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電子知識平台\股權投資部\$$$$$股權管理科\0000Report(建構中)\B彙整報告類\B06_投資月會(季資料)\2025\Q2投會經濟指標數據更新\1.季報告-股市及債市經濟及市場指標\"/>
    </mc:Choice>
  </mc:AlternateContent>
  <xr:revisionPtr revIDLastSave="0" documentId="13_ncr:1_{7EB2EF3D-C96E-45C3-8358-D946DFF5E2D7}" xr6:coauthVersionLast="47" xr6:coauthVersionMax="47" xr10:uidLastSave="{00000000-0000-0000-0000-000000000000}"/>
  <bookViews>
    <workbookView xWindow="-108" yWindow="-108" windowWidth="23256" windowHeight="12456" tabRatio="852" firstSheet="1" activeTab="1" xr2:uid="{00000000-000D-0000-FFFF-FFFF00000000}"/>
  </bookViews>
  <sheets>
    <sheet name="working" sheetId="8" r:id="rId1"/>
    <sheet name="整理" sheetId="20" r:id="rId2"/>
    <sheet name="BLM貼值" sheetId="21" r:id="rId3"/>
    <sheet name="Bloomberg Ticker_update" sheetId="11" r:id="rId4"/>
    <sheet name="Bloomberg Ticker_update (value)" sheetId="19" r:id="rId5"/>
    <sheet name="PE Ratio" sheetId="12" r:id="rId6"/>
    <sheet name="PE Ratio (value)" sheetId="17" r:id="rId7"/>
    <sheet name="M1-M2 update" sheetId="13" r:id="rId8"/>
    <sheet name="M1-M2 update (value)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\a" localSheetId="4">#REF!</definedName>
    <definedName name="\a" localSheetId="8">#REF!</definedName>
    <definedName name="\a" localSheetId="6">#REF!</definedName>
    <definedName name="\a">#REF!</definedName>
    <definedName name="\p" localSheetId="4">#REF!</definedName>
    <definedName name="\p" localSheetId="8">#REF!</definedName>
    <definedName name="\p" localSheetId="6">#REF!</definedName>
    <definedName name="\p">#REF!</definedName>
    <definedName name="\q" localSheetId="4">#REF!</definedName>
    <definedName name="\q" localSheetId="8">#REF!</definedName>
    <definedName name="\q" localSheetId="6">#REF!</definedName>
    <definedName name="\q">#REF!</definedName>
    <definedName name="\r" localSheetId="4">#REF!</definedName>
    <definedName name="\r" localSheetId="8">#REF!</definedName>
    <definedName name="\r" localSheetId="6">#REF!</definedName>
    <definedName name="\r">#REF!</definedName>
    <definedName name="\s" localSheetId="4">#REF!</definedName>
    <definedName name="\s" localSheetId="8">#REF!</definedName>
    <definedName name="\s" localSheetId="6">#REF!</definedName>
    <definedName name="\s">#REF!</definedName>
    <definedName name="____________WP1" localSheetId="4">#REF!</definedName>
    <definedName name="____________WP1" localSheetId="8">#REF!</definedName>
    <definedName name="____________WP1" localSheetId="6">#REF!</definedName>
    <definedName name="____________WP1">#REF!</definedName>
    <definedName name="__________WP1" localSheetId="4">#REF!</definedName>
    <definedName name="__________WP1" localSheetId="8">#REF!</definedName>
    <definedName name="__________WP1" localSheetId="6">#REF!</definedName>
    <definedName name="__________WP1">#REF!</definedName>
    <definedName name="________WP1" localSheetId="4">#REF!</definedName>
    <definedName name="________WP1" localSheetId="8">#REF!</definedName>
    <definedName name="________WP1" localSheetId="6">#REF!</definedName>
    <definedName name="________WP1">#REF!</definedName>
    <definedName name="_______A5" localSheetId="4">[1]TSO!#REF!</definedName>
    <definedName name="_______A5" localSheetId="8">[1]TSO!#REF!</definedName>
    <definedName name="_______A5" localSheetId="6">[1]TSO!#REF!</definedName>
    <definedName name="_______A5">[1]TSO!#REF!</definedName>
    <definedName name="_______CC1" localSheetId="4">#REF!</definedName>
    <definedName name="_______CC1" localSheetId="8">#REF!</definedName>
    <definedName name="_______CC1" localSheetId="6">#REF!</definedName>
    <definedName name="_______CC1">#REF!</definedName>
    <definedName name="_______CC2" localSheetId="4">#REF!</definedName>
    <definedName name="_______CC2" localSheetId="8">#REF!</definedName>
    <definedName name="_______CC2" localSheetId="6">#REF!</definedName>
    <definedName name="_______CC2">#REF!</definedName>
    <definedName name="_______CC3" localSheetId="4">#REF!</definedName>
    <definedName name="_______CC3" localSheetId="8">#REF!</definedName>
    <definedName name="_______CC3" localSheetId="6">#REF!</definedName>
    <definedName name="_______CC3">#REF!</definedName>
    <definedName name="_______J2" localSheetId="4">#REF!</definedName>
    <definedName name="_______J2" localSheetId="8">#REF!</definedName>
    <definedName name="_______J2" localSheetId="6">#REF!</definedName>
    <definedName name="_______J2">#REF!</definedName>
    <definedName name="_______M1" localSheetId="4">#REF!</definedName>
    <definedName name="_______M1" localSheetId="8">#REF!</definedName>
    <definedName name="_______M1" localSheetId="6">#REF!</definedName>
    <definedName name="_______M1">#REF!</definedName>
    <definedName name="_______P1" localSheetId="4">[1]TSO!#REF!</definedName>
    <definedName name="_______P1" localSheetId="8">[1]TSO!#REF!</definedName>
    <definedName name="_______P1" localSheetId="6">[1]TSO!#REF!</definedName>
    <definedName name="_______P1">[1]TSO!#REF!</definedName>
    <definedName name="_______P2" localSheetId="4">[1]TSO!#REF!</definedName>
    <definedName name="_______P2" localSheetId="8">[1]TSO!#REF!</definedName>
    <definedName name="_______P2" localSheetId="6">[1]TSO!#REF!</definedName>
    <definedName name="_______P2">[1]TSO!#REF!</definedName>
    <definedName name="_______P3" localSheetId="4">[1]TSO!#REF!</definedName>
    <definedName name="_______P3" localSheetId="8">[1]TSO!#REF!</definedName>
    <definedName name="_______P3" localSheetId="6">[1]TSO!#REF!</definedName>
    <definedName name="_______P3">[1]TSO!#REF!</definedName>
    <definedName name="_______P4" localSheetId="4">[1]TSO!#REF!</definedName>
    <definedName name="_______P4" localSheetId="8">[1]TSO!#REF!</definedName>
    <definedName name="_______P4" localSheetId="6">[1]TSO!#REF!</definedName>
    <definedName name="_______P4">[1]TSO!#REF!</definedName>
    <definedName name="_______P5" localSheetId="4">[1]TSO!#REF!</definedName>
    <definedName name="_______P5" localSheetId="8">[1]TSO!#REF!</definedName>
    <definedName name="_______P5" localSheetId="6">[1]TSO!#REF!</definedName>
    <definedName name="_______P5">[1]TSO!#REF!</definedName>
    <definedName name="_______P6" localSheetId="4">[1]TSO!#REF!</definedName>
    <definedName name="_______P6" localSheetId="8">[1]TSO!#REF!</definedName>
    <definedName name="_______P6" localSheetId="6">[1]TSO!#REF!</definedName>
    <definedName name="_______P6">[1]TSO!#REF!</definedName>
    <definedName name="_______T1" localSheetId="4">#REF!</definedName>
    <definedName name="_______T1" localSheetId="8">#REF!</definedName>
    <definedName name="_______T1" localSheetId="6">#REF!</definedName>
    <definedName name="_______T1">#REF!</definedName>
    <definedName name="_______WP1" localSheetId="4">#REF!</definedName>
    <definedName name="_______WP1" localSheetId="8">#REF!</definedName>
    <definedName name="_______WP1" localSheetId="6">#REF!</definedName>
    <definedName name="_______WP1">#REF!</definedName>
    <definedName name="______A2" localSheetId="4">#REF!</definedName>
    <definedName name="______A2" localSheetId="8">#REF!</definedName>
    <definedName name="______A2" localSheetId="6">#REF!</definedName>
    <definedName name="______A2">#REF!</definedName>
    <definedName name="______A5" localSheetId="4">[1]TSO!#REF!</definedName>
    <definedName name="______A5" localSheetId="8">[1]TSO!#REF!</definedName>
    <definedName name="______A5" localSheetId="6">[1]TSO!#REF!</definedName>
    <definedName name="______A5">[1]TSO!#REF!</definedName>
    <definedName name="______CC1" localSheetId="4">#REF!</definedName>
    <definedName name="______CC1" localSheetId="8">#REF!</definedName>
    <definedName name="______CC1" localSheetId="6">#REF!</definedName>
    <definedName name="______CC1">#REF!</definedName>
    <definedName name="______CC2" localSheetId="4">#REF!</definedName>
    <definedName name="______CC2" localSheetId="8">#REF!</definedName>
    <definedName name="______CC2" localSheetId="6">#REF!</definedName>
    <definedName name="______CC2">#REF!</definedName>
    <definedName name="______CC3" localSheetId="4">#REF!</definedName>
    <definedName name="______CC3" localSheetId="8">#REF!</definedName>
    <definedName name="______CC3" localSheetId="6">#REF!</definedName>
    <definedName name="______CC3">#REF!</definedName>
    <definedName name="______J2" localSheetId="4">#REF!</definedName>
    <definedName name="______J2" localSheetId="8">#REF!</definedName>
    <definedName name="______J2" localSheetId="6">#REF!</definedName>
    <definedName name="______J2">#REF!</definedName>
    <definedName name="______M1" localSheetId="4">#REF!</definedName>
    <definedName name="______M1" localSheetId="8">#REF!</definedName>
    <definedName name="______M1" localSheetId="6">#REF!</definedName>
    <definedName name="______M1">#REF!</definedName>
    <definedName name="______P1" localSheetId="4">[1]TSO!#REF!</definedName>
    <definedName name="______P1" localSheetId="8">[1]TSO!#REF!</definedName>
    <definedName name="______P1" localSheetId="6">[1]TSO!#REF!</definedName>
    <definedName name="______P1">[1]TSO!#REF!</definedName>
    <definedName name="______P2" localSheetId="4">[1]TSO!#REF!</definedName>
    <definedName name="______P2" localSheetId="8">[1]TSO!#REF!</definedName>
    <definedName name="______P2" localSheetId="6">[1]TSO!#REF!</definedName>
    <definedName name="______P2">[1]TSO!#REF!</definedName>
    <definedName name="______P3" localSheetId="4">[1]TSO!#REF!</definedName>
    <definedName name="______P3" localSheetId="8">[1]TSO!#REF!</definedName>
    <definedName name="______P3" localSheetId="6">[1]TSO!#REF!</definedName>
    <definedName name="______P3">[1]TSO!#REF!</definedName>
    <definedName name="______P4" localSheetId="4">[1]TSO!#REF!</definedName>
    <definedName name="______P4" localSheetId="8">[1]TSO!#REF!</definedName>
    <definedName name="______P4" localSheetId="6">[1]TSO!#REF!</definedName>
    <definedName name="______P4">[1]TSO!#REF!</definedName>
    <definedName name="______P5" localSheetId="4">[1]TSO!#REF!</definedName>
    <definedName name="______P5" localSheetId="8">[1]TSO!#REF!</definedName>
    <definedName name="______P5" localSheetId="6">[1]TSO!#REF!</definedName>
    <definedName name="______P5">[1]TSO!#REF!</definedName>
    <definedName name="______P6" localSheetId="4">[1]TSO!#REF!</definedName>
    <definedName name="______P6" localSheetId="8">[1]TSO!#REF!</definedName>
    <definedName name="______P6" localSheetId="6">[1]TSO!#REF!</definedName>
    <definedName name="______P6">[1]TSO!#REF!</definedName>
    <definedName name="______T1" localSheetId="4">#REF!</definedName>
    <definedName name="______T1" localSheetId="8">#REF!</definedName>
    <definedName name="______T1" localSheetId="6">#REF!</definedName>
    <definedName name="______T1">#REF!</definedName>
    <definedName name="______WP1" localSheetId="4">#REF!</definedName>
    <definedName name="______WP1" localSheetId="8">#REF!</definedName>
    <definedName name="______WP1" localSheetId="6">#REF!</definedName>
    <definedName name="______WP1">#REF!</definedName>
    <definedName name="_____A2" localSheetId="4">#REF!</definedName>
    <definedName name="_____A2" localSheetId="8">#REF!</definedName>
    <definedName name="_____A2" localSheetId="6">#REF!</definedName>
    <definedName name="_____A2">#REF!</definedName>
    <definedName name="_____A5" localSheetId="4">[1]TSO!#REF!</definedName>
    <definedName name="_____A5" localSheetId="8">[1]TSO!#REF!</definedName>
    <definedName name="_____A5" localSheetId="6">[1]TSO!#REF!</definedName>
    <definedName name="_____A5">[1]TSO!#REF!</definedName>
    <definedName name="_____CC1" localSheetId="4">#REF!</definedName>
    <definedName name="_____CC1" localSheetId="8">#REF!</definedName>
    <definedName name="_____CC1" localSheetId="6">#REF!</definedName>
    <definedName name="_____CC1">#REF!</definedName>
    <definedName name="_____CC2" localSheetId="4">#REF!</definedName>
    <definedName name="_____CC2" localSheetId="8">#REF!</definedName>
    <definedName name="_____CC2" localSheetId="6">#REF!</definedName>
    <definedName name="_____CC2">#REF!</definedName>
    <definedName name="_____CC3" localSheetId="4">#REF!</definedName>
    <definedName name="_____CC3" localSheetId="8">#REF!</definedName>
    <definedName name="_____CC3" localSheetId="6">#REF!</definedName>
    <definedName name="_____CC3">#REF!</definedName>
    <definedName name="_____da3" localSheetId="4">#REF!</definedName>
    <definedName name="_____da3" localSheetId="8">#REF!</definedName>
    <definedName name="_____da3" localSheetId="6">#REF!</definedName>
    <definedName name="_____da3">#REF!</definedName>
    <definedName name="_____J2" localSheetId="4">#REF!</definedName>
    <definedName name="_____J2" localSheetId="8">#REF!</definedName>
    <definedName name="_____J2" localSheetId="6">#REF!</definedName>
    <definedName name="_____J2">#REF!</definedName>
    <definedName name="_____M1" localSheetId="4">#REF!</definedName>
    <definedName name="_____M1" localSheetId="8">#REF!</definedName>
    <definedName name="_____M1" localSheetId="6">#REF!</definedName>
    <definedName name="_____M1">#REF!</definedName>
    <definedName name="_____P1" localSheetId="4">[1]TSO!#REF!</definedName>
    <definedName name="_____P1" localSheetId="8">[1]TSO!#REF!</definedName>
    <definedName name="_____P1" localSheetId="6">[1]TSO!#REF!</definedName>
    <definedName name="_____P1">[1]TSO!#REF!</definedName>
    <definedName name="_____P2" localSheetId="4">[1]TSO!#REF!</definedName>
    <definedName name="_____P2" localSheetId="8">[1]TSO!#REF!</definedName>
    <definedName name="_____P2" localSheetId="6">[1]TSO!#REF!</definedName>
    <definedName name="_____P2">[1]TSO!#REF!</definedName>
    <definedName name="_____P3" localSheetId="4">[1]TSO!#REF!</definedName>
    <definedName name="_____P3" localSheetId="8">[1]TSO!#REF!</definedName>
    <definedName name="_____P3" localSheetId="6">[1]TSO!#REF!</definedName>
    <definedName name="_____P3">[1]TSO!#REF!</definedName>
    <definedName name="_____P4" localSheetId="4">[1]TSO!#REF!</definedName>
    <definedName name="_____P4" localSheetId="8">[1]TSO!#REF!</definedName>
    <definedName name="_____P4" localSheetId="6">[1]TSO!#REF!</definedName>
    <definedName name="_____P4">[1]TSO!#REF!</definedName>
    <definedName name="_____P5" localSheetId="4">[1]TSO!#REF!</definedName>
    <definedName name="_____P5" localSheetId="8">[1]TSO!#REF!</definedName>
    <definedName name="_____P5" localSheetId="6">[1]TSO!#REF!</definedName>
    <definedName name="_____P5">[1]TSO!#REF!</definedName>
    <definedName name="_____P6" localSheetId="4">[1]TSO!#REF!</definedName>
    <definedName name="_____P6" localSheetId="8">[1]TSO!#REF!</definedName>
    <definedName name="_____P6" localSheetId="6">[1]TSO!#REF!</definedName>
    <definedName name="_____P6">[1]TSO!#REF!</definedName>
    <definedName name="_____T1" localSheetId="4">#REF!</definedName>
    <definedName name="_____T1" localSheetId="8">#REF!</definedName>
    <definedName name="_____T1" localSheetId="6">#REF!</definedName>
    <definedName name="_____T1">#REF!</definedName>
    <definedName name="_____WP1" localSheetId="4">#REF!</definedName>
    <definedName name="_____WP1" localSheetId="8">#REF!</definedName>
    <definedName name="_____WP1" localSheetId="6">#REF!</definedName>
    <definedName name="_____WP1">#REF!</definedName>
    <definedName name="____A5" localSheetId="4">[2]TSO!#REF!</definedName>
    <definedName name="____A5" localSheetId="8">[2]TSO!#REF!</definedName>
    <definedName name="____A5" localSheetId="6">[2]TSO!#REF!</definedName>
    <definedName name="____A5">[2]TSO!#REF!</definedName>
    <definedName name="____CC1" localSheetId="4">#REF!</definedName>
    <definedName name="____CC1" localSheetId="8">#REF!</definedName>
    <definedName name="____CC1" localSheetId="6">#REF!</definedName>
    <definedName name="____CC1">#REF!</definedName>
    <definedName name="____CC2" localSheetId="4">#REF!</definedName>
    <definedName name="____CC2" localSheetId="8">#REF!</definedName>
    <definedName name="____CC2" localSheetId="6">#REF!</definedName>
    <definedName name="____CC2">#REF!</definedName>
    <definedName name="____CC3" localSheetId="4">#REF!</definedName>
    <definedName name="____CC3" localSheetId="8">#REF!</definedName>
    <definedName name="____CC3" localSheetId="6">#REF!</definedName>
    <definedName name="____CC3">#REF!</definedName>
    <definedName name="____da3" localSheetId="4">#REF!</definedName>
    <definedName name="____da3" localSheetId="8">#REF!</definedName>
    <definedName name="____da3" localSheetId="6">#REF!</definedName>
    <definedName name="____da3">#REF!</definedName>
    <definedName name="____J2" localSheetId="4">#REF!</definedName>
    <definedName name="____J2" localSheetId="8">#REF!</definedName>
    <definedName name="____J2" localSheetId="6">#REF!</definedName>
    <definedName name="____J2">#REF!</definedName>
    <definedName name="____M1" localSheetId="4">#REF!</definedName>
    <definedName name="____M1" localSheetId="8">#REF!</definedName>
    <definedName name="____M1" localSheetId="6">#REF!</definedName>
    <definedName name="____M1">#REF!</definedName>
    <definedName name="____P1" localSheetId="4">[2]TSO!#REF!</definedName>
    <definedName name="____P1" localSheetId="8">[2]TSO!#REF!</definedName>
    <definedName name="____P1" localSheetId="6">[2]TSO!#REF!</definedName>
    <definedName name="____P1">[2]TSO!#REF!</definedName>
    <definedName name="____P2" localSheetId="4">[2]TSO!#REF!</definedName>
    <definedName name="____P2" localSheetId="8">[2]TSO!#REF!</definedName>
    <definedName name="____P2" localSheetId="6">[2]TSO!#REF!</definedName>
    <definedName name="____P2">[2]TSO!#REF!</definedName>
    <definedName name="____P3" localSheetId="4">[2]TSO!#REF!</definedName>
    <definedName name="____P3" localSheetId="8">[2]TSO!#REF!</definedName>
    <definedName name="____P3" localSheetId="6">[2]TSO!#REF!</definedName>
    <definedName name="____P3">[2]TSO!#REF!</definedName>
    <definedName name="____P4" localSheetId="4">[2]TSO!#REF!</definedName>
    <definedName name="____P4" localSheetId="8">[2]TSO!#REF!</definedName>
    <definedName name="____P4" localSheetId="6">[2]TSO!#REF!</definedName>
    <definedName name="____P4">[2]TSO!#REF!</definedName>
    <definedName name="____P5" localSheetId="4">[2]TSO!#REF!</definedName>
    <definedName name="____P5" localSheetId="8">[2]TSO!#REF!</definedName>
    <definedName name="____P5" localSheetId="6">[2]TSO!#REF!</definedName>
    <definedName name="____P5">[2]TSO!#REF!</definedName>
    <definedName name="____P6" localSheetId="4">[2]TSO!#REF!</definedName>
    <definedName name="____P6" localSheetId="8">[2]TSO!#REF!</definedName>
    <definedName name="____P6" localSheetId="6">[2]TSO!#REF!</definedName>
    <definedName name="____P6">[2]TSO!#REF!</definedName>
    <definedName name="____T1" localSheetId="4">#REF!</definedName>
    <definedName name="____T1" localSheetId="8">#REF!</definedName>
    <definedName name="____T1" localSheetId="6">#REF!</definedName>
    <definedName name="____T1">#REF!</definedName>
    <definedName name="____WP1" localSheetId="4">#REF!</definedName>
    <definedName name="____WP1" localSheetId="8">#REF!</definedName>
    <definedName name="____WP1" localSheetId="6">#REF!</definedName>
    <definedName name="____WP1">#REF!</definedName>
    <definedName name="___A2" localSheetId="4">#REF!</definedName>
    <definedName name="___A2" localSheetId="8">#REF!</definedName>
    <definedName name="___A2" localSheetId="6">#REF!</definedName>
    <definedName name="___A2">#REF!</definedName>
    <definedName name="___A5" localSheetId="4">[1]TSO!#REF!</definedName>
    <definedName name="___A5" localSheetId="8">[1]TSO!#REF!</definedName>
    <definedName name="___A5" localSheetId="6">[1]TSO!#REF!</definedName>
    <definedName name="___A5">[1]TSO!#REF!</definedName>
    <definedName name="___CC1" localSheetId="4">#REF!</definedName>
    <definedName name="___CC1" localSheetId="8">#REF!</definedName>
    <definedName name="___CC1" localSheetId="6">#REF!</definedName>
    <definedName name="___CC1">#REF!</definedName>
    <definedName name="___CC2" localSheetId="4">#REF!</definedName>
    <definedName name="___CC2" localSheetId="8">#REF!</definedName>
    <definedName name="___CC2" localSheetId="6">#REF!</definedName>
    <definedName name="___CC2">#REF!</definedName>
    <definedName name="___CC3" localSheetId="4">#REF!</definedName>
    <definedName name="___CC3" localSheetId="8">#REF!</definedName>
    <definedName name="___CC3" localSheetId="6">#REF!</definedName>
    <definedName name="___CC3">#REF!</definedName>
    <definedName name="___da3" localSheetId="4">#REF!</definedName>
    <definedName name="___da3" localSheetId="8">#REF!</definedName>
    <definedName name="___da3" localSheetId="6">#REF!</definedName>
    <definedName name="___da3">#REF!</definedName>
    <definedName name="___J2" localSheetId="4">#REF!</definedName>
    <definedName name="___J2" localSheetId="8">#REF!</definedName>
    <definedName name="___J2" localSheetId="6">#REF!</definedName>
    <definedName name="___J2">#REF!</definedName>
    <definedName name="___M1" localSheetId="4">#REF!</definedName>
    <definedName name="___M1" localSheetId="8">#REF!</definedName>
    <definedName name="___M1" localSheetId="6">#REF!</definedName>
    <definedName name="___M1">#REF!</definedName>
    <definedName name="___P1" localSheetId="4">[1]TSO!#REF!</definedName>
    <definedName name="___P1" localSheetId="8">[1]TSO!#REF!</definedName>
    <definedName name="___P1" localSheetId="6">[1]TSO!#REF!</definedName>
    <definedName name="___P1">[1]TSO!#REF!</definedName>
    <definedName name="___P2" localSheetId="4">[1]TSO!#REF!</definedName>
    <definedName name="___P2" localSheetId="8">[1]TSO!#REF!</definedName>
    <definedName name="___P2" localSheetId="6">[1]TSO!#REF!</definedName>
    <definedName name="___P2">[1]TSO!#REF!</definedName>
    <definedName name="___P3" localSheetId="4">[1]TSO!#REF!</definedName>
    <definedName name="___P3" localSheetId="8">[1]TSO!#REF!</definedName>
    <definedName name="___P3" localSheetId="6">[1]TSO!#REF!</definedName>
    <definedName name="___P3">[1]TSO!#REF!</definedName>
    <definedName name="___P4" localSheetId="4">[1]TSO!#REF!</definedName>
    <definedName name="___P4" localSheetId="8">[1]TSO!#REF!</definedName>
    <definedName name="___P4" localSheetId="6">[1]TSO!#REF!</definedName>
    <definedName name="___P4">[1]TSO!#REF!</definedName>
    <definedName name="___P5" localSheetId="4">[1]TSO!#REF!</definedName>
    <definedName name="___P5" localSheetId="8">[1]TSO!#REF!</definedName>
    <definedName name="___P5" localSheetId="6">[1]TSO!#REF!</definedName>
    <definedName name="___P5">[1]TSO!#REF!</definedName>
    <definedName name="___P6" localSheetId="4">[1]TSO!#REF!</definedName>
    <definedName name="___P6" localSheetId="8">[1]TSO!#REF!</definedName>
    <definedName name="___P6" localSheetId="6">[1]TSO!#REF!</definedName>
    <definedName name="___P6">[1]TSO!#REF!</definedName>
    <definedName name="___T1" localSheetId="4">#REF!</definedName>
    <definedName name="___T1" localSheetId="8">#REF!</definedName>
    <definedName name="___T1" localSheetId="6">#REF!</definedName>
    <definedName name="___T1">#REF!</definedName>
    <definedName name="___WP1" localSheetId="4">#REF!</definedName>
    <definedName name="___WP1" localSheetId="8">#REF!</definedName>
    <definedName name="___WP1" localSheetId="6">#REF!</definedName>
    <definedName name="___WP1">#REF!</definedName>
    <definedName name="__A2" localSheetId="4">#REF!</definedName>
    <definedName name="__A2" localSheetId="8">#REF!</definedName>
    <definedName name="__A2" localSheetId="6">#REF!</definedName>
    <definedName name="__A2">#REF!</definedName>
    <definedName name="__A5" localSheetId="4">[1]TSO!#REF!</definedName>
    <definedName name="__A5" localSheetId="8">[1]TSO!#REF!</definedName>
    <definedName name="__A5" localSheetId="6">[1]TSO!#REF!</definedName>
    <definedName name="__A5">[1]TSO!#REF!</definedName>
    <definedName name="__CC1" localSheetId="4">#REF!</definedName>
    <definedName name="__CC1" localSheetId="8">#REF!</definedName>
    <definedName name="__CC1" localSheetId="6">#REF!</definedName>
    <definedName name="__CC1">#REF!</definedName>
    <definedName name="__CC2" localSheetId="4">#REF!</definedName>
    <definedName name="__CC2" localSheetId="8">#REF!</definedName>
    <definedName name="__CC2" localSheetId="6">#REF!</definedName>
    <definedName name="__CC2">#REF!</definedName>
    <definedName name="__CC3" localSheetId="4">#REF!</definedName>
    <definedName name="__CC3" localSheetId="8">#REF!</definedName>
    <definedName name="__CC3" localSheetId="6">#REF!</definedName>
    <definedName name="__CC3">#REF!</definedName>
    <definedName name="__da3" localSheetId="4">#REF!</definedName>
    <definedName name="__da3" localSheetId="8">#REF!</definedName>
    <definedName name="__da3" localSheetId="6">#REF!</definedName>
    <definedName name="__da3">#REF!</definedName>
    <definedName name="__J2" localSheetId="4">#REF!</definedName>
    <definedName name="__J2" localSheetId="8">#REF!</definedName>
    <definedName name="__J2" localSheetId="6">#REF!</definedName>
    <definedName name="__J2">#REF!</definedName>
    <definedName name="__M1" localSheetId="4">#REF!</definedName>
    <definedName name="__M1" localSheetId="8">#REF!</definedName>
    <definedName name="__M1" localSheetId="6">#REF!</definedName>
    <definedName name="__M1">#REF!</definedName>
    <definedName name="__P1" localSheetId="4">[1]TSO!#REF!</definedName>
    <definedName name="__P1" localSheetId="8">[1]TSO!#REF!</definedName>
    <definedName name="__P1" localSheetId="6">[1]TSO!#REF!</definedName>
    <definedName name="__P1">[1]TSO!#REF!</definedName>
    <definedName name="__P2" localSheetId="4">[1]TSO!#REF!</definedName>
    <definedName name="__P2" localSheetId="8">[1]TSO!#REF!</definedName>
    <definedName name="__P2" localSheetId="6">[1]TSO!#REF!</definedName>
    <definedName name="__P2">[1]TSO!#REF!</definedName>
    <definedName name="__P3" localSheetId="4">[1]TSO!#REF!</definedName>
    <definedName name="__P3" localSheetId="8">[1]TSO!#REF!</definedName>
    <definedName name="__P3" localSheetId="6">[1]TSO!#REF!</definedName>
    <definedName name="__P3">[1]TSO!#REF!</definedName>
    <definedName name="__P4" localSheetId="4">[1]TSO!#REF!</definedName>
    <definedName name="__P4" localSheetId="8">[1]TSO!#REF!</definedName>
    <definedName name="__P4" localSheetId="6">[1]TSO!#REF!</definedName>
    <definedName name="__P4">[1]TSO!#REF!</definedName>
    <definedName name="__P5" localSheetId="4">[1]TSO!#REF!</definedName>
    <definedName name="__P5" localSheetId="8">[1]TSO!#REF!</definedName>
    <definedName name="__P5" localSheetId="6">[1]TSO!#REF!</definedName>
    <definedName name="__P5">[1]TSO!#REF!</definedName>
    <definedName name="__P6" localSheetId="4">[1]TSO!#REF!</definedName>
    <definedName name="__P6" localSheetId="8">[1]TSO!#REF!</definedName>
    <definedName name="__P6" localSheetId="6">[1]TSO!#REF!</definedName>
    <definedName name="__P6">[1]TSO!#REF!</definedName>
    <definedName name="__T1" localSheetId="4">#REF!</definedName>
    <definedName name="__T1" localSheetId="8">#REF!</definedName>
    <definedName name="__T1" localSheetId="6">#REF!</definedName>
    <definedName name="__T1">#REF!</definedName>
    <definedName name="__WP1" localSheetId="4">#REF!</definedName>
    <definedName name="__WP1" localSheetId="8">#REF!</definedName>
    <definedName name="__WP1" localSheetId="6">#REF!</definedName>
    <definedName name="__WP1">#REF!</definedName>
    <definedName name="_10M1_" localSheetId="4">#REF!</definedName>
    <definedName name="_10M1_" localSheetId="8">#REF!</definedName>
    <definedName name="_10M1_" localSheetId="6">#REF!</definedName>
    <definedName name="_10M1_">#REF!</definedName>
    <definedName name="_11CC1_" localSheetId="4">#REF!</definedName>
    <definedName name="_11CC1_" localSheetId="8">#REF!</definedName>
    <definedName name="_11CC1_" localSheetId="6">#REF!</definedName>
    <definedName name="_11CC1_">#REF!</definedName>
    <definedName name="_11P1_" localSheetId="4">[1]TSO!#REF!</definedName>
    <definedName name="_11P1_" localSheetId="8">[1]TSO!#REF!</definedName>
    <definedName name="_11P1_" localSheetId="6">[1]TSO!#REF!</definedName>
    <definedName name="_11P1_">[1]TSO!#REF!</definedName>
    <definedName name="_11P2_" localSheetId="4">#REF!</definedName>
    <definedName name="_11P2_" localSheetId="8">#REF!</definedName>
    <definedName name="_11P2_" localSheetId="6">#REF!</definedName>
    <definedName name="_11P2_">#REF!</definedName>
    <definedName name="_13P1_" localSheetId="4">[1]TSO!#REF!</definedName>
    <definedName name="_13P1_" localSheetId="8">[1]TSO!#REF!</definedName>
    <definedName name="_13P1_" localSheetId="6">[1]TSO!#REF!</definedName>
    <definedName name="_13P1_">[1]TSO!#REF!</definedName>
    <definedName name="_13P2_" localSheetId="4">[1]TSO!#REF!</definedName>
    <definedName name="_13P2_" localSheetId="8">[1]TSO!#REF!</definedName>
    <definedName name="_13P2_" localSheetId="6">[1]TSO!#REF!</definedName>
    <definedName name="_13P2_">[1]TSO!#REF!</definedName>
    <definedName name="_13P3_" localSheetId="4">#REF!</definedName>
    <definedName name="_13P3_" localSheetId="8">#REF!</definedName>
    <definedName name="_13P3_" localSheetId="6">#REF!</definedName>
    <definedName name="_13P3_">#REF!</definedName>
    <definedName name="_15P3_" localSheetId="4">[1]TSO!#REF!</definedName>
    <definedName name="_15P3_" localSheetId="8">[1]TSO!#REF!</definedName>
    <definedName name="_15P3_" localSheetId="6">[1]TSO!#REF!</definedName>
    <definedName name="_15P3_">[1]TSO!#REF!</definedName>
    <definedName name="_15P4_" localSheetId="4">#REF!</definedName>
    <definedName name="_15P4_" localSheetId="8">#REF!</definedName>
    <definedName name="_15P4_" localSheetId="6">#REF!</definedName>
    <definedName name="_15P4_">#REF!</definedName>
    <definedName name="_16P2_" localSheetId="4">[1]TSO!#REF!</definedName>
    <definedName name="_16P2_" localSheetId="8">[1]TSO!#REF!</definedName>
    <definedName name="_16P2_" localSheetId="6">[1]TSO!#REF!</definedName>
    <definedName name="_16P2_">[1]TSO!#REF!</definedName>
    <definedName name="_17CC2_" localSheetId="4">#REF!</definedName>
    <definedName name="_17CC2_" localSheetId="8">#REF!</definedName>
    <definedName name="_17CC2_" localSheetId="6">#REF!</definedName>
    <definedName name="_17CC2_">#REF!</definedName>
    <definedName name="_17P4_" localSheetId="4">[1]TSO!#REF!</definedName>
    <definedName name="_17P4_" localSheetId="8">[1]TSO!#REF!</definedName>
    <definedName name="_17P4_" localSheetId="6">[1]TSO!#REF!</definedName>
    <definedName name="_17P4_">[1]TSO!#REF!</definedName>
    <definedName name="_17P5_" localSheetId="4">#REF!</definedName>
    <definedName name="_17P5_" localSheetId="8">#REF!</definedName>
    <definedName name="_17P5_" localSheetId="6">#REF!</definedName>
    <definedName name="_17P5_">#REF!</definedName>
    <definedName name="_19P3_" localSheetId="4">[1]TSO!#REF!</definedName>
    <definedName name="_19P3_" localSheetId="8">[1]TSO!#REF!</definedName>
    <definedName name="_19P3_" localSheetId="6">[1]TSO!#REF!</definedName>
    <definedName name="_19P3_">[1]TSO!#REF!</definedName>
    <definedName name="_19P5_" localSheetId="4">[1]TSO!#REF!</definedName>
    <definedName name="_19P5_" localSheetId="8">[1]TSO!#REF!</definedName>
    <definedName name="_19P5_" localSheetId="6">[1]TSO!#REF!</definedName>
    <definedName name="_19P5_">[1]TSO!#REF!</definedName>
    <definedName name="_19P6_" localSheetId="4">#REF!</definedName>
    <definedName name="_19P6_" localSheetId="8">#REF!</definedName>
    <definedName name="_19P6_" localSheetId="6">#REF!</definedName>
    <definedName name="_19P6_">#REF!</definedName>
    <definedName name="_1A2_" localSheetId="4">#REF!</definedName>
    <definedName name="_1A2_" localSheetId="8">#REF!</definedName>
    <definedName name="_1A2_" localSheetId="6">#REF!</definedName>
    <definedName name="_1A2_">#REF!</definedName>
    <definedName name="_2006自營" localSheetId="4">#REF!</definedName>
    <definedName name="_2006自營" localSheetId="8">#REF!</definedName>
    <definedName name="_2006自營" localSheetId="6">#REF!</definedName>
    <definedName name="_2006自營">#REF!</definedName>
    <definedName name="_2006實際" localSheetId="4">#REF!</definedName>
    <definedName name="_2006實際" localSheetId="8">#REF!</definedName>
    <definedName name="_2006實際" localSheetId="6">#REF!</definedName>
    <definedName name="_2006實際">#REF!</definedName>
    <definedName name="_2007目標" localSheetId="4">#REF!</definedName>
    <definedName name="_2007目標" localSheetId="8">#REF!</definedName>
    <definedName name="_2007目標" localSheetId="6">#REF!</definedName>
    <definedName name="_2007目標">#REF!</definedName>
    <definedName name="_2007實際" localSheetId="4">#REF!</definedName>
    <definedName name="_2007實際" localSheetId="8">#REF!</definedName>
    <definedName name="_2007實際" localSheetId="6">#REF!</definedName>
    <definedName name="_2007實際">#REF!</definedName>
    <definedName name="_2008自營目標">[3]績效統計NEW!$F$12:$Q$12</definedName>
    <definedName name="_20T1_" localSheetId="4">#REF!</definedName>
    <definedName name="_20T1_" localSheetId="8">#REF!</definedName>
    <definedName name="_20T1_" localSheetId="6">#REF!</definedName>
    <definedName name="_20T1_">#REF!</definedName>
    <definedName name="_21P6_" localSheetId="4">[1]TSO!#REF!</definedName>
    <definedName name="_21P6_" localSheetId="8">[1]TSO!#REF!</definedName>
    <definedName name="_21P6_" localSheetId="6">[1]TSO!#REF!</definedName>
    <definedName name="_21P6_">[1]TSO!#REF!</definedName>
    <definedName name="_22P4_" localSheetId="4">[1]TSO!#REF!</definedName>
    <definedName name="_22P4_" localSheetId="8">[1]TSO!#REF!</definedName>
    <definedName name="_22P4_" localSheetId="6">[1]TSO!#REF!</definedName>
    <definedName name="_22P4_">[1]TSO!#REF!</definedName>
    <definedName name="_22T1_" localSheetId="4">#REF!</definedName>
    <definedName name="_22T1_" localSheetId="8">#REF!</definedName>
    <definedName name="_22T1_" localSheetId="6">#REF!</definedName>
    <definedName name="_22T1_">#REF!</definedName>
    <definedName name="_23CC3_" localSheetId="4">#REF!</definedName>
    <definedName name="_23CC3_" localSheetId="8">#REF!</definedName>
    <definedName name="_23CC3_" localSheetId="6">#REF!</definedName>
    <definedName name="_23CC3_">#REF!</definedName>
    <definedName name="_24da3_" localSheetId="4">#REF!</definedName>
    <definedName name="_24da3_" localSheetId="8">#REF!</definedName>
    <definedName name="_24da3_" localSheetId="6">#REF!</definedName>
    <definedName name="_24da3_">#REF!</definedName>
    <definedName name="_25P5_" localSheetId="4">[1]TSO!#REF!</definedName>
    <definedName name="_25P5_" localSheetId="8">[1]TSO!#REF!</definedName>
    <definedName name="_25P5_" localSheetId="6">[1]TSO!#REF!</definedName>
    <definedName name="_25P5_">[1]TSO!#REF!</definedName>
    <definedName name="_28P6_" localSheetId="4">[1]TSO!#REF!</definedName>
    <definedName name="_28P6_" localSheetId="8">[1]TSO!#REF!</definedName>
    <definedName name="_28P6_" localSheetId="6">[1]TSO!#REF!</definedName>
    <definedName name="_28P6_">[1]TSO!#REF!</definedName>
    <definedName name="_29T1_" localSheetId="4">#REF!</definedName>
    <definedName name="_29T1_" localSheetId="8">#REF!</definedName>
    <definedName name="_29T1_" localSheetId="6">#REF!</definedName>
    <definedName name="_29T1_">#REF!</definedName>
    <definedName name="_2A5_" localSheetId="4">#REF!</definedName>
    <definedName name="_2A5_" localSheetId="8">#REF!</definedName>
    <definedName name="_2A5_" localSheetId="6">#REF!</definedName>
    <definedName name="_2A5_">#REF!</definedName>
    <definedName name="_30J2_" localSheetId="4">#REF!</definedName>
    <definedName name="_30J2_" localSheetId="8">#REF!</definedName>
    <definedName name="_30J2_" localSheetId="6">#REF!</definedName>
    <definedName name="_30J2_">#REF!</definedName>
    <definedName name="_36M1_" localSheetId="4">#REF!</definedName>
    <definedName name="_36M1_" localSheetId="8">#REF!</definedName>
    <definedName name="_36M1_" localSheetId="6">#REF!</definedName>
    <definedName name="_36M1_">#REF!</definedName>
    <definedName name="_38P1_" localSheetId="4">[1]TSO!#REF!</definedName>
    <definedName name="_38P1_" localSheetId="8">[1]TSO!#REF!</definedName>
    <definedName name="_38P1_" localSheetId="6">[1]TSO!#REF!</definedName>
    <definedName name="_38P1_">[1]TSO!#REF!</definedName>
    <definedName name="_3A2_" localSheetId="4">#REF!</definedName>
    <definedName name="_3A2_" localSheetId="8">#REF!</definedName>
    <definedName name="_3A2_" localSheetId="6">#REF!</definedName>
    <definedName name="_3A2_">#REF!</definedName>
    <definedName name="_3A5_" localSheetId="4">[1]TSO!#REF!</definedName>
    <definedName name="_3A5_" localSheetId="8">[1]TSO!#REF!</definedName>
    <definedName name="_3A5_" localSheetId="6">[1]TSO!#REF!</definedName>
    <definedName name="_3A5_">[1]TSO!#REF!</definedName>
    <definedName name="_3CC1_" localSheetId="4">#REF!</definedName>
    <definedName name="_3CC1_" localSheetId="8">#REF!</definedName>
    <definedName name="_3CC1_" localSheetId="6">#REF!</definedName>
    <definedName name="_3CC1_">#REF!</definedName>
    <definedName name="_40P2_" localSheetId="4">[1]TSO!#REF!</definedName>
    <definedName name="_40P2_" localSheetId="8">[1]TSO!#REF!</definedName>
    <definedName name="_40P2_" localSheetId="6">[1]TSO!#REF!</definedName>
    <definedName name="_40P2_">[1]TSO!#REF!</definedName>
    <definedName name="_42P3_" localSheetId="4">[1]TSO!#REF!</definedName>
    <definedName name="_42P3_" localSheetId="8">[1]TSO!#REF!</definedName>
    <definedName name="_42P3_" localSheetId="6">[1]TSO!#REF!</definedName>
    <definedName name="_42P3_">[1]TSO!#REF!</definedName>
    <definedName name="_44P4_" localSheetId="4">[1]TSO!#REF!</definedName>
    <definedName name="_44P4_" localSheetId="8">[1]TSO!#REF!</definedName>
    <definedName name="_44P4_" localSheetId="6">[1]TSO!#REF!</definedName>
    <definedName name="_44P4_">[1]TSO!#REF!</definedName>
    <definedName name="_46P5_" localSheetId="4">[1]TSO!#REF!</definedName>
    <definedName name="_46P5_" localSheetId="8">[1]TSO!#REF!</definedName>
    <definedName name="_46P5_" localSheetId="6">[1]TSO!#REF!</definedName>
    <definedName name="_46P5_">[1]TSO!#REF!</definedName>
    <definedName name="_48P6_" localSheetId="4">[1]TSO!#REF!</definedName>
    <definedName name="_48P6_" localSheetId="8">[1]TSO!#REF!</definedName>
    <definedName name="_48P6_" localSheetId="6">[1]TSO!#REF!</definedName>
    <definedName name="_48P6_">[1]TSO!#REF!</definedName>
    <definedName name="_4A5_" localSheetId="4">[1]TSO!#REF!</definedName>
    <definedName name="_4A5_" localSheetId="8">[1]TSO!#REF!</definedName>
    <definedName name="_4A5_" localSheetId="6">[1]TSO!#REF!</definedName>
    <definedName name="_4A5_">[1]TSO!#REF!</definedName>
    <definedName name="_4CC1_" localSheetId="4">#REF!</definedName>
    <definedName name="_4CC1_" localSheetId="8">#REF!</definedName>
    <definedName name="_4CC1_" localSheetId="6">#REF!</definedName>
    <definedName name="_4CC1_">#REF!</definedName>
    <definedName name="_4CC2_" localSheetId="4">#REF!</definedName>
    <definedName name="_4CC2_" localSheetId="8">#REF!</definedName>
    <definedName name="_4CC2_" localSheetId="6">#REF!</definedName>
    <definedName name="_4CC2_">#REF!</definedName>
    <definedName name="_54T1_" localSheetId="4">#REF!</definedName>
    <definedName name="_54T1_" localSheetId="8">#REF!</definedName>
    <definedName name="_54T1_" localSheetId="6">#REF!</definedName>
    <definedName name="_54T1_">#REF!</definedName>
    <definedName name="_5A5_" localSheetId="4">[1]TSO!#REF!</definedName>
    <definedName name="_5A5_" localSheetId="8">[1]TSO!#REF!</definedName>
    <definedName name="_5A5_" localSheetId="6">[1]TSO!#REF!</definedName>
    <definedName name="_5A5_">[1]TSO!#REF!</definedName>
    <definedName name="_5CC1_" localSheetId="4">#REF!</definedName>
    <definedName name="_5CC1_" localSheetId="8">#REF!</definedName>
    <definedName name="_5CC1_" localSheetId="6">#REF!</definedName>
    <definedName name="_5CC1_">#REF!</definedName>
    <definedName name="_5CC2_" localSheetId="4">#REF!</definedName>
    <definedName name="_5CC2_" localSheetId="8">#REF!</definedName>
    <definedName name="_5CC2_" localSheetId="6">#REF!</definedName>
    <definedName name="_5CC2_">#REF!</definedName>
    <definedName name="_5CC3_" localSheetId="4">#REF!</definedName>
    <definedName name="_5CC3_" localSheetId="8">#REF!</definedName>
    <definedName name="_5CC3_" localSheetId="6">#REF!</definedName>
    <definedName name="_5CC3_">#REF!</definedName>
    <definedName name="_6CC2_" localSheetId="4">#REF!</definedName>
    <definedName name="_6CC2_" localSheetId="8">#REF!</definedName>
    <definedName name="_6CC2_" localSheetId="6">#REF!</definedName>
    <definedName name="_6CC2_">#REF!</definedName>
    <definedName name="_6CC3_" localSheetId="4">#REF!</definedName>
    <definedName name="_6CC3_" localSheetId="8">#REF!</definedName>
    <definedName name="_6CC3_" localSheetId="6">#REF!</definedName>
    <definedName name="_6CC3_">#REF!</definedName>
    <definedName name="_6J2_" localSheetId="4">#REF!</definedName>
    <definedName name="_6J2_" localSheetId="8">#REF!</definedName>
    <definedName name="_6J2_" localSheetId="6">#REF!</definedName>
    <definedName name="_6J2_">#REF!</definedName>
    <definedName name="_7CC3_" localSheetId="4">#REF!</definedName>
    <definedName name="_7CC3_" localSheetId="8">#REF!</definedName>
    <definedName name="_7CC3_" localSheetId="6">#REF!</definedName>
    <definedName name="_7CC3_">#REF!</definedName>
    <definedName name="_7da3_" localSheetId="4">#REF!</definedName>
    <definedName name="_7da3_" localSheetId="8">#REF!</definedName>
    <definedName name="_7da3_" localSheetId="6">#REF!</definedName>
    <definedName name="_7da3_">#REF!</definedName>
    <definedName name="_7M1_" localSheetId="4">#REF!</definedName>
    <definedName name="_7M1_" localSheetId="8">#REF!</definedName>
    <definedName name="_7M1_" localSheetId="6">#REF!</definedName>
    <definedName name="_7M1_">#REF!</definedName>
    <definedName name="_84">#N/A</definedName>
    <definedName name="_8da3_" localSheetId="4">#REF!</definedName>
    <definedName name="_8da3_" localSheetId="8">#REF!</definedName>
    <definedName name="_8da3_" localSheetId="6">#REF!</definedName>
    <definedName name="_8da3_">#REF!</definedName>
    <definedName name="_8J2_" localSheetId="4">#REF!</definedName>
    <definedName name="_8J2_" localSheetId="8">#REF!</definedName>
    <definedName name="_8J2_" localSheetId="6">#REF!</definedName>
    <definedName name="_8J2_">#REF!</definedName>
    <definedName name="_9J2_" localSheetId="4">#REF!</definedName>
    <definedName name="_9J2_" localSheetId="8">#REF!</definedName>
    <definedName name="_9J2_" localSheetId="6">#REF!</definedName>
    <definedName name="_9J2_">#REF!</definedName>
    <definedName name="_9M1_" localSheetId="4">#REF!</definedName>
    <definedName name="_9M1_" localSheetId="8">#REF!</definedName>
    <definedName name="_9M1_" localSheetId="6">#REF!</definedName>
    <definedName name="_9M1_">#REF!</definedName>
    <definedName name="_9P1_" localSheetId="4">#REF!</definedName>
    <definedName name="_9P1_" localSheetId="8">#REF!</definedName>
    <definedName name="_9P1_" localSheetId="6">#REF!</definedName>
    <definedName name="_9P1_">#REF!</definedName>
    <definedName name="_A2" localSheetId="4">#REF!</definedName>
    <definedName name="_A2" localSheetId="8">#REF!</definedName>
    <definedName name="_A2" localSheetId="6">#REF!</definedName>
    <definedName name="_A2">#REF!</definedName>
    <definedName name="_A5" localSheetId="4">[1]TSO!#REF!</definedName>
    <definedName name="_A5" localSheetId="8">[1]TSO!#REF!</definedName>
    <definedName name="_A5" localSheetId="6">[1]TSO!#REF!</definedName>
    <definedName name="_A5">[1]TSO!#REF!</definedName>
    <definedName name="_CC1" localSheetId="4">#REF!</definedName>
    <definedName name="_CC1" localSheetId="8">#REF!</definedName>
    <definedName name="_CC1" localSheetId="6">#REF!</definedName>
    <definedName name="_CC1">#REF!</definedName>
    <definedName name="_CC2" localSheetId="4">#REF!</definedName>
    <definedName name="_CC2" localSheetId="8">#REF!</definedName>
    <definedName name="_CC2" localSheetId="6">#REF!</definedName>
    <definedName name="_CC2">#REF!</definedName>
    <definedName name="_CC3" localSheetId="4">#REF!</definedName>
    <definedName name="_CC3" localSheetId="8">#REF!</definedName>
    <definedName name="_CC3" localSheetId="6">#REF!</definedName>
    <definedName name="_CC3">#REF!</definedName>
    <definedName name="_da3" localSheetId="4">#REF!</definedName>
    <definedName name="_da3" localSheetId="8">#REF!</definedName>
    <definedName name="_da3" localSheetId="6">#REF!</definedName>
    <definedName name="_da3">#REF!</definedName>
    <definedName name="_J2" localSheetId="4">#REF!</definedName>
    <definedName name="_J2" localSheetId="8">#REF!</definedName>
    <definedName name="_J2" localSheetId="6">#REF!</definedName>
    <definedName name="_J2">#REF!</definedName>
    <definedName name="_Key1" localSheetId="4" hidden="1">#REF!</definedName>
    <definedName name="_Key1" localSheetId="8" hidden="1">#REF!</definedName>
    <definedName name="_Key1" localSheetId="6" hidden="1">#REF!</definedName>
    <definedName name="_Key1" hidden="1">#REF!</definedName>
    <definedName name="_M1" localSheetId="4">#REF!</definedName>
    <definedName name="_M1" localSheetId="8">#REF!</definedName>
    <definedName name="_M1" localSheetId="6">#REF!</definedName>
    <definedName name="_M1">#REF!</definedName>
    <definedName name="_Order1" hidden="1">255</definedName>
    <definedName name="_P1" localSheetId="4">[1]TSO!#REF!</definedName>
    <definedName name="_P1" localSheetId="8">[1]TSO!#REF!</definedName>
    <definedName name="_P1" localSheetId="6">[1]TSO!#REF!</definedName>
    <definedName name="_P1">[1]TSO!#REF!</definedName>
    <definedName name="_P2" localSheetId="4">[1]TSO!#REF!</definedName>
    <definedName name="_P2" localSheetId="8">[1]TSO!#REF!</definedName>
    <definedName name="_P2" localSheetId="6">[1]TSO!#REF!</definedName>
    <definedName name="_P2">[1]TSO!#REF!</definedName>
    <definedName name="_P3" localSheetId="4">[1]TSO!#REF!</definedName>
    <definedName name="_P3" localSheetId="8">[1]TSO!#REF!</definedName>
    <definedName name="_P3" localSheetId="6">[1]TSO!#REF!</definedName>
    <definedName name="_P3">[1]TSO!#REF!</definedName>
    <definedName name="_P4" localSheetId="4">[1]TSO!#REF!</definedName>
    <definedName name="_P4" localSheetId="8">[1]TSO!#REF!</definedName>
    <definedName name="_P4" localSheetId="6">[1]TSO!#REF!</definedName>
    <definedName name="_P4">[1]TSO!#REF!</definedName>
    <definedName name="_P5" localSheetId="4">[1]TSO!#REF!</definedName>
    <definedName name="_P5" localSheetId="8">[1]TSO!#REF!</definedName>
    <definedName name="_P5" localSheetId="6">[1]TSO!#REF!</definedName>
    <definedName name="_P5">[1]TSO!#REF!</definedName>
    <definedName name="_P6" localSheetId="4">[1]TSO!#REF!</definedName>
    <definedName name="_P6" localSheetId="8">[1]TSO!#REF!</definedName>
    <definedName name="_P6" localSheetId="6">[1]TSO!#REF!</definedName>
    <definedName name="_P6">[1]TSO!#REF!</definedName>
    <definedName name="_R1">#N/A</definedName>
    <definedName name="_R2">#N/A</definedName>
    <definedName name="_R3">#N/A</definedName>
    <definedName name="_R4">#N/A</definedName>
    <definedName name="_Sort" localSheetId="4" hidden="1">#REF!</definedName>
    <definedName name="_Sort" localSheetId="8" hidden="1">#REF!</definedName>
    <definedName name="_Sort" localSheetId="6" hidden="1">#REF!</definedName>
    <definedName name="_Sort" hidden="1">#REF!</definedName>
    <definedName name="_T1" localSheetId="4">#REF!</definedName>
    <definedName name="_T1" localSheetId="8">#REF!</definedName>
    <definedName name="_T1" localSheetId="6">#REF!</definedName>
    <definedName name="_T1">#REF!</definedName>
    <definedName name="_WP1" localSheetId="4">#REF!</definedName>
    <definedName name="_WP1" localSheetId="8">#REF!</definedName>
    <definedName name="_WP1" localSheetId="6">#REF!</definedName>
    <definedName name="_WP1">#REF!</definedName>
    <definedName name="a" localSheetId="4">'[4]資產負債表(列印)'!#REF!</definedName>
    <definedName name="a" localSheetId="8">'[4]資產負債表(列印)'!#REF!</definedName>
    <definedName name="a" localSheetId="6">'[4]資產負債表(列印)'!#REF!</definedName>
    <definedName name="a">'[4]資產負債表(列印)'!#REF!</definedName>
    <definedName name="A.D棟中公" localSheetId="4">[5]公設明細!#REF!</definedName>
    <definedName name="A.D棟中公" localSheetId="8">[5]公設明細!#REF!</definedName>
    <definedName name="A.D棟中公" localSheetId="6">[5]公設明細!#REF!</definedName>
    <definedName name="A.D棟中公">[5]公設明細!#REF!</definedName>
    <definedName name="A_6201A" localSheetId="4">'[6]9401'!#REF!</definedName>
    <definedName name="A_6201A" localSheetId="8">'[6]9401'!#REF!</definedName>
    <definedName name="A_6201A" localSheetId="6">'[6]9401'!#REF!</definedName>
    <definedName name="A_6201A">'[6]9401'!#REF!</definedName>
    <definedName name="A_6201A_6601" localSheetId="4">'[7]9401'!#REF!</definedName>
    <definedName name="A_6201A_6601" localSheetId="8">'[7]9401'!#REF!</definedName>
    <definedName name="A_6201A_6601" localSheetId="6">'[7]9401'!#REF!</definedName>
    <definedName name="A_6201A_6601">'[7]9401'!#REF!</definedName>
    <definedName name="A_6201A_6601A_6701" localSheetId="4">'[7]9401'!#REF!</definedName>
    <definedName name="A_6201A_6601A_6701" localSheetId="8">'[7]9401'!#REF!</definedName>
    <definedName name="A_6201A_6601A_6701" localSheetId="6">'[7]9401'!#REF!</definedName>
    <definedName name="A_6201A_6601A_6701">'[7]9401'!#REF!</definedName>
    <definedName name="A_6201A6601" localSheetId="4">'[7]9401'!#REF!</definedName>
    <definedName name="A_6201A6601" localSheetId="8">'[7]9401'!#REF!</definedName>
    <definedName name="A_6201A6601" localSheetId="6">'[7]9401'!#REF!</definedName>
    <definedName name="A_6201A6601">'[7]9401'!#REF!</definedName>
    <definedName name="A_6201A6601A6701" localSheetId="4">'[7]9401'!#REF!</definedName>
    <definedName name="A_6201A6601A6701" localSheetId="8">'[7]9401'!#REF!</definedName>
    <definedName name="A_6201A6601A6701" localSheetId="6">'[7]9401'!#REF!</definedName>
    <definedName name="A_6201A6601A6701">'[7]9401'!#REF!</definedName>
    <definedName name="A_8111" localSheetId="4">'[7]9401'!#REF!</definedName>
    <definedName name="A_8111" localSheetId="8">'[7]9401'!#REF!</definedName>
    <definedName name="A_8111" localSheetId="6">'[7]9401'!#REF!</definedName>
    <definedName name="A_8111">'[7]9401'!#REF!</definedName>
    <definedName name="A1F3" localSheetId="4">#REF!</definedName>
    <definedName name="A1F3" localSheetId="8">#REF!</definedName>
    <definedName name="A1F3" localSheetId="6">#REF!</definedName>
    <definedName name="A1F3">#REF!</definedName>
    <definedName name="A1F4價差" localSheetId="4">#REF!</definedName>
    <definedName name="A1F4價差" localSheetId="8">#REF!</definedName>
    <definedName name="A1F4價差" localSheetId="6">#REF!</definedName>
    <definedName name="A1F4價差">#REF!</definedName>
    <definedName name="A1F5" localSheetId="4">#REF!</definedName>
    <definedName name="A1F5" localSheetId="8">#REF!</definedName>
    <definedName name="A1F5" localSheetId="6">#REF!</definedName>
    <definedName name="A1F5">#REF!</definedName>
    <definedName name="A1F5價差" localSheetId="4">#REF!</definedName>
    <definedName name="A1F5價差" localSheetId="8">#REF!</definedName>
    <definedName name="A1F5價差" localSheetId="6">#REF!</definedName>
    <definedName name="A1F5價差">#REF!</definedName>
    <definedName name="A1F6" localSheetId="4">#REF!</definedName>
    <definedName name="A1F6" localSheetId="8">#REF!</definedName>
    <definedName name="A1F6" localSheetId="6">#REF!</definedName>
    <definedName name="A1F6">#REF!</definedName>
    <definedName name="A1F6價差" localSheetId="4">#REF!</definedName>
    <definedName name="A1F6價差" localSheetId="8">#REF!</definedName>
    <definedName name="A1F6價差" localSheetId="6">#REF!</definedName>
    <definedName name="A1F6價差">#REF!</definedName>
    <definedName name="A1法大" localSheetId="4">#REF!</definedName>
    <definedName name="A1法大" localSheetId="8">#REF!</definedName>
    <definedName name="A1法大" localSheetId="6">#REF!</definedName>
    <definedName name="A1法大">#REF!</definedName>
    <definedName name="A1法小" localSheetId="4">#REF!</definedName>
    <definedName name="A1法小" localSheetId="8">#REF!</definedName>
    <definedName name="A1法小" localSheetId="6">#REF!</definedName>
    <definedName name="A1法小">#REF!</definedName>
    <definedName name="A1法機上" localSheetId="4">#REF!</definedName>
    <definedName name="A1法機上" localSheetId="8">#REF!</definedName>
    <definedName name="A1法機上" localSheetId="6">#REF!</definedName>
    <definedName name="A1法機上">#REF!</definedName>
    <definedName name="A1法機下" localSheetId="4">#REF!</definedName>
    <definedName name="A1法機下" localSheetId="8">#REF!</definedName>
    <definedName name="A1法機下" localSheetId="6">#REF!</definedName>
    <definedName name="A1法機下">#REF!</definedName>
    <definedName name="A1棟">[8]住宅價目!$V$1:$X$2</definedName>
    <definedName name="A1棟6F">[8]住宅價目!$V$37:$X$42</definedName>
    <definedName name="A1棟售">[8]住宅價目!$V$20:$W$21</definedName>
    <definedName name="A1棟售6F">[8]住宅價目!$V$88:$W$93</definedName>
    <definedName name="A1增大">'[9]銷況分析-準則'!$B$42:$F$43</definedName>
    <definedName name="A2法大" localSheetId="4">#REF!</definedName>
    <definedName name="A2法大" localSheetId="8">#REF!</definedName>
    <definedName name="A2法大" localSheetId="6">#REF!</definedName>
    <definedName name="A2法大">#REF!</definedName>
    <definedName name="A2法小" localSheetId="4">#REF!</definedName>
    <definedName name="A2法小" localSheetId="8">#REF!</definedName>
    <definedName name="A2法小" localSheetId="6">#REF!</definedName>
    <definedName name="A2法小">#REF!</definedName>
    <definedName name="A2法機上" localSheetId="4">#REF!</definedName>
    <definedName name="A2法機上" localSheetId="8">#REF!</definedName>
    <definedName name="A2法機上" localSheetId="6">#REF!</definedName>
    <definedName name="A2法機上">#REF!</definedName>
    <definedName name="A2法機下" localSheetId="4">#REF!</definedName>
    <definedName name="A2法機下" localSheetId="8">#REF!</definedName>
    <definedName name="A2法機下" localSheetId="6">#REF!</definedName>
    <definedName name="A2法機下">#REF!</definedName>
    <definedName name="A2棟">[8]住宅價目!$V$3:$X$4</definedName>
    <definedName name="A2棟6F">[8]住宅價目!$V$43:$X$48</definedName>
    <definedName name="A2棟售">[8]住宅價目!$V$22:$W$23</definedName>
    <definedName name="A2棟售6F">[8]住宅價目!$V$94:$W$99</definedName>
    <definedName name="A2獎機上" localSheetId="4">#REF!</definedName>
    <definedName name="A2獎機上" localSheetId="8">#REF!</definedName>
    <definedName name="A2獎機上" localSheetId="6">#REF!</definedName>
    <definedName name="A2獎機上">#REF!</definedName>
    <definedName name="A2獎機下" localSheetId="4">#REF!</definedName>
    <definedName name="A2獎機下" localSheetId="8">#REF!</definedName>
    <definedName name="A2獎機下" localSheetId="6">#REF!</definedName>
    <definedName name="A2獎機下">#REF!</definedName>
    <definedName name="A3法大" localSheetId="4">#REF!</definedName>
    <definedName name="A3法大" localSheetId="8">#REF!</definedName>
    <definedName name="A3法大" localSheetId="6">#REF!</definedName>
    <definedName name="A3法大">#REF!</definedName>
    <definedName name="A3法小" localSheetId="4">#REF!</definedName>
    <definedName name="A3法小" localSheetId="8">#REF!</definedName>
    <definedName name="A3法小" localSheetId="6">#REF!</definedName>
    <definedName name="A3法小">#REF!</definedName>
    <definedName name="A3棟">[8]住宅價目!$V$5:$X$6</definedName>
    <definedName name="A3棟6F">[8]住宅價目!$V$49:$X$54</definedName>
    <definedName name="A3棟售">[8]住宅價目!$V$24:$W$25</definedName>
    <definedName name="A3棟售6F">[8]住宅價目!$V$100:$W$105</definedName>
    <definedName name="A3機上">'[9]銷況分析-準則'!$B$54:$F$55</definedName>
    <definedName name="A3機下">'[9]銷況分析-準則'!$B$56:$F$57</definedName>
    <definedName name="A4法大" localSheetId="4">#REF!</definedName>
    <definedName name="A4法大" localSheetId="8">#REF!</definedName>
    <definedName name="A4法大" localSheetId="6">#REF!</definedName>
    <definedName name="A4法大">#REF!</definedName>
    <definedName name="A4法小" localSheetId="4">#REF!</definedName>
    <definedName name="A4法小" localSheetId="8">#REF!</definedName>
    <definedName name="A4法小" localSheetId="6">#REF!</definedName>
    <definedName name="A4法小">#REF!</definedName>
    <definedName name="A4法機上" localSheetId="4">#REF!</definedName>
    <definedName name="A4法機上" localSheetId="8">#REF!</definedName>
    <definedName name="A4法機上" localSheetId="6">#REF!</definedName>
    <definedName name="A4法機上">#REF!</definedName>
    <definedName name="A4法機下" localSheetId="4">#REF!</definedName>
    <definedName name="A4法機下" localSheetId="8">#REF!</definedName>
    <definedName name="A4法機下" localSheetId="6">#REF!</definedName>
    <definedName name="A4法機下">#REF!</definedName>
    <definedName name="A4棟">'[9]銷況分析-準則'!$B$8:$E$9</definedName>
    <definedName name="A4獎大" localSheetId="4">#REF!</definedName>
    <definedName name="A4獎大" localSheetId="8">#REF!</definedName>
    <definedName name="A4獎大" localSheetId="6">#REF!</definedName>
    <definedName name="A4獎大">#REF!</definedName>
    <definedName name="A4獎機上" localSheetId="4">#REF!</definedName>
    <definedName name="A4獎機上" localSheetId="8">#REF!</definedName>
    <definedName name="A4獎機上" localSheetId="6">#REF!</definedName>
    <definedName name="A4獎機上">#REF!</definedName>
    <definedName name="A4獎機下" localSheetId="4">#REF!</definedName>
    <definedName name="A4獎機下" localSheetId="8">#REF!</definedName>
    <definedName name="A4獎機下" localSheetId="6">#REF!</definedName>
    <definedName name="A4獎機下">#REF!</definedName>
    <definedName name="A5棟">[8]住宅價目!$V$7:$X$8</definedName>
    <definedName name="A5棟6F">[8]住宅價目!$V$55:$X$60</definedName>
    <definedName name="A5棟售">[8]住宅價目!$V$26:$W$27</definedName>
    <definedName name="A5棟售6F">[8]住宅價目!$V$106:$W$111</definedName>
    <definedName name="A6201A6601" localSheetId="4">'[7]9401'!#REF!</definedName>
    <definedName name="A6201A6601" localSheetId="8">'[7]9401'!#REF!</definedName>
    <definedName name="A6201A6601" localSheetId="6">'[7]9401'!#REF!</definedName>
    <definedName name="A6201A6601">'[7]9401'!#REF!</definedName>
    <definedName name="A6棟" localSheetId="4">#REF!</definedName>
    <definedName name="A6棟" localSheetId="8">#REF!</definedName>
    <definedName name="A6棟" localSheetId="6">#REF!</definedName>
    <definedName name="A6棟">#REF!</definedName>
    <definedName name="aa" localSheetId="4">'[4]資產負債表(列印)'!#REF!</definedName>
    <definedName name="aa" localSheetId="8">'[4]資產負債表(列印)'!#REF!</definedName>
    <definedName name="aa" localSheetId="6">'[4]資產負債表(列印)'!#REF!</definedName>
    <definedName name="aa">'[4]資產負債表(列印)'!#REF!</definedName>
    <definedName name="AAA" localSheetId="4">'[10]資產負債表(列印)'!#REF!</definedName>
    <definedName name="AAA" localSheetId="8">'[10]資產負債表(列印)'!#REF!</definedName>
    <definedName name="AAA" localSheetId="6">'[10]資產負債表(列印)'!#REF!</definedName>
    <definedName name="AAA">'[10]資產負債表(列印)'!#REF!</definedName>
    <definedName name="aas" localSheetId="4" hidden="1">#REF!</definedName>
    <definedName name="aas" localSheetId="8" hidden="1">#REF!</definedName>
    <definedName name="aas" localSheetId="6" hidden="1">#REF!</definedName>
    <definedName name="aas" hidden="1">#REF!</definedName>
    <definedName name="AB">[11]坪數分析!$BU$1:$BV$2</definedName>
    <definedName name="ABC取消合約會審模式" localSheetId="4">[12]!ABC取消合約會審模式</definedName>
    <definedName name="ABC取消合約會審模式" localSheetId="8">[12]!ABC取消合約會審模式</definedName>
    <definedName name="ABC取消合約會審模式" localSheetId="6">[12]!ABC取消合約會審模式</definedName>
    <definedName name="ABC取消合約會審模式">[12]!ABC取消合約會審模式</definedName>
    <definedName name="ABC建立合約會審模式" localSheetId="4">[12]!ABC建立合約會審模式</definedName>
    <definedName name="ABC建立合約會審模式" localSheetId="8">[12]!ABC建立合約會審模式</definedName>
    <definedName name="ABC建立合約會審模式" localSheetId="6">[12]!ABC建立合約會審模式</definedName>
    <definedName name="ABC建立合約會審模式">[12]!ABC建立合約會審模式</definedName>
    <definedName name="ABC移除房車別小計" localSheetId="4">[12]!ABC移除房車別小計</definedName>
    <definedName name="ABC移除房車別小計" localSheetId="8">[12]!ABC移除房車別小計</definedName>
    <definedName name="ABC移除房車別小計" localSheetId="6">[12]!ABC移除房車別小計</definedName>
    <definedName name="ABC移除房車別小計">[12]!ABC移除房車別小計</definedName>
    <definedName name="ABC移除損益小計" localSheetId="4">[12]!ABC移除損益小計</definedName>
    <definedName name="ABC移除損益小計" localSheetId="8">[12]!ABC移除損益小計</definedName>
    <definedName name="ABC移除損益小計" localSheetId="6">[12]!ABC移除損益小計</definedName>
    <definedName name="ABC移除損益小計">[12]!ABC移除損益小計</definedName>
    <definedName name="ABC設置房車別小計" localSheetId="4">[12]!ABC設置房車別小計</definedName>
    <definedName name="ABC設置房車別小計" localSheetId="8">[12]!ABC設置房車別小計</definedName>
    <definedName name="ABC設置房車別小計" localSheetId="6">[12]!ABC設置房車別小計</definedName>
    <definedName name="ABC設置房車別小計">[12]!ABC設置房車別小計</definedName>
    <definedName name="ABC設置損益小計" localSheetId="4">[12]!ABC設置損益小計</definedName>
    <definedName name="ABC設置損益小計" localSheetId="8">[12]!ABC設置損益小計</definedName>
    <definedName name="ABC設置損益小計" localSheetId="6">[12]!ABC設置損益小計</definedName>
    <definedName name="ABC設置損益小計">[12]!ABC設置損益小計</definedName>
    <definedName name="ABC報表中移除總計" localSheetId="4">[12]!ABC報表中移除總計</definedName>
    <definedName name="ABC報表中移除總計" localSheetId="8">[12]!ABC報表中移除總計</definedName>
    <definedName name="ABC報表中移除總計" localSheetId="6">[12]!ABC報表中移除總計</definedName>
    <definedName name="ABC報表中移除總計">[12]!ABC報表中移除總計</definedName>
    <definedName name="ABC報表中設置總計" localSheetId="4">[12]!ABC報表中設置總計</definedName>
    <definedName name="ABC報表中設置總計" localSheetId="8">[12]!ABC報表中設置總計</definedName>
    <definedName name="ABC報表中設置總計" localSheetId="6">[12]!ABC報表中設置總計</definedName>
    <definedName name="ABC報表中設置總計">[12]!ABC報表中設置總計</definedName>
    <definedName name="ABC報表列印" localSheetId="4">[12]!ABC報表列印</definedName>
    <definedName name="ABC報表列印" localSheetId="8">[12]!ABC報表列印</definedName>
    <definedName name="ABC報表列印" localSheetId="6">[12]!ABC報表列印</definedName>
    <definedName name="ABC報表列印">[12]!ABC報表列印</definedName>
    <definedName name="AGE" localSheetId="4">#REF!</definedName>
    <definedName name="AGE" localSheetId="8">#REF!</definedName>
    <definedName name="AGE" localSheetId="6">#REF!</definedName>
    <definedName name="AGE">#REF!</definedName>
    <definedName name="AJ">[11]坪數分析!$CJ$1:$CK$2</definedName>
    <definedName name="ALL" localSheetId="4">#REF!</definedName>
    <definedName name="ALL" localSheetId="8">#REF!</definedName>
    <definedName name="ALL" localSheetId="6">#REF!</definedName>
    <definedName name="ALL">#REF!</definedName>
    <definedName name="area2" localSheetId="4">#REF!</definedName>
    <definedName name="area2" localSheetId="8">#REF!</definedName>
    <definedName name="area2" localSheetId="6">#REF!</definedName>
    <definedName name="area2">#REF!</definedName>
    <definedName name="AS" localSheetId="4">#REF!</definedName>
    <definedName name="AS" localSheetId="8">#REF!</definedName>
    <definedName name="AS" localSheetId="6">#REF!</definedName>
    <definedName name="AS">#REF!</definedName>
    <definedName name="ASDF">[13]發放明細!$A$6:$P$326</definedName>
    <definedName name="asdfads" localSheetId="4">'[14]資產負債表(列印)'!#REF!</definedName>
    <definedName name="asdfads" localSheetId="8">'[14]資產負債表(列印)'!#REF!</definedName>
    <definedName name="asdfads" localSheetId="6">'[14]資產負債表(列印)'!#REF!</definedName>
    <definedName name="asdfads">'[14]資產負債表(列印)'!#REF!</definedName>
    <definedName name="AUpdate">1</definedName>
    <definedName name="A棟">[8]住宅價目!$Z$7:$AB$8</definedName>
    <definedName name="A棟3房" localSheetId="4">#REF!</definedName>
    <definedName name="A棟3房" localSheetId="8">#REF!</definedName>
    <definedName name="A棟3房" localSheetId="6">#REF!</definedName>
    <definedName name="A棟3房">#REF!</definedName>
    <definedName name="A棟4房" localSheetId="4">#REF!</definedName>
    <definedName name="A棟4房" localSheetId="8">#REF!</definedName>
    <definedName name="A棟4房" localSheetId="6">#REF!</definedName>
    <definedName name="A棟4房">#REF!</definedName>
    <definedName name="A棟6F">[8]住宅價目!$V$37:$X$60</definedName>
    <definedName name="A棟面積表">[15]A棟面積!$B:$P</definedName>
    <definedName name="A棟售">[8]住宅價目!$Y$26:$Z$27</definedName>
    <definedName name="A棟售6F">[8]住宅價目!$V$88:$W$111</definedName>
    <definedName name="A棟樓中樓">'[9]銷況分析-準則'!$B$14:$G$15</definedName>
    <definedName name="A棟樓層表" localSheetId="4">#REF!</definedName>
    <definedName name="A棟樓層表" localSheetId="8">#REF!</definedName>
    <definedName name="A棟樓層表" localSheetId="6">#REF!</definedName>
    <definedName name="A棟樓層表">#REF!</definedName>
    <definedName name="A棟標準層">'[9]銷況分析-準則'!$B$12:$G$13</definedName>
    <definedName name="b" localSheetId="4">'[4]資產負債表(列印)'!#REF!</definedName>
    <definedName name="b" localSheetId="8">'[4]資產負債表(列印)'!#REF!</definedName>
    <definedName name="b" localSheetId="6">'[4]資產負債表(列印)'!#REF!</definedName>
    <definedName name="b">'[4]資產負債表(列印)'!#REF!</definedName>
    <definedName name="B.C棟中公設" localSheetId="4">[5]公設明細!#REF!</definedName>
    <definedName name="B.C棟中公設" localSheetId="8">[5]公設明細!#REF!</definedName>
    <definedName name="B.C棟中公設" localSheetId="6">[5]公設明細!#REF!</definedName>
    <definedName name="B.C棟中公設">[5]公設明細!#REF!</definedName>
    <definedName name="B_6201A_6601" localSheetId="4">'[7]9401'!#REF!</definedName>
    <definedName name="B_6201A_6601" localSheetId="8">'[7]9401'!#REF!</definedName>
    <definedName name="B_6201A_6601" localSheetId="6">'[7]9401'!#REF!</definedName>
    <definedName name="B_6201A_6601">'[7]9401'!#REF!</definedName>
    <definedName name="B1F1" localSheetId="4">#REF!</definedName>
    <definedName name="B1F1" localSheetId="8">#REF!</definedName>
    <definedName name="B1F1" localSheetId="6">#REF!</definedName>
    <definedName name="B1F1">#REF!</definedName>
    <definedName name="B1F2" localSheetId="4">#REF!</definedName>
    <definedName name="B1F2" localSheetId="8">#REF!</definedName>
    <definedName name="B1F2" localSheetId="6">#REF!</definedName>
    <definedName name="B1F2">#REF!</definedName>
    <definedName name="B1F3" localSheetId="4">#REF!</definedName>
    <definedName name="B1F3" localSheetId="8">#REF!</definedName>
    <definedName name="B1F3" localSheetId="6">#REF!</definedName>
    <definedName name="B1F3">#REF!</definedName>
    <definedName name="B1F3價差" localSheetId="4">#REF!</definedName>
    <definedName name="B1F3價差" localSheetId="8">#REF!</definedName>
    <definedName name="B1F3價差" localSheetId="6">#REF!</definedName>
    <definedName name="B1F3價差">#REF!</definedName>
    <definedName name="B1F4" localSheetId="4">#REF!</definedName>
    <definedName name="B1F4" localSheetId="8">#REF!</definedName>
    <definedName name="B1F4" localSheetId="6">#REF!</definedName>
    <definedName name="B1F4">#REF!</definedName>
    <definedName name="B1F4價差" localSheetId="4">#REF!</definedName>
    <definedName name="B1F4價差" localSheetId="8">#REF!</definedName>
    <definedName name="B1F4價差" localSheetId="6">#REF!</definedName>
    <definedName name="B1F4價差">#REF!</definedName>
    <definedName name="B1F5" localSheetId="4">#REF!</definedName>
    <definedName name="B1F5" localSheetId="8">#REF!</definedName>
    <definedName name="B1F5" localSheetId="6">#REF!</definedName>
    <definedName name="B1F5">#REF!</definedName>
    <definedName name="B1F5價差" localSheetId="4">#REF!</definedName>
    <definedName name="B1F5價差" localSheetId="8">#REF!</definedName>
    <definedName name="B1F5價差" localSheetId="6">#REF!</definedName>
    <definedName name="B1F5價差">#REF!</definedName>
    <definedName name="B1F6" localSheetId="4">#REF!</definedName>
    <definedName name="B1F6" localSheetId="8">#REF!</definedName>
    <definedName name="B1F6" localSheetId="6">#REF!</definedName>
    <definedName name="B1F6">#REF!</definedName>
    <definedName name="B1F6價差" localSheetId="4">#REF!</definedName>
    <definedName name="B1F6價差" localSheetId="8">#REF!</definedName>
    <definedName name="B1F6價差" localSheetId="6">#REF!</definedName>
    <definedName name="B1F6價差">#REF!</definedName>
    <definedName name="B1F公設明細">[5]公設明細!$C$16:$C$24,[5]公設明細!$G$16,[5]公設明細!$K$16,[5]公設明細!$O$16,[5]公設明細!$S$16</definedName>
    <definedName name="B1棟">[8]住宅價目!$V$9:$X$10</definedName>
    <definedName name="B1棟6F">[8]住宅價目!$V$61:$X$66</definedName>
    <definedName name="B1棟售">[8]住宅價目!$V$28:$W$29</definedName>
    <definedName name="B1棟售6F">[8]住宅價目!$V$112:$W$117</definedName>
    <definedName name="B1複">[15]銷況!$D:$AE</definedName>
    <definedName name="B2F公設明細">[5]公設明細!$C$10:$C$12,[5]公設明細!$G$10,[5]公設明細!$K$10,[5]公設明細!$O$10,[5]公設明細!$S$10</definedName>
    <definedName name="B2棟">[8]住宅價目!$V$11:$X$12</definedName>
    <definedName name="B2棟6F">[8]住宅價目!$V$67:$X$72</definedName>
    <definedName name="B2棟售">[8]住宅價目!$V$30:$W$31</definedName>
    <definedName name="B2棟售6F">[8]住宅價目!$V$118:$W$123</definedName>
    <definedName name="B3F公設明細">[5]公設明細!$C$4:$C$9,[5]公設明細!$G$4:$G$5,[5]公設明細!$K$4:$K$5,[5]公設明細!$O$4:$O$5,[5]公設明細!$S$4:$S$5</definedName>
    <definedName name="B3棟">[8]住宅價目!$V$13:$X$14</definedName>
    <definedName name="B3棟6F">[8]住宅價目!$V$73:$X$78</definedName>
    <definedName name="B3棟售">[8]住宅價目!$V$32:$W$33</definedName>
    <definedName name="B3棟售6F">[8]住宅價目!$V$124:$W$129</definedName>
    <definedName name="B4棟">'[9]銷況分析-準則'!$B$24:$E$25</definedName>
    <definedName name="B5棟">[8]住宅價目!$V$15:$X$16</definedName>
    <definedName name="B5棟6F">[8]住宅價目!$V$79:$X$84</definedName>
    <definedName name="B5棟售">[8]住宅價目!$V$34:$W$35</definedName>
    <definedName name="B5棟售6F">[8]住宅價目!$V$130:$W$135</definedName>
    <definedName name="B6棟" localSheetId="4">#REF!</definedName>
    <definedName name="B6棟" localSheetId="8">#REF!</definedName>
    <definedName name="B6棟" localSheetId="6">#REF!</definedName>
    <definedName name="B6棟">#REF!</definedName>
    <definedName name="B7棟" localSheetId="4">#REF!</definedName>
    <definedName name="B7棟" localSheetId="8">#REF!</definedName>
    <definedName name="B7棟" localSheetId="6">#REF!</definedName>
    <definedName name="B7棟">#REF!</definedName>
    <definedName name="bb" localSheetId="4">'[4]資產負債表(列印)'!#REF!</definedName>
    <definedName name="bb" localSheetId="8">'[4]資產負債表(列印)'!#REF!</definedName>
    <definedName name="bb" localSheetId="6">'[4]資產負債表(列印)'!#REF!</definedName>
    <definedName name="bb">'[4]資產負債表(列印)'!#REF!</definedName>
    <definedName name="BC">[11]坪數分析!$BL$1:$BM$2</definedName>
    <definedName name="BS" localSheetId="4">#REF!</definedName>
    <definedName name="BS" localSheetId="8">#REF!</definedName>
    <definedName name="BS" localSheetId="6">#REF!</definedName>
    <definedName name="BS">#REF!</definedName>
    <definedName name="budgetcost" localSheetId="4">#REF!</definedName>
    <definedName name="budgetcost" localSheetId="8">#REF!</definedName>
    <definedName name="budgetcost" localSheetId="6">#REF!</definedName>
    <definedName name="budgetcost">#REF!</definedName>
    <definedName name="budgetincome" localSheetId="4">#REF!</definedName>
    <definedName name="budgetincome" localSheetId="8">#REF!</definedName>
    <definedName name="budgetincome" localSheetId="6">#REF!</definedName>
    <definedName name="budgetincome">#REF!</definedName>
    <definedName name="BUpdate">1</definedName>
    <definedName name="B棟">[8]住宅價目!$Z$9:$AB$10</definedName>
    <definedName name="B棟13樓排煙室" localSheetId="4">[16]公設明細!#REF!</definedName>
    <definedName name="B棟13樓排煙室" localSheetId="8">[16]公設明細!#REF!</definedName>
    <definedName name="B棟13樓排煙室" localSheetId="6">[16]公設明細!#REF!</definedName>
    <definedName name="B棟13樓排煙室">[16]公設明細!#REF!</definedName>
    <definedName name="B棟3房" localSheetId="4">#REF!</definedName>
    <definedName name="B棟3房" localSheetId="8">#REF!</definedName>
    <definedName name="B棟3房" localSheetId="6">#REF!</definedName>
    <definedName name="B棟3房">#REF!</definedName>
    <definedName name="B棟4房" localSheetId="4">#REF!</definedName>
    <definedName name="B棟4房" localSheetId="8">#REF!</definedName>
    <definedName name="B棟4房" localSheetId="6">#REF!</definedName>
    <definedName name="B棟4房">#REF!</definedName>
    <definedName name="B棟6F">[8]住宅價目!$V$61:$X$84</definedName>
    <definedName name="B棟面積表">[15]B棟面積!$B:$P</definedName>
    <definedName name="B棟售">[8]住宅價目!$Y$28:$Z$29</definedName>
    <definedName name="B棟售6F">[8]住宅價目!$V$112:$W$135</definedName>
    <definedName name="B棟樓中樓">'[9]銷況分析-準則'!$B$28:$G$29</definedName>
    <definedName name="B棟樓層表" localSheetId="4">#REF!</definedName>
    <definedName name="B棟樓層表" localSheetId="8">#REF!</definedName>
    <definedName name="B棟樓層表" localSheetId="6">#REF!</definedName>
    <definedName name="B棟樓層表">#REF!</definedName>
    <definedName name="B棟標準層">'[9]銷況分析-準則'!$B$26:$G$27</definedName>
    <definedName name="cc" localSheetId="4">'[4]資產負債表(列印)'!#REF!</definedName>
    <definedName name="cc" localSheetId="8">'[4]資產負債表(列印)'!#REF!</definedName>
    <definedName name="cc" localSheetId="6">'[4]資產負債表(列印)'!#REF!</definedName>
    <definedName name="cc">'[4]資產負債表(列印)'!#REF!</definedName>
    <definedName name="ccc" localSheetId="4">'[17]現金流量表(工作底稿列印)'!#REF!</definedName>
    <definedName name="ccc" localSheetId="8">'[17]現金流量表(工作底稿列印)'!#REF!</definedName>
    <definedName name="ccc" localSheetId="6">'[17]現金流量表(工作底稿列印)'!#REF!</definedName>
    <definedName name="ccc">'[17]現金流量表(工作底稿列印)'!#REF!</definedName>
    <definedName name="CD">[11]坪數分析!$BO$1:$BP$2</definedName>
    <definedName name="cf" localSheetId="4">'[4]現金流量表(列印)'!#REF!</definedName>
    <definedName name="cf" localSheetId="8">'[4]現金流量表(列印)'!#REF!</definedName>
    <definedName name="cf" localSheetId="6">'[4]現金流量表(列印)'!#REF!</definedName>
    <definedName name="cf">'[4]現金流量表(列印)'!#REF!</definedName>
    <definedName name="cfw" localSheetId="4">'[4]現金流量表(工作底稿列印)'!#REF!</definedName>
    <definedName name="cfw" localSheetId="8">'[4]現金流量表(工作底稿列印)'!#REF!</definedName>
    <definedName name="cfw" localSheetId="6">'[4]現金流量表(工作底稿列印)'!#REF!</definedName>
    <definedName name="cfw">'[4]現金流量表(工作底稿列印)'!#REF!</definedName>
    <definedName name="cost" localSheetId="4">#REF!</definedName>
    <definedName name="cost" localSheetId="8">#REF!</definedName>
    <definedName name="cost" localSheetId="6">#REF!</definedName>
    <definedName name="cost">#REF!</definedName>
    <definedName name="CV" localSheetId="4">'[10]股東權益變動表(列印)'!#REF!</definedName>
    <definedName name="CV" localSheetId="8">'[10]股東權益變動表(列印)'!#REF!</definedName>
    <definedName name="CV" localSheetId="6">'[10]股東權益變動表(列印)'!#REF!</definedName>
    <definedName name="CV">'[10]股東權益變動表(列印)'!#REF!</definedName>
    <definedName name="C棟">[8]住宅價目!$Z$11:$AB$12</definedName>
    <definedName name="C棟6F">[8]住宅價目!$Y$37:$Z$60</definedName>
    <definedName name="C棟售">[8]住宅價目!$Y$30:$Z$31</definedName>
    <definedName name="C棟售6F">[8]住宅價目!$X$88:$Y$111</definedName>
    <definedName name="D">[11]坪數分析!$AK$1:$AM$2</definedName>
    <definedName name="D01_" localSheetId="4">#REF!</definedName>
    <definedName name="D01_" localSheetId="8">#REF!</definedName>
    <definedName name="D01_" localSheetId="6">#REF!</definedName>
    <definedName name="D01_">#REF!</definedName>
    <definedName name="D1F1" localSheetId="4">#REF!</definedName>
    <definedName name="D1F1" localSheetId="8">#REF!</definedName>
    <definedName name="D1F1" localSheetId="6">#REF!</definedName>
    <definedName name="D1F1">#REF!</definedName>
    <definedName name="D1F2" localSheetId="4">#REF!</definedName>
    <definedName name="D1F2" localSheetId="8">#REF!</definedName>
    <definedName name="D1F2" localSheetId="6">#REF!</definedName>
    <definedName name="D1F2">#REF!</definedName>
    <definedName name="D1F3" localSheetId="4">#REF!</definedName>
    <definedName name="D1F3" localSheetId="8">#REF!</definedName>
    <definedName name="D1F3" localSheetId="6">#REF!</definedName>
    <definedName name="D1F3">#REF!</definedName>
    <definedName name="D1F4" localSheetId="4">#REF!</definedName>
    <definedName name="D1F4" localSheetId="8">#REF!</definedName>
    <definedName name="D1F4" localSheetId="6">#REF!</definedName>
    <definedName name="D1F4">#REF!</definedName>
    <definedName name="D1F5" localSheetId="4">#REF!</definedName>
    <definedName name="D1F5" localSheetId="8">#REF!</definedName>
    <definedName name="D1F5" localSheetId="6">#REF!</definedName>
    <definedName name="D1F5">#REF!</definedName>
    <definedName name="D1F6" localSheetId="4">#REF!</definedName>
    <definedName name="D1F6" localSheetId="8">#REF!</definedName>
    <definedName name="D1F6" localSheetId="6">#REF!</definedName>
    <definedName name="D1F6">#REF!</definedName>
    <definedName name="D1棟">[8]住宅價目!$Z$1:$AB$2</definedName>
    <definedName name="D1棟6F">[8]住宅價目!$Z$37:$AB$42</definedName>
    <definedName name="D1棟售">[8]住宅價目!$Y$20:$Z$21</definedName>
    <definedName name="D1棟售6F">[8]住宅價目!$Y$88:$Z$93</definedName>
    <definedName name="D2棟">[8]住宅價目!$Z$3:$AB$4</definedName>
    <definedName name="D2棟6F">[8]住宅價目!$Z$43:$AB$48</definedName>
    <definedName name="D2棟售">[8]住宅價目!$Y$22:$Z$23</definedName>
    <definedName name="D2棟售6F">[8]住宅價目!$Y$94:$Z$99</definedName>
    <definedName name="D3棟">[8]住宅價目!$Z$5:$AB$6</definedName>
    <definedName name="D3棟6F">[8]住宅價目!$Z$49:$AB$54</definedName>
    <definedName name="D3棟售">[8]住宅價目!$Y$24:$Z$25</definedName>
    <definedName name="D3棟售6F">[8]住宅價目!$Y$100:$Z$105</definedName>
    <definedName name="data" localSheetId="4">#REF!</definedName>
    <definedName name="data" localSheetId="8">#REF!</definedName>
    <definedName name="data" localSheetId="6">#REF!</definedName>
    <definedName name="data">#REF!</definedName>
    <definedName name="data2" localSheetId="4">#REF!</definedName>
    <definedName name="data2" localSheetId="8">#REF!</definedName>
    <definedName name="data2" localSheetId="6">#REF!</definedName>
    <definedName name="data2">#REF!</definedName>
    <definedName name="databas1" localSheetId="4">#REF!</definedName>
    <definedName name="databas1" localSheetId="8">#REF!</definedName>
    <definedName name="databas1" localSheetId="6">#REF!</definedName>
    <definedName name="databas1">#REF!</definedName>
    <definedName name="_xlnm.Database" localSheetId="4">#REF!</definedName>
    <definedName name="_xlnm.Database" localSheetId="8">#REF!</definedName>
    <definedName name="_xlnm.Database" localSheetId="6">#REF!</definedName>
    <definedName name="_xlnm.Database">#REF!</definedName>
    <definedName name="dbo_Z_Cost" localSheetId="4">#REF!</definedName>
    <definedName name="dbo_Z_Cost" localSheetId="8">#REF!</definedName>
    <definedName name="dbo_Z_Cost" localSheetId="6">#REF!</definedName>
    <definedName name="dbo_Z_Cost">#REF!</definedName>
    <definedName name="DB合建保證金收付款明細表rng合建保證金總額" localSheetId="4">[18]合建保證金收付款明細表!#REF!</definedName>
    <definedName name="DB合建保證金收付款明細表rng合建保證金總額" localSheetId="8">[18]合建保證金收付款明細表!#REF!</definedName>
    <definedName name="DB合建保證金收付款明細表rng合建保證金總額" localSheetId="6">[18]合建保證金收付款明細表!#REF!</definedName>
    <definedName name="DB合建保證金收付款明細表rng合建保證金總額">[18]合建保證金收付款明細表!#REF!</definedName>
    <definedName name="dd" localSheetId="4">'[4]損益表(列印)'!#REF!</definedName>
    <definedName name="dd" localSheetId="8">'[4]損益表(列印)'!#REF!</definedName>
    <definedName name="dd" localSheetId="6">'[4]損益表(列印)'!#REF!</definedName>
    <definedName name="dd">'[4]損益表(列印)'!#REF!</definedName>
    <definedName name="ddd" localSheetId="4">'[17]損益表(列印)'!#REF!</definedName>
    <definedName name="ddd" localSheetId="8">'[17]損益表(列印)'!#REF!</definedName>
    <definedName name="ddd" localSheetId="6">'[17]損益表(列印)'!#REF!</definedName>
    <definedName name="ddd">'[17]損益表(列印)'!#REF!</definedName>
    <definedName name="DE">[11]坪數分析!$BR$1:$BS$2</definedName>
    <definedName name="DS">'[19]作業量(基本工作量)'!$AP:$CA</definedName>
    <definedName name="DS媒">[9]準則!$G$72:$J$73</definedName>
    <definedName name="D棟">[8]住宅價目!$Z$13:$AB$14</definedName>
    <definedName name="D棟6F">[8]住宅價目!$Z$37:$AB$54</definedName>
    <definedName name="D棟售">[8]住宅價目!$Y$32:$Z$33</definedName>
    <definedName name="D棟售6F">[8]住宅價目!$Y$88:$Z$105</definedName>
    <definedName name="e" localSheetId="4">'[1]6%. 8%佔率'!#REF!</definedName>
    <definedName name="e" localSheetId="8">'[1]6%. 8%佔率'!#REF!</definedName>
    <definedName name="e" localSheetId="6">'[1]6%. 8%佔率'!#REF!</definedName>
    <definedName name="e">'[1]6%. 8%佔率'!#REF!</definedName>
    <definedName name="E1F1" localSheetId="4">#REF!</definedName>
    <definedName name="E1F1" localSheetId="8">#REF!</definedName>
    <definedName name="E1F1" localSheetId="6">#REF!</definedName>
    <definedName name="E1F1">#REF!</definedName>
    <definedName name="E1F2" localSheetId="4">#REF!</definedName>
    <definedName name="E1F2" localSheetId="8">#REF!</definedName>
    <definedName name="E1F2" localSheetId="6">#REF!</definedName>
    <definedName name="E1F2">#REF!</definedName>
    <definedName name="E1F3" localSheetId="4">#REF!</definedName>
    <definedName name="E1F3" localSheetId="8">#REF!</definedName>
    <definedName name="E1F3" localSheetId="6">#REF!</definedName>
    <definedName name="E1F3">#REF!</definedName>
    <definedName name="E1F4" localSheetId="4">#REF!</definedName>
    <definedName name="E1F4" localSheetId="8">#REF!</definedName>
    <definedName name="E1F4" localSheetId="6">#REF!</definedName>
    <definedName name="E1F4">#REF!</definedName>
    <definedName name="E1F5" localSheetId="4">#REF!</definedName>
    <definedName name="E1F5" localSheetId="8">#REF!</definedName>
    <definedName name="E1F5" localSheetId="6">#REF!</definedName>
    <definedName name="E1F5">#REF!</definedName>
    <definedName name="E1F6" localSheetId="4">#REF!</definedName>
    <definedName name="E1F6" localSheetId="8">#REF!</definedName>
    <definedName name="E1F6" localSheetId="6">#REF!</definedName>
    <definedName name="E1F6">#REF!</definedName>
    <definedName name="E1棟">[8]住宅價目!$W$9:$Y$10</definedName>
    <definedName name="E1棟6F">[8]住宅價目!$W$61:$Y$66</definedName>
    <definedName name="E1棟售">[8]住宅價目!$W$28:$X$29</definedName>
    <definedName name="E1棟售6F">[8]住宅價目!$X$112:$Y$117</definedName>
    <definedName name="E2棟">[8]住宅價目!$W$11:$Y$12</definedName>
    <definedName name="E2棟6F">[8]住宅價目!$W$67:$Y$72</definedName>
    <definedName name="E2棟售">[8]住宅價目!$W$30:$X$31</definedName>
    <definedName name="E2棟售6F">[8]住宅價目!$X$118:$Y$123</definedName>
    <definedName name="E3棟">[8]住宅價目!$W$13:$Y$14</definedName>
    <definedName name="E3棟6F">[8]住宅價目!$W$73:$Y$78</definedName>
    <definedName name="E3棟售">[8]住宅價目!$W$32:$X$33</definedName>
    <definedName name="E3棟售6F">[8]住宅價目!$X$124:$Y$129</definedName>
    <definedName name="E5棟">[8]住宅價目!$W$15:$Y$16</definedName>
    <definedName name="E5棟6F">[8]住宅價目!$W$79:$Y$84</definedName>
    <definedName name="E5棟售">[8]住宅價目!$W$34:$X$35</definedName>
    <definedName name="E5棟售6F">[8]住宅價目!$X$130:$Y$135</definedName>
    <definedName name="ee" localSheetId="4">'[4]股東權益變動表(列印)'!#REF!</definedName>
    <definedName name="ee" localSheetId="8">'[4]股東權益變動表(列印)'!#REF!</definedName>
    <definedName name="ee" localSheetId="6">'[4]股東權益變動表(列印)'!#REF!</definedName>
    <definedName name="ee">'[4]股東權益變動表(列印)'!#REF!</definedName>
    <definedName name="EF">[11]坪數分析!$BX$1:$BY$2</definedName>
    <definedName name="ERJ" localSheetId="4">#REF!</definedName>
    <definedName name="ERJ" localSheetId="8">#REF!</definedName>
    <definedName name="ERJ" localSheetId="6">#REF!</definedName>
    <definedName name="ERJ">#REF!</definedName>
    <definedName name="E棟">[8]住宅價目!$Z$15:$AB$16</definedName>
    <definedName name="E棟6F">[8]住宅價目!$W$61:$Y$84</definedName>
    <definedName name="E棟售">[8]住宅價目!$Y$34:$Z$35</definedName>
    <definedName name="E棟售6F">[8]住宅價目!$X$112:$Y$135</definedName>
    <definedName name="F">[11]坪數分析!$AS$1:$AU$2</definedName>
    <definedName name="F1F1" localSheetId="4">#REF!</definedName>
    <definedName name="F1F1" localSheetId="8">#REF!</definedName>
    <definedName name="F1F1" localSheetId="6">#REF!</definedName>
    <definedName name="F1F1">#REF!</definedName>
    <definedName name="F1F2" localSheetId="4">#REF!</definedName>
    <definedName name="F1F2" localSheetId="8">#REF!</definedName>
    <definedName name="F1F2" localSheetId="6">#REF!</definedName>
    <definedName name="F1F2">#REF!</definedName>
    <definedName name="F1F3" localSheetId="4">#REF!</definedName>
    <definedName name="F1F3" localSheetId="8">#REF!</definedName>
    <definedName name="F1F3" localSheetId="6">#REF!</definedName>
    <definedName name="F1F3">#REF!</definedName>
    <definedName name="F1F4" localSheetId="4">#REF!</definedName>
    <definedName name="F1F4" localSheetId="8">#REF!</definedName>
    <definedName name="F1F4" localSheetId="6">#REF!</definedName>
    <definedName name="F1F4">#REF!</definedName>
    <definedName name="F1F5" localSheetId="4">#REF!</definedName>
    <definedName name="F1F5" localSheetId="8">#REF!</definedName>
    <definedName name="F1F5" localSheetId="6">#REF!</definedName>
    <definedName name="F1F5">#REF!</definedName>
    <definedName name="F1戶">[20]F1戶!$1:$1048576</definedName>
    <definedName name="F1業績">[20]F1業績!$1:$1048576</definedName>
    <definedName name="FF">[11]坪數分析!$AS$3:$AU$4</definedName>
    <definedName name="FG">[11]坪數分析!$CG$1:$CH$2</definedName>
    <definedName name="F代">'[21]F案 '!$B:$S</definedName>
    <definedName name="F複">[22]銷況!$D:$AE</definedName>
    <definedName name="G">[11]坪數分析!$AW$1:$AY$2</definedName>
    <definedName name="G1F1" localSheetId="4">#REF!</definedName>
    <definedName name="G1F1" localSheetId="8">#REF!</definedName>
    <definedName name="G1F1" localSheetId="6">#REF!</definedName>
    <definedName name="G1F1">#REF!</definedName>
    <definedName name="G1F2" localSheetId="4">#REF!</definedName>
    <definedName name="G1F2" localSheetId="8">#REF!</definedName>
    <definedName name="G1F2" localSheetId="6">#REF!</definedName>
    <definedName name="G1F2">#REF!</definedName>
    <definedName name="G1F3" localSheetId="4">#REF!</definedName>
    <definedName name="G1F3" localSheetId="8">#REF!</definedName>
    <definedName name="G1F3" localSheetId="6">#REF!</definedName>
    <definedName name="G1F3">#REF!</definedName>
    <definedName name="G1F4" localSheetId="4">#REF!</definedName>
    <definedName name="G1F4" localSheetId="8">#REF!</definedName>
    <definedName name="G1F4" localSheetId="6">#REF!</definedName>
    <definedName name="G1F4">#REF!</definedName>
    <definedName name="G1F5" localSheetId="4">#REF!</definedName>
    <definedName name="G1F5" localSheetId="8">#REF!</definedName>
    <definedName name="G1F5" localSheetId="6">#REF!</definedName>
    <definedName name="G1F5">#REF!</definedName>
    <definedName name="G1車">[23]銷況!$E:$Y</definedName>
    <definedName name="G1案">[23]銷況!$D:$Y</definedName>
    <definedName name="GG">[11]坪數分析!$AW$3:$AY$4</definedName>
    <definedName name="GH">[11]坪數分析!$CA$1:$CB$2</definedName>
    <definedName name="GUpdate">0</definedName>
    <definedName name="GYGY" localSheetId="4">#REF!</definedName>
    <definedName name="GYGY" localSheetId="8">#REF!</definedName>
    <definedName name="GYGY" localSheetId="6">#REF!</definedName>
    <definedName name="GYGY">#REF!</definedName>
    <definedName name="H">[11]坪數分析!$BA$1:$BC$2</definedName>
    <definedName name="H1F1" localSheetId="4">#REF!</definedName>
    <definedName name="H1F1" localSheetId="8">#REF!</definedName>
    <definedName name="H1F1" localSheetId="6">#REF!</definedName>
    <definedName name="H1F1">#REF!</definedName>
    <definedName name="H1F2" localSheetId="4">#REF!</definedName>
    <definedName name="H1F2" localSheetId="8">#REF!</definedName>
    <definedName name="H1F2" localSheetId="6">#REF!</definedName>
    <definedName name="H1F2">#REF!</definedName>
    <definedName name="H1F3" localSheetId="4">#REF!</definedName>
    <definedName name="H1F3" localSheetId="8">#REF!</definedName>
    <definedName name="H1F3" localSheetId="6">#REF!</definedName>
    <definedName name="H1F3">#REF!</definedName>
    <definedName name="H1F4" localSheetId="4">#REF!</definedName>
    <definedName name="H1F4" localSheetId="8">#REF!</definedName>
    <definedName name="H1F4" localSheetId="6">#REF!</definedName>
    <definedName name="H1F4">#REF!</definedName>
    <definedName name="H1F5" localSheetId="4">#REF!</definedName>
    <definedName name="H1F5" localSheetId="8">#REF!</definedName>
    <definedName name="H1F5" localSheetId="6">#REF!</definedName>
    <definedName name="H1F5">#REF!</definedName>
    <definedName name="H21媒體">[24]H21來人來電資料!$1:$1048576</definedName>
    <definedName name="H22銷況">[25]銷況!$1:$1048576</definedName>
    <definedName name="H25媒體">'[24]H25來人來電資料 '!$1:$1048576</definedName>
    <definedName name="H28戶">[20]H28戶!$4:$56</definedName>
    <definedName name="H28業績">[20]H28業績!$5:$111</definedName>
    <definedName name="H32戶">[20]H32戶!$1:$1048576</definedName>
    <definedName name="H32業績">[20]H32業績!$A:$G</definedName>
    <definedName name="H50面積">[26]面積!$B:$U</definedName>
    <definedName name="H58A第一次追減">[27]M38耗料分析表!$1:$3</definedName>
    <definedName name="H58第一次追減">[27]M38耗料分析表!$1:$3</definedName>
    <definedName name="HH">[11]坪數分析!$BA$3:$BC$4</definedName>
    <definedName name="HJ" localSheetId="4">'[28]9401'!#REF!</definedName>
    <definedName name="HJ" localSheetId="8">'[28]9401'!#REF!</definedName>
    <definedName name="HJ" localSheetId="6">'[28]9401'!#REF!</definedName>
    <definedName name="HJ">'[28]9401'!#REF!</definedName>
    <definedName name="I" localSheetId="4">#REF!</definedName>
    <definedName name="I" localSheetId="8">#REF!</definedName>
    <definedName name="I" localSheetId="6">#REF!</definedName>
    <definedName name="I">#REF!</definedName>
    <definedName name="I1F1" localSheetId="4">#REF!</definedName>
    <definedName name="I1F1" localSheetId="8">#REF!</definedName>
    <definedName name="I1F1" localSheetId="6">#REF!</definedName>
    <definedName name="I1F1">#REF!</definedName>
    <definedName name="I1F2" localSheetId="4">'[29]#REF'!#REF!</definedName>
    <definedName name="I1F2" localSheetId="8">'[29]#REF'!#REF!</definedName>
    <definedName name="I1F2" localSheetId="6">'[29]#REF'!#REF!</definedName>
    <definedName name="I1F2">'[29]#REF'!#REF!</definedName>
    <definedName name="I1F3" localSheetId="4">#REF!</definedName>
    <definedName name="I1F3" localSheetId="8">#REF!</definedName>
    <definedName name="I1F3" localSheetId="6">#REF!</definedName>
    <definedName name="I1F3">#REF!</definedName>
    <definedName name="I1F4" localSheetId="4">#REF!</definedName>
    <definedName name="I1F4" localSheetId="8">#REF!</definedName>
    <definedName name="I1F4" localSheetId="6">#REF!</definedName>
    <definedName name="I1F4">#REF!</definedName>
    <definedName name="I1F5" localSheetId="4">#REF!</definedName>
    <definedName name="I1F5" localSheetId="8">#REF!</definedName>
    <definedName name="I1F5" localSheetId="6">#REF!</definedName>
    <definedName name="I1F5">#REF!</definedName>
    <definedName name="II">[11]坪數分析!$BE$3:$BG$4</definedName>
    <definedName name="IJ">[11]坪數分析!$CD$1:$CE$2</definedName>
    <definedName name="Income" localSheetId="4">#REF!</definedName>
    <definedName name="Income" localSheetId="8">#REF!</definedName>
    <definedName name="Income" localSheetId="6">#REF!</definedName>
    <definedName name="Income">#REF!</definedName>
    <definedName name="INV" localSheetId="4">#REF!</definedName>
    <definedName name="INV" localSheetId="8">#REF!</definedName>
    <definedName name="INV" localSheetId="6">#REF!</definedName>
    <definedName name="INV">#REF!</definedName>
    <definedName name="IP" localSheetId="4">#REF!</definedName>
    <definedName name="IP" localSheetId="8">#REF!</definedName>
    <definedName name="IP" localSheetId="6">#REF!</definedName>
    <definedName name="IP">#REF!</definedName>
    <definedName name="IPA" localSheetId="4">#REF!</definedName>
    <definedName name="IPA" localSheetId="8">#REF!</definedName>
    <definedName name="IPA" localSheetId="6">#REF!</definedName>
    <definedName name="IPA">#REF!</definedName>
    <definedName name="J" localSheetId="4">#REF!</definedName>
    <definedName name="J" localSheetId="8">#REF!</definedName>
    <definedName name="J" localSheetId="6">#REF!</definedName>
    <definedName name="J">#REF!</definedName>
    <definedName name="J1F1" localSheetId="4">#REF!</definedName>
    <definedName name="J1F1" localSheetId="8">#REF!</definedName>
    <definedName name="J1F1" localSheetId="6">#REF!</definedName>
    <definedName name="J1F1">#REF!</definedName>
    <definedName name="J1F2" localSheetId="4">#REF!</definedName>
    <definedName name="J1F2" localSheetId="8">#REF!</definedName>
    <definedName name="J1F2" localSheetId="6">#REF!</definedName>
    <definedName name="J1F2">#REF!</definedName>
    <definedName name="J1F3" localSheetId="4">#REF!</definedName>
    <definedName name="J1F3" localSheetId="8">#REF!</definedName>
    <definedName name="J1F3" localSheetId="6">#REF!</definedName>
    <definedName name="J1F3">#REF!</definedName>
    <definedName name="J1F4" localSheetId="4">#REF!</definedName>
    <definedName name="J1F4" localSheetId="8">#REF!</definedName>
    <definedName name="J1F4" localSheetId="6">#REF!</definedName>
    <definedName name="J1F4">#REF!</definedName>
    <definedName name="J1F5" localSheetId="4">#REF!</definedName>
    <definedName name="J1F5" localSheetId="8">#REF!</definedName>
    <definedName name="J1F5" localSheetId="6">#REF!</definedName>
    <definedName name="J1F5">#REF!</definedName>
    <definedName name="JJ">[11]坪數分析!$BI$3:$BK$4</definedName>
    <definedName name="JLKK" localSheetId="4">'[28]9401'!#REF!</definedName>
    <definedName name="JLKK" localSheetId="8">'[28]9401'!#REF!</definedName>
    <definedName name="JLKK" localSheetId="6">'[28]9401'!#REF!</definedName>
    <definedName name="JLKK">'[28]9401'!#REF!</definedName>
    <definedName name="k" localSheetId="4">'[4]股東權益變動表(列印)'!#REF!</definedName>
    <definedName name="k" localSheetId="8">'[4]股東權益變動表(列印)'!#REF!</definedName>
    <definedName name="k" localSheetId="6">'[4]股東權益變動表(列印)'!#REF!</definedName>
    <definedName name="k">'[4]股東權益變動表(列印)'!#REF!</definedName>
    <definedName name="K1F3" localSheetId="4">#REF!</definedName>
    <definedName name="K1F3" localSheetId="8">#REF!</definedName>
    <definedName name="K1F3" localSheetId="6">#REF!</definedName>
    <definedName name="K1F3">#REF!</definedName>
    <definedName name="K1F4" localSheetId="4">#REF!</definedName>
    <definedName name="K1F4" localSheetId="8">#REF!</definedName>
    <definedName name="K1F4" localSheetId="6">#REF!</definedName>
    <definedName name="K1F4">#REF!</definedName>
    <definedName name="K1F5" localSheetId="4">#REF!</definedName>
    <definedName name="K1F5" localSheetId="8">#REF!</definedName>
    <definedName name="K1F5" localSheetId="6">#REF!</definedName>
    <definedName name="K1F5">#REF!</definedName>
    <definedName name="kkk" localSheetId="4">'[30]股東權益變動表(列印)'!#REF!</definedName>
    <definedName name="kkk" localSheetId="8">'[30]股東權益變動表(列印)'!#REF!</definedName>
    <definedName name="kkk" localSheetId="6">'[30]股東權益變動表(列印)'!#REF!</definedName>
    <definedName name="kkk">'[30]股東權益變動表(列印)'!#REF!</definedName>
    <definedName name="L" localSheetId="4">[1]TSO!#REF!</definedName>
    <definedName name="L" localSheetId="8">[1]TSO!#REF!</definedName>
    <definedName name="L" localSheetId="6">[1]TSO!#REF!</definedName>
    <definedName name="L">[1]TSO!#REF!</definedName>
    <definedName name="L1F1" localSheetId="4">#REF!</definedName>
    <definedName name="L1F1" localSheetId="8">#REF!</definedName>
    <definedName name="L1F1" localSheetId="6">#REF!</definedName>
    <definedName name="L1F1">#REF!</definedName>
    <definedName name="L1F2" localSheetId="4">#REF!</definedName>
    <definedName name="L1F2" localSheetId="8">#REF!</definedName>
    <definedName name="L1F2" localSheetId="6">#REF!</definedName>
    <definedName name="L1F2">#REF!</definedName>
    <definedName name="L1F3" localSheetId="4">#REF!</definedName>
    <definedName name="L1F3" localSheetId="8">#REF!</definedName>
    <definedName name="L1F3" localSheetId="6">#REF!</definedName>
    <definedName name="L1F3">#REF!</definedName>
    <definedName name="L1F4" localSheetId="4">#REF!</definedName>
    <definedName name="L1F4" localSheetId="8">#REF!</definedName>
    <definedName name="L1F4" localSheetId="6">#REF!</definedName>
    <definedName name="L1F4">#REF!</definedName>
    <definedName name="L1F5" localSheetId="4">#REF!</definedName>
    <definedName name="L1F5" localSheetId="8">#REF!</definedName>
    <definedName name="L1F5" localSheetId="6">#REF!</definedName>
    <definedName name="L1F5">#REF!</definedName>
    <definedName name="M" localSheetId="4">#REF!</definedName>
    <definedName name="M" localSheetId="8">#REF!</definedName>
    <definedName name="M" localSheetId="6">#REF!</definedName>
    <definedName name="M">#REF!</definedName>
    <definedName name="M11案" localSheetId="4">#REF!</definedName>
    <definedName name="M11案" localSheetId="8">#REF!</definedName>
    <definedName name="M11案" localSheetId="6">#REF!</definedName>
    <definedName name="M11案">#REF!</definedName>
    <definedName name="M1F1" localSheetId="4">#REF!</definedName>
    <definedName name="M1F1" localSheetId="8">#REF!</definedName>
    <definedName name="M1F1" localSheetId="6">#REF!</definedName>
    <definedName name="M1F1">#REF!</definedName>
    <definedName name="M1F2" localSheetId="4">#REF!</definedName>
    <definedName name="M1F2" localSheetId="8">#REF!</definedName>
    <definedName name="M1F2" localSheetId="6">#REF!</definedName>
    <definedName name="M1F2">#REF!</definedName>
    <definedName name="M1F3" localSheetId="4">#REF!</definedName>
    <definedName name="M1F3" localSheetId="8">#REF!</definedName>
    <definedName name="M1F3" localSheetId="6">#REF!</definedName>
    <definedName name="M1F3">#REF!</definedName>
    <definedName name="M1F4" localSheetId="4">#REF!</definedName>
    <definedName name="M1F4" localSheetId="8">#REF!</definedName>
    <definedName name="M1F4" localSheetId="6">#REF!</definedName>
    <definedName name="M1F4">#REF!</definedName>
    <definedName name="M1F5" localSheetId="4">#REF!</definedName>
    <definedName name="M1F5" localSheetId="8">#REF!</definedName>
    <definedName name="M1F5" localSheetId="6">#REF!</definedName>
    <definedName name="M1F5">#REF!</definedName>
    <definedName name="M58A">[27]M38耗料分析表!$1:$3</definedName>
    <definedName name="mark1" localSheetId="4">#REF!</definedName>
    <definedName name="mark1" localSheetId="8">#REF!</definedName>
    <definedName name="mark1" localSheetId="6">#REF!</definedName>
    <definedName name="mark1">#REF!</definedName>
    <definedName name="n" localSheetId="4">'[10]資產負債表(列印)'!#REF!</definedName>
    <definedName name="n" localSheetId="8">'[10]資產負債表(列印)'!#REF!</definedName>
    <definedName name="n" localSheetId="6">'[10]資產負債表(列印)'!#REF!</definedName>
    <definedName name="n">'[10]資產負債表(列印)'!#REF!</definedName>
    <definedName name="N1_">#N/A</definedName>
    <definedName name="N2_">#N/A</definedName>
    <definedName name="N3_">#N/A</definedName>
    <definedName name="N4_">#N/A</definedName>
    <definedName name="new" localSheetId="4">'[30]現金流量表(列印)'!#REF!</definedName>
    <definedName name="new" localSheetId="8">'[30]現金流量表(列印)'!#REF!</definedName>
    <definedName name="new" localSheetId="6">'[30]現金流量表(列印)'!#REF!</definedName>
    <definedName name="new">'[30]現金流量表(列印)'!#REF!</definedName>
    <definedName name="NN" localSheetId="4">#REF!</definedName>
    <definedName name="NN" localSheetId="8">#REF!</definedName>
    <definedName name="NN" localSheetId="6">#REF!</definedName>
    <definedName name="NN">#REF!</definedName>
    <definedName name="P" localSheetId="4">#REF!</definedName>
    <definedName name="P" localSheetId="8">#REF!</definedName>
    <definedName name="P" localSheetId="6">#REF!</definedName>
    <definedName name="P">#REF!</definedName>
    <definedName name="P1_">#N/A</definedName>
    <definedName name="P2_">#N/A</definedName>
    <definedName name="P3_">#N/A</definedName>
    <definedName name="P4_">#N/A</definedName>
    <definedName name="PAGE" localSheetId="4">#REF!</definedName>
    <definedName name="PAGE" localSheetId="8">#REF!</definedName>
    <definedName name="PAGE" localSheetId="6">#REF!</definedName>
    <definedName name="PAGE">#REF!</definedName>
    <definedName name="PAGE1" localSheetId="4">#REF!</definedName>
    <definedName name="PAGE1" localSheetId="8">#REF!</definedName>
    <definedName name="PAGE1" localSheetId="6">#REF!</definedName>
    <definedName name="PAGE1">#REF!</definedName>
    <definedName name="PAGE2" localSheetId="4">#REF!</definedName>
    <definedName name="PAGE2" localSheetId="8">#REF!</definedName>
    <definedName name="PAGE2" localSheetId="6">#REF!</definedName>
    <definedName name="PAGE2">#REF!</definedName>
    <definedName name="PAGE3" localSheetId="4">#REF!</definedName>
    <definedName name="PAGE3" localSheetId="8">#REF!</definedName>
    <definedName name="PAGE3" localSheetId="6">#REF!</definedName>
    <definedName name="PAGE3">#REF!</definedName>
    <definedName name="PAGE4" localSheetId="4">#REF!</definedName>
    <definedName name="PAGE4" localSheetId="8">#REF!</definedName>
    <definedName name="PAGE4" localSheetId="6">#REF!</definedName>
    <definedName name="PAGE4">#REF!</definedName>
    <definedName name="PART" localSheetId="4">#REF!</definedName>
    <definedName name="PART" localSheetId="8">#REF!</definedName>
    <definedName name="PART" localSheetId="6">#REF!</definedName>
    <definedName name="PART">#REF!</definedName>
    <definedName name="PRIN_TITLES">[27]M38耗料分析表!$1:$3</definedName>
    <definedName name="PRINT" localSheetId="4">#REF!</definedName>
    <definedName name="PRINT" localSheetId="8">#REF!</definedName>
    <definedName name="PRINT" localSheetId="6">#REF!</definedName>
    <definedName name="PRINT">#REF!</definedName>
    <definedName name="_xlnm.Print_Area">'[31]行動方案-稽核室(92年)'!$A$1:$S$37</definedName>
    <definedName name="Print_B" localSheetId="4">#REF!</definedName>
    <definedName name="Print_B" localSheetId="8">#REF!</definedName>
    <definedName name="Print_B" localSheetId="6">#REF!</definedName>
    <definedName name="Print_B">#REF!</definedName>
    <definedName name="Print_C" localSheetId="4">#REF!</definedName>
    <definedName name="Print_C" localSheetId="8">#REF!</definedName>
    <definedName name="Print_C" localSheetId="6">#REF!</definedName>
    <definedName name="Print_C">#REF!</definedName>
    <definedName name="Print_D" localSheetId="4">#REF!</definedName>
    <definedName name="Print_D" localSheetId="8">#REF!</definedName>
    <definedName name="Print_D" localSheetId="6">#REF!</definedName>
    <definedName name="Print_D">#REF!</definedName>
    <definedName name="_xlnm.Print_Titles" localSheetId="4">#REF!</definedName>
    <definedName name="_xlnm.Print_Titles" localSheetId="8">#REF!</definedName>
    <definedName name="_xlnm.Print_Titles" localSheetId="6">#REF!</definedName>
    <definedName name="_xlnm.Print_Titles">#REF!</definedName>
    <definedName name="PRINTITLES">[27]M38耗料分析表!$1:$3</definedName>
    <definedName name="q" localSheetId="4">#REF!</definedName>
    <definedName name="q" localSheetId="8">#REF!</definedName>
    <definedName name="q" localSheetId="6">#REF!</definedName>
    <definedName name="q">#REF!</definedName>
    <definedName name="range" localSheetId="4">#REF!</definedName>
    <definedName name="range" localSheetId="8">#REF!</definedName>
    <definedName name="range" localSheetId="6">#REF!</definedName>
    <definedName name="range">#REF!</definedName>
    <definedName name="RATE11" localSheetId="4">#REF!</definedName>
    <definedName name="RATE11" localSheetId="8">#REF!</definedName>
    <definedName name="RATE11" localSheetId="6">#REF!</definedName>
    <definedName name="RATE11">#REF!</definedName>
    <definedName name="rngKeyInput">OFFSET([10]在建土地!$A$4,0,0,1,COUNTA([10]在建土地!$3:$3))</definedName>
    <definedName name="rng加班費一月" localSheetId="4">#REF!</definedName>
    <definedName name="rng加班費一月" localSheetId="8">#REF!</definedName>
    <definedName name="rng加班費一月" localSheetId="6">#REF!</definedName>
    <definedName name="rng加班費一月">#REF!</definedName>
    <definedName name="rng伙食費一月" localSheetId="4">#REF!</definedName>
    <definedName name="rng伙食費一月" localSheetId="8">#REF!</definedName>
    <definedName name="rng伙食費一月" localSheetId="6">#REF!</definedName>
    <definedName name="rng伙食費一月">#REF!</definedName>
    <definedName name="rng年度" localSheetId="4">#REF!</definedName>
    <definedName name="rng年度" localSheetId="8">#REF!</definedName>
    <definedName name="rng年度" localSheetId="6">#REF!</definedName>
    <definedName name="rng年度">#REF!</definedName>
    <definedName name="rng投資損益權益法十二月" localSheetId="4">#REF!</definedName>
    <definedName name="rng投資損益權益法十二月" localSheetId="8">#REF!</definedName>
    <definedName name="rng投資損益權益法十二月" localSheetId="6">#REF!</definedName>
    <definedName name="rng投資損益權益法十二月">#REF!</definedName>
    <definedName name="rng每股盈餘一月" localSheetId="4">#REF!</definedName>
    <definedName name="rng每股盈餘一月" localSheetId="8">#REF!</definedName>
    <definedName name="rng每股盈餘一月" localSheetId="6">#REF!</definedName>
    <definedName name="rng每股盈餘一月">#REF!</definedName>
    <definedName name="rng每股盈餘二月" localSheetId="4">#REF!</definedName>
    <definedName name="rng每股盈餘二月" localSheetId="8">#REF!</definedName>
    <definedName name="rng每股盈餘二月" localSheetId="6">#REF!</definedName>
    <definedName name="rng每股盈餘二月">#REF!</definedName>
    <definedName name="rng部門人數一月" localSheetId="4">#REF!</definedName>
    <definedName name="rng部門人數一月" localSheetId="8">#REF!</definedName>
    <definedName name="rng部門人數一月" localSheetId="6">#REF!</definedName>
    <definedName name="rng部門人數一月">#REF!</definedName>
    <definedName name="rng稅後純益一月" localSheetId="4">#REF!</definedName>
    <definedName name="rng稅後純益一月" localSheetId="8">#REF!</definedName>
    <definedName name="rng稅後純益一月" localSheetId="6">#REF!</definedName>
    <definedName name="rng稅後純益一月">#REF!</definedName>
    <definedName name="rng稅後純益七月" localSheetId="4">#REF!</definedName>
    <definedName name="rng稅後純益七月" localSheetId="8">#REF!</definedName>
    <definedName name="rng稅後純益七月" localSheetId="6">#REF!</definedName>
    <definedName name="rng稅後純益七月">#REF!</definedName>
    <definedName name="rng稅後純益九月" localSheetId="4">#REF!</definedName>
    <definedName name="rng稅後純益九月" localSheetId="8">#REF!</definedName>
    <definedName name="rng稅後純益九月" localSheetId="6">#REF!</definedName>
    <definedName name="rng稅後純益九月">#REF!</definedName>
    <definedName name="rng稅後純益二月" localSheetId="4">#REF!</definedName>
    <definedName name="rng稅後純益二月" localSheetId="8">#REF!</definedName>
    <definedName name="rng稅後純益二月" localSheetId="6">#REF!</definedName>
    <definedName name="rng稅後純益二月">#REF!</definedName>
    <definedName name="rng稅後純益八月" localSheetId="4">#REF!</definedName>
    <definedName name="rng稅後純益八月" localSheetId="8">#REF!</definedName>
    <definedName name="rng稅後純益八月" localSheetId="6">#REF!</definedName>
    <definedName name="rng稅後純益八月">#REF!</definedName>
    <definedName name="rng稅後純益十一月" localSheetId="4">#REF!</definedName>
    <definedName name="rng稅後純益十一月" localSheetId="8">#REF!</definedName>
    <definedName name="rng稅後純益十一月" localSheetId="6">#REF!</definedName>
    <definedName name="rng稅後純益十一月">#REF!</definedName>
    <definedName name="rng稅後純益十二月" localSheetId="4">#REF!</definedName>
    <definedName name="rng稅後純益十二月" localSheetId="8">#REF!</definedName>
    <definedName name="rng稅後純益十二月" localSheetId="6">#REF!</definedName>
    <definedName name="rng稅後純益十二月">#REF!</definedName>
    <definedName name="rng稅後純益十月" localSheetId="4">#REF!</definedName>
    <definedName name="rng稅後純益十月" localSheetId="8">#REF!</definedName>
    <definedName name="rng稅後純益十月" localSheetId="6">#REF!</definedName>
    <definedName name="rng稅後純益十月">#REF!</definedName>
    <definedName name="rng稅後純益三月" localSheetId="4">#REF!</definedName>
    <definedName name="rng稅後純益三月" localSheetId="8">#REF!</definedName>
    <definedName name="rng稅後純益三月" localSheetId="6">#REF!</definedName>
    <definedName name="rng稅後純益三月">#REF!</definedName>
    <definedName name="rng稅後純益五月" localSheetId="4">#REF!</definedName>
    <definedName name="rng稅後純益五月" localSheetId="8">#REF!</definedName>
    <definedName name="rng稅後純益五月" localSheetId="6">#REF!</definedName>
    <definedName name="rng稅後純益五月">#REF!</definedName>
    <definedName name="rng稅後純益六月" localSheetId="4">#REF!</definedName>
    <definedName name="rng稅後純益六月" localSheetId="8">#REF!</definedName>
    <definedName name="rng稅後純益六月" localSheetId="6">#REF!</definedName>
    <definedName name="rng稅後純益六月">#REF!</definedName>
    <definedName name="rng稅後純益四月" localSheetId="4">#REF!</definedName>
    <definedName name="rng稅後純益四月" localSheetId="8">#REF!</definedName>
    <definedName name="rng稅後純益四月" localSheetId="6">#REF!</definedName>
    <definedName name="rng稅後純益四月">#REF!</definedName>
    <definedName name="rng管銷費用小計一月" localSheetId="4">#REF!</definedName>
    <definedName name="rng管銷費用小計一月" localSheetId="8">#REF!</definedName>
    <definedName name="rng管銷費用小計一月" localSheetId="6">#REF!</definedName>
    <definedName name="rng管銷費用小計一月">#REF!</definedName>
    <definedName name="rng管銷費用小計七月" localSheetId="4">#REF!</definedName>
    <definedName name="rng管銷費用小計七月" localSheetId="8">#REF!</definedName>
    <definedName name="rng管銷費用小計七月" localSheetId="6">#REF!</definedName>
    <definedName name="rng管銷費用小計七月">#REF!</definedName>
    <definedName name="rng管銷費用小計九月" localSheetId="4">#REF!</definedName>
    <definedName name="rng管銷費用小計九月" localSheetId="8">#REF!</definedName>
    <definedName name="rng管銷費用小計九月" localSheetId="6">#REF!</definedName>
    <definedName name="rng管銷費用小計九月">#REF!</definedName>
    <definedName name="rng管銷費用小計二月" localSheetId="4">#REF!</definedName>
    <definedName name="rng管銷費用小計二月" localSheetId="8">#REF!</definedName>
    <definedName name="rng管銷費用小計二月" localSheetId="6">#REF!</definedName>
    <definedName name="rng管銷費用小計二月">#REF!</definedName>
    <definedName name="rng管銷費用小計八月" localSheetId="4">#REF!</definedName>
    <definedName name="rng管銷費用小計八月" localSheetId="8">#REF!</definedName>
    <definedName name="rng管銷費用小計八月" localSheetId="6">#REF!</definedName>
    <definedName name="rng管銷費用小計八月">#REF!</definedName>
    <definedName name="rng管銷費用小計十一月" localSheetId="4">#REF!</definedName>
    <definedName name="rng管銷費用小計十一月" localSheetId="8">#REF!</definedName>
    <definedName name="rng管銷費用小計十一月" localSheetId="6">#REF!</definedName>
    <definedName name="rng管銷費用小計十一月">#REF!</definedName>
    <definedName name="rng管銷費用小計十二月" localSheetId="4">#REF!</definedName>
    <definedName name="rng管銷費用小計十二月" localSheetId="8">#REF!</definedName>
    <definedName name="rng管銷費用小計十二月" localSheetId="6">#REF!</definedName>
    <definedName name="rng管銷費用小計十二月">#REF!</definedName>
    <definedName name="rng管銷費用小計十月" localSheetId="4">#REF!</definedName>
    <definedName name="rng管銷費用小計十月" localSheetId="8">#REF!</definedName>
    <definedName name="rng管銷費用小計十月" localSheetId="6">#REF!</definedName>
    <definedName name="rng管銷費用小計十月">#REF!</definedName>
    <definedName name="rng管銷費用小計三月" localSheetId="4">#REF!</definedName>
    <definedName name="rng管銷費用小計三月" localSheetId="8">#REF!</definedName>
    <definedName name="rng管銷費用小計三月" localSheetId="6">#REF!</definedName>
    <definedName name="rng管銷費用小計三月">#REF!</definedName>
    <definedName name="rng管銷費用小計五月" localSheetId="4">#REF!</definedName>
    <definedName name="rng管銷費用小計五月" localSheetId="8">#REF!</definedName>
    <definedName name="rng管銷費用小計五月" localSheetId="6">#REF!</definedName>
    <definedName name="rng管銷費用小計五月">#REF!</definedName>
    <definedName name="rng管銷費用小計六月" localSheetId="4">#REF!</definedName>
    <definedName name="rng管銷費用小計六月" localSheetId="8">#REF!</definedName>
    <definedName name="rng管銷費用小計六月" localSheetId="6">#REF!</definedName>
    <definedName name="rng管銷費用小計六月">#REF!</definedName>
    <definedName name="rng管銷費用小計四月" localSheetId="4">#REF!</definedName>
    <definedName name="rng管銷費用小計四月" localSheetId="8">#REF!</definedName>
    <definedName name="rng管銷費用小計四月" localSheetId="6">#REF!</definedName>
    <definedName name="rng管銷費用小計四月">#REF!</definedName>
    <definedName name="rng營業毛利一月累計" localSheetId="4">#REF!</definedName>
    <definedName name="rng營業毛利一月累計" localSheetId="8">#REF!</definedName>
    <definedName name="rng營業毛利一月累計" localSheetId="6">#REF!</definedName>
    <definedName name="rng營業毛利一月累計">#REF!</definedName>
    <definedName name="rng營業毛利二月" localSheetId="4">#REF!</definedName>
    <definedName name="rng營業毛利二月" localSheetId="8">#REF!</definedName>
    <definedName name="rng營業毛利二月" localSheetId="6">#REF!</definedName>
    <definedName name="rng營業毛利二月">#REF!</definedName>
    <definedName name="rng營業成本一月" localSheetId="4">#REF!</definedName>
    <definedName name="rng營業成本一月" localSheetId="8">#REF!</definedName>
    <definedName name="rng營業成本一月" localSheetId="6">#REF!</definedName>
    <definedName name="rng營業成本一月">#REF!</definedName>
    <definedName name="rng營業成本七月" localSheetId="4">#REF!</definedName>
    <definedName name="rng營業成本七月" localSheetId="8">#REF!</definedName>
    <definedName name="rng營業成本七月" localSheetId="6">#REF!</definedName>
    <definedName name="rng營業成本七月">#REF!</definedName>
    <definedName name="rng營業成本九月" localSheetId="4">#REF!</definedName>
    <definedName name="rng營業成本九月" localSheetId="8">#REF!</definedName>
    <definedName name="rng營業成本九月" localSheetId="6">#REF!</definedName>
    <definedName name="rng營業成本九月">#REF!</definedName>
    <definedName name="rng營業成本二月" localSheetId="4">#REF!</definedName>
    <definedName name="rng營業成本二月" localSheetId="8">#REF!</definedName>
    <definedName name="rng營業成本二月" localSheetId="6">#REF!</definedName>
    <definedName name="rng營業成本二月">#REF!</definedName>
    <definedName name="rng營業成本八月" localSheetId="4">#REF!</definedName>
    <definedName name="rng營業成本八月" localSheetId="8">#REF!</definedName>
    <definedName name="rng營業成本八月" localSheetId="6">#REF!</definedName>
    <definedName name="rng營業成本八月">#REF!</definedName>
    <definedName name="rng營業成本十一月" localSheetId="4">#REF!</definedName>
    <definedName name="rng營業成本十一月" localSheetId="8">#REF!</definedName>
    <definedName name="rng營業成本十一月" localSheetId="6">#REF!</definedName>
    <definedName name="rng營業成本十一月">#REF!</definedName>
    <definedName name="rng營業成本十二月" localSheetId="4">#REF!</definedName>
    <definedName name="rng營業成本十二月" localSheetId="8">#REF!</definedName>
    <definedName name="rng營業成本十二月" localSheetId="6">#REF!</definedName>
    <definedName name="rng營業成本十二月">#REF!</definedName>
    <definedName name="rng營業成本十月" localSheetId="4">#REF!</definedName>
    <definedName name="rng營業成本十月" localSheetId="8">#REF!</definedName>
    <definedName name="rng營業成本十月" localSheetId="6">#REF!</definedName>
    <definedName name="rng營業成本十月">#REF!</definedName>
    <definedName name="rng營業成本三月" localSheetId="4">#REF!</definedName>
    <definedName name="rng營業成本三月" localSheetId="8">#REF!</definedName>
    <definedName name="rng營業成本三月" localSheetId="6">#REF!</definedName>
    <definedName name="rng營業成本三月">#REF!</definedName>
    <definedName name="rng營業成本五月" localSheetId="4">#REF!</definedName>
    <definedName name="rng營業成本五月" localSheetId="8">#REF!</definedName>
    <definedName name="rng營業成本五月" localSheetId="6">#REF!</definedName>
    <definedName name="rng營業成本五月">#REF!</definedName>
    <definedName name="rng營業成本六月" localSheetId="4">#REF!</definedName>
    <definedName name="rng營業成本六月" localSheetId="8">#REF!</definedName>
    <definedName name="rng營業成本六月" localSheetId="6">#REF!</definedName>
    <definedName name="rng營業成本六月">#REF!</definedName>
    <definedName name="rng營業成本四月" localSheetId="4">#REF!</definedName>
    <definedName name="rng營業成本四月" localSheetId="8">#REF!</definedName>
    <definedName name="rng營業成本四月" localSheetId="6">#REF!</definedName>
    <definedName name="rng營業成本四月">#REF!</definedName>
    <definedName name="rng營業收入小計一月" localSheetId="4">#REF!</definedName>
    <definedName name="rng營業收入小計一月" localSheetId="8">#REF!</definedName>
    <definedName name="rng營業收入小計一月" localSheetId="6">#REF!</definedName>
    <definedName name="rng營業收入小計一月">#REF!</definedName>
    <definedName name="rng營業收入小計一月累計" localSheetId="4">#REF!</definedName>
    <definedName name="rng營業收入小計一月累計" localSheetId="8">#REF!</definedName>
    <definedName name="rng營業收入小計一月累計" localSheetId="6">#REF!</definedName>
    <definedName name="rng營業收入小計一月累計">#REF!</definedName>
    <definedName name="rng營業收入小計七月" localSheetId="4">#REF!</definedName>
    <definedName name="rng營業收入小計七月" localSheetId="8">#REF!</definedName>
    <definedName name="rng營業收入小計七月" localSheetId="6">#REF!</definedName>
    <definedName name="rng營業收入小計七月">#REF!</definedName>
    <definedName name="rng營業收入小計九月" localSheetId="4">#REF!</definedName>
    <definedName name="rng營業收入小計九月" localSheetId="8">#REF!</definedName>
    <definedName name="rng營業收入小計九月" localSheetId="6">#REF!</definedName>
    <definedName name="rng營業收入小計九月">#REF!</definedName>
    <definedName name="rng營業收入小計二月" localSheetId="4">#REF!</definedName>
    <definedName name="rng營業收入小計二月" localSheetId="8">#REF!</definedName>
    <definedName name="rng營業收入小計二月" localSheetId="6">#REF!</definedName>
    <definedName name="rng營業收入小計二月">#REF!</definedName>
    <definedName name="rng營業收入小計八月" localSheetId="4">#REF!</definedName>
    <definedName name="rng營業收入小計八月" localSheetId="8">#REF!</definedName>
    <definedName name="rng營業收入小計八月" localSheetId="6">#REF!</definedName>
    <definedName name="rng營業收入小計八月">#REF!</definedName>
    <definedName name="rng營業收入小計十一月" localSheetId="4">#REF!</definedName>
    <definedName name="rng營業收入小計十一月" localSheetId="8">#REF!</definedName>
    <definedName name="rng營業收入小計十一月" localSheetId="6">#REF!</definedName>
    <definedName name="rng營業收入小計十一月">#REF!</definedName>
    <definedName name="rng營業收入小計十二月" localSheetId="4">#REF!</definedName>
    <definedName name="rng營業收入小計十二月" localSheetId="8">#REF!</definedName>
    <definedName name="rng營業收入小計十二月" localSheetId="6">#REF!</definedName>
    <definedName name="rng營業收入小計十二月">#REF!</definedName>
    <definedName name="rng營業收入小計十月" localSheetId="4">#REF!</definedName>
    <definedName name="rng營業收入小計十月" localSheetId="8">#REF!</definedName>
    <definedName name="rng營業收入小計十月" localSheetId="6">#REF!</definedName>
    <definedName name="rng營業收入小計十月">#REF!</definedName>
    <definedName name="rng營業收入小計三月" localSheetId="4">#REF!</definedName>
    <definedName name="rng營業收入小計三月" localSheetId="8">#REF!</definedName>
    <definedName name="rng營業收入小計三月" localSheetId="6">#REF!</definedName>
    <definedName name="rng營業收入小計三月">#REF!</definedName>
    <definedName name="rng營業收入小計五月" localSheetId="4">#REF!</definedName>
    <definedName name="rng營業收入小計五月" localSheetId="8">#REF!</definedName>
    <definedName name="rng營業收入小計五月" localSheetId="6">#REF!</definedName>
    <definedName name="rng營業收入小計五月">#REF!</definedName>
    <definedName name="rng營業收入小計六月" localSheetId="4">#REF!</definedName>
    <definedName name="rng營業收入小計六月" localSheetId="8">#REF!</definedName>
    <definedName name="rng營業收入小計六月" localSheetId="6">#REF!</definedName>
    <definedName name="rng營業收入小計六月">#REF!</definedName>
    <definedName name="rng營業收入小計四月" localSheetId="4">#REF!</definedName>
    <definedName name="rng營業收入小計四月" localSheetId="8">#REF!</definedName>
    <definedName name="rng營業收入小計四月" localSheetId="6">#REF!</definedName>
    <definedName name="rng營業收入小計四月">#REF!</definedName>
    <definedName name="rng營業淨利一月" localSheetId="4">#REF!</definedName>
    <definedName name="rng營業淨利一月" localSheetId="8">#REF!</definedName>
    <definedName name="rng營業淨利一月" localSheetId="6">#REF!</definedName>
    <definedName name="rng營業淨利一月">#REF!</definedName>
    <definedName name="rng營業淨利二月" localSheetId="4">#REF!</definedName>
    <definedName name="rng營業淨利二月" localSheetId="8">#REF!</definedName>
    <definedName name="rng營業淨利二月" localSheetId="6">#REF!</definedName>
    <definedName name="rng營業淨利二月">#REF!</definedName>
    <definedName name="rng薪資支出一月" localSheetId="4">#REF!</definedName>
    <definedName name="rng薪資支出一月" localSheetId="8">#REF!</definedName>
    <definedName name="rng薪資支出一月" localSheetId="6">#REF!</definedName>
    <definedName name="rng薪資支出一月">#REF!</definedName>
    <definedName name="rng薪資支出二月" localSheetId="4">#REF!</definedName>
    <definedName name="rng薪資支出二月" localSheetId="8">#REF!</definedName>
    <definedName name="rng薪資支出二月" localSheetId="6">#REF!</definedName>
    <definedName name="rng薪資支出二月">#REF!</definedName>
    <definedName name="rng薪資支出三月" localSheetId="4">#REF!</definedName>
    <definedName name="rng薪資支出三月" localSheetId="8">#REF!</definedName>
    <definedName name="rng薪資支出三月" localSheetId="6">#REF!</definedName>
    <definedName name="rng薪資支出三月">#REF!</definedName>
    <definedName name="RR" localSheetId="4">#REF!</definedName>
    <definedName name="RR" localSheetId="8">#REF!</definedName>
    <definedName name="RR" localSheetId="6">#REF!</definedName>
    <definedName name="RR">#REF!</definedName>
    <definedName name="S" localSheetId="4">'[10]資產負債表(列印)'!#REF!</definedName>
    <definedName name="S" localSheetId="8">'[10]資產負債表(列印)'!#REF!</definedName>
    <definedName name="S" localSheetId="6">'[10]資產負債表(列印)'!#REF!</definedName>
    <definedName name="S">'[10]資產負債表(列印)'!#REF!</definedName>
    <definedName name="salary" localSheetId="4">#REF!</definedName>
    <definedName name="salary" localSheetId="8">#REF!</definedName>
    <definedName name="salary" localSheetId="6">#REF!</definedName>
    <definedName name="salary">#REF!</definedName>
    <definedName name="SEX" localSheetId="4">#REF!</definedName>
    <definedName name="SEX" localSheetId="8">#REF!</definedName>
    <definedName name="SEX" localSheetId="6">#REF!</definedName>
    <definedName name="SEX">#REF!</definedName>
    <definedName name="T" localSheetId="4">#REF!</definedName>
    <definedName name="T" localSheetId="8">#REF!</definedName>
    <definedName name="T" localSheetId="6">#REF!</definedName>
    <definedName name="T">#REF!</definedName>
    <definedName name="TERM" localSheetId="4">#REF!</definedName>
    <definedName name="TERM" localSheetId="8">#REF!</definedName>
    <definedName name="TERM" localSheetId="6">#REF!</definedName>
    <definedName name="TERM">#REF!</definedName>
    <definedName name="TUpdate">1</definedName>
    <definedName name="w" localSheetId="4">#REF!</definedName>
    <definedName name="w" localSheetId="8">#REF!</definedName>
    <definedName name="w" localSheetId="6">#REF!</definedName>
    <definedName name="w">#REF!</definedName>
    <definedName name="wrn.月報.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w" localSheetId="4">#REF!</definedName>
    <definedName name="ww" localSheetId="8">#REF!</definedName>
    <definedName name="ww" localSheetId="6">#REF!</definedName>
    <definedName name="ww">#REF!</definedName>
    <definedName name="z" localSheetId="4">#REF!</definedName>
    <definedName name="z" localSheetId="8">#REF!</definedName>
    <definedName name="z" localSheetId="6">#REF!</definedName>
    <definedName name="z">#REF!</definedName>
    <definedName name="Z_11E9F2C0_97C0_11D9_9902_00E018340979_.wvu.Cols" hidden="1">[32]房地銷售明細!$M$1:$P$65536,[32]房地銷售明細!$U$1:$Z$65536,[32]房地銷售明細!$AH$1:$AR$65536</definedName>
    <definedName name="Z_2F086320_6578_11D9_9902_00105A63E6E8_.wvu.Rows" hidden="1">[33]H32!$A$47:$IV$47,[33]H32!$A$49:$IV$49,[33]H32!$A$89:$IV$96</definedName>
    <definedName name="Z_84E9460A_692F_11D9_9901_00E01839F779_.wvu.Rows" hidden="1">[33]H32!$A$41:$IV$42,[33]H32!$A$47:$IV$47,[33]H32!$A$49:$IV$49,[33]H32!$A$89:$IV$96</definedName>
    <definedName name="Z_A91A94A1_6490_11D9_9902_00E018340979_.wvu.Rows" hidden="1">[33]H32!$A$41:$IV$42,[33]H32!$A$47:$IV$47,[33]H32!$A$49:$IV$49,[33]H32!$A$89:$IV$96</definedName>
    <definedName name="Z_E121C383_660B_11D9_9902_00105A63E6A9_.wvu.Rows" hidden="1">[33]H32!$A$47:$IV$47,[33]H32!$A$49:$IV$49,[33]H32!$A$89:$IV$96</definedName>
    <definedName name="za" localSheetId="4">'[34]資產負債表(列印)'!#REF!</definedName>
    <definedName name="za" localSheetId="8">'[34]資產負債表(列印)'!#REF!</definedName>
    <definedName name="za" localSheetId="6">'[34]資產負債表(列印)'!#REF!</definedName>
    <definedName name="za">'[34]資產負債表(列印)'!#REF!</definedName>
    <definedName name="zb" localSheetId="4">'[34]資產負債表(列印)'!#REF!</definedName>
    <definedName name="zb" localSheetId="8">'[34]資產負債表(列印)'!#REF!</definedName>
    <definedName name="zb" localSheetId="6">'[34]資產負債表(列印)'!#REF!</definedName>
    <definedName name="zb">'[34]資產負債表(列印)'!#REF!</definedName>
    <definedName name="zc" localSheetId="4">'[34]資產負債表(列印)'!#REF!</definedName>
    <definedName name="zc" localSheetId="8">'[34]資產負債表(列印)'!#REF!</definedName>
    <definedName name="zc" localSheetId="6">'[34]資產負債表(列印)'!#REF!</definedName>
    <definedName name="zc">'[34]資產負債表(列印)'!#REF!</definedName>
    <definedName name="zz" localSheetId="4">'[34]資產負債表(列印)'!#REF!</definedName>
    <definedName name="zz" localSheetId="8">'[34]資產負債表(列印)'!#REF!</definedName>
    <definedName name="zz" localSheetId="6">'[34]資產負債表(列印)'!#REF!</definedName>
    <definedName name="zz">'[34]資產負債表(列印)'!#REF!</definedName>
    <definedName name="一" localSheetId="4">[1]TSO!#REF!</definedName>
    <definedName name="一" localSheetId="8">[1]TSO!#REF!</definedName>
    <definedName name="一" localSheetId="6">[1]TSO!#REF!</definedName>
    <definedName name="一">[1]TSO!#REF!</definedName>
    <definedName name="一樓">[35]住宅價目!$W$17:$X$18</definedName>
    <definedName name="一樓公設" localSheetId="4">#REF!</definedName>
    <definedName name="一樓公設" localSheetId="8">#REF!</definedName>
    <definedName name="一樓公設" localSheetId="6">#REF!</definedName>
    <definedName name="一樓公設">#REF!</definedName>
    <definedName name="一樓夾總" localSheetId="4">#REF!</definedName>
    <definedName name="一樓夾總" localSheetId="8">#REF!</definedName>
    <definedName name="一樓夾總" localSheetId="6">#REF!</definedName>
    <definedName name="一樓夾總">#REF!</definedName>
    <definedName name="一樓底" localSheetId="4">#REF!</definedName>
    <definedName name="一樓底" localSheetId="8">#REF!</definedName>
    <definedName name="一樓底" localSheetId="6">#REF!</definedName>
    <definedName name="一樓底">#REF!</definedName>
    <definedName name="一樓租" localSheetId="4">#REF!</definedName>
    <definedName name="一樓租" localSheetId="8">#REF!</definedName>
    <definedName name="一樓租" localSheetId="6">#REF!</definedName>
    <definedName name="一樓租">#REF!</definedName>
    <definedName name="一樓售" localSheetId="4">#REF!</definedName>
    <definedName name="一樓售" localSheetId="8">#REF!</definedName>
    <definedName name="一樓售" localSheetId="6">#REF!</definedName>
    <definedName name="一樓售">#REF!</definedName>
    <definedName name="一樓總" localSheetId="4">#REF!</definedName>
    <definedName name="一樓總" localSheetId="8">#REF!</definedName>
    <definedName name="一樓總" localSheetId="6">#REF!</definedName>
    <definedName name="一樓總">#REF!</definedName>
    <definedName name="七天內">[36]Sheet1!$I$1:$I$2</definedName>
    <definedName name="七月" localSheetId="4">[37]明細!#REF!</definedName>
    <definedName name="七月" localSheetId="8">[37]明細!#REF!</definedName>
    <definedName name="七月" localSheetId="6">[37]明細!#REF!</definedName>
    <definedName name="七月">[37]明細!#REF!</definedName>
    <definedName name="九" localSheetId="4">#REF!</definedName>
    <definedName name="九" localSheetId="8">#REF!</definedName>
    <definedName name="九" localSheetId="6">#REF!</definedName>
    <definedName name="九">#REF!</definedName>
    <definedName name="九月" localSheetId="4">[37]明細!#REF!</definedName>
    <definedName name="九月" localSheetId="8">[37]明細!#REF!</definedName>
    <definedName name="九月" localSheetId="6">[37]明細!#REF!</definedName>
    <definedName name="九月">[37]明細!#REF!</definedName>
    <definedName name="二" localSheetId="4">#REF!</definedName>
    <definedName name="二" localSheetId="8">#REF!</definedName>
    <definedName name="二" localSheetId="6">#REF!</definedName>
    <definedName name="二">#REF!</definedName>
    <definedName name="二月" localSheetId="4">[37]明細!#REF!</definedName>
    <definedName name="二月" localSheetId="8">[37]明細!#REF!</definedName>
    <definedName name="二月" localSheetId="6">[37]明細!#REF!</definedName>
    <definedName name="二月">[37]明細!#REF!</definedName>
    <definedName name="二至四週">[36]Sheet1!$L$1:$M$2</definedName>
    <definedName name="二房">[38]銷控表準則!$D$23:$E$24</definedName>
    <definedName name="二房1">[39]調價!$P$3:$T$4</definedName>
    <definedName name="二房B">[38]銷控表準則!$C$23:$E$24</definedName>
    <definedName name="二房B有">[38]銷控表準則!$C$23:$F$24</definedName>
    <definedName name="二房B無">[38]銷控表準則!$C$30:$F$31</definedName>
    <definedName name="二房一">[39]調價!$S$7:$X$8</definedName>
    <definedName name="二房一累">[39]調價!$T$7:$Y$8</definedName>
    <definedName name="二房二">[39]調價!$S$13:$X$14</definedName>
    <definedName name="二房二累">[39]調價!$T$13:$Y$14</definedName>
    <definedName name="二房三">[39]調價!$S$19:$X$20</definedName>
    <definedName name="二房三累">[39]調價!$T$19:$Y$20</definedName>
    <definedName name="二房五">[39]調價!$S$31:$X$32</definedName>
    <definedName name="二房五累">[39]調價!$T$31:$Y$32</definedName>
    <definedName name="二房四">[39]調價!$S$25:$X$26</definedName>
    <definedName name="二房四累">[39]調價!$T$25:$Y$26</definedName>
    <definedName name="二房有">[38]銷控表準則!$D$23:$F$24</definedName>
    <definedName name="二房無">[38]銷控表準則!$D$30:$F$31</definedName>
    <definedName name="二個月至六個月">[36]Sheet1!$P$1:$Q$2</definedName>
    <definedName name="二週">[36]Sheet1!$J$1:$K$2</definedName>
    <definedName name="二樓公設" localSheetId="4">#REF!</definedName>
    <definedName name="二樓公設" localSheetId="8">#REF!</definedName>
    <definedName name="二樓公設" localSheetId="6">#REF!</definedName>
    <definedName name="二樓公設">#REF!</definedName>
    <definedName name="八月" localSheetId="4">[37]明細!#REF!</definedName>
    <definedName name="八月" localSheetId="8">[37]明細!#REF!</definedName>
    <definedName name="八月" localSheetId="6">[37]明細!#REF!</definedName>
    <definedName name="八月">[37]明細!#REF!</definedName>
    <definedName name="三月" localSheetId="4">[37]明細!#REF!</definedName>
    <definedName name="三月" localSheetId="8">[37]明細!#REF!</definedName>
    <definedName name="三月" localSheetId="6">[37]明細!#REF!</definedName>
    <definedName name="三月">[37]明細!#REF!</definedName>
    <definedName name="三民">[40]準則!$J$83:$M$84</definedName>
    <definedName name="三房">[38]銷控表準則!$D$5:$E$6</definedName>
    <definedName name="三房1">[39]調價!$U$3:$Z$4</definedName>
    <definedName name="三房A">[38]銷控表準則!$C$5:$E$6</definedName>
    <definedName name="三房A有">[38]銷控表準則!$C$5:$F$6</definedName>
    <definedName name="三房A無">[38]銷控表準則!$C$10:$F$11</definedName>
    <definedName name="三房B">[38]銷控表準則!$C$21:$E$22</definedName>
    <definedName name="三房B有">[38]銷控表準則!$C$21:$F$22</definedName>
    <definedName name="三房B無">[38]銷控表準則!$C$28:$F$29</definedName>
    <definedName name="三房一">[39]調價!$Z$7:$AF$8</definedName>
    <definedName name="三房一累">[39]調價!$AA$7:$AG$8</definedName>
    <definedName name="三房二">[39]調價!$Z$13:$AF$14</definedName>
    <definedName name="三房二累">[39]調價!$AA$13:$AG$14</definedName>
    <definedName name="三房有">[38]銷控表準則!$D$5:$F$6</definedName>
    <definedName name="三房無">[38]銷控表準則!$D$28:$F$29</definedName>
    <definedName name="三重媒">[39]準則!$A$70:$E$71</definedName>
    <definedName name="三樓公設" localSheetId="4">#REF!</definedName>
    <definedName name="三樓公設" localSheetId="8">#REF!</definedName>
    <definedName name="三樓公設" localSheetId="6">#REF!</definedName>
    <definedName name="三樓公設">#REF!</definedName>
    <definedName name="上月" localSheetId="4">#REF!</definedName>
    <definedName name="上月" localSheetId="8">#REF!</definedName>
    <definedName name="上月" localSheetId="6">#REF!</definedName>
    <definedName name="上月">#REF!</definedName>
    <definedName name="士林">[39]準則!$G$68:$K$69</definedName>
    <definedName name="大公" localSheetId="4">#REF!</definedName>
    <definedName name="大公" localSheetId="8">#REF!</definedName>
    <definedName name="大公" localSheetId="6">#REF!</definedName>
    <definedName name="大公">#REF!</definedName>
    <definedName name="大同" localSheetId="4">[41]準則!#REF!</definedName>
    <definedName name="大同" localSheetId="8">[41]準則!#REF!</definedName>
    <definedName name="大同" localSheetId="6">[41]準則!#REF!</definedName>
    <definedName name="大同">[41]準則!#REF!</definedName>
    <definedName name="大建" localSheetId="4">#REF!</definedName>
    <definedName name="大建" localSheetId="8">#REF!</definedName>
    <definedName name="大建" localSheetId="6">#REF!</definedName>
    <definedName name="大建">#REF!</definedName>
    <definedName name="大建車底總" localSheetId="4">#REF!</definedName>
    <definedName name="大建車底總" localSheetId="8">#REF!</definedName>
    <definedName name="大建車底總" localSheetId="6">#REF!</definedName>
    <definedName name="大建車底總">#REF!</definedName>
    <definedName name="小公" localSheetId="4">[42]公設明細!#REF!</definedName>
    <definedName name="小公" localSheetId="8">[42]公設明細!#REF!</definedName>
    <definedName name="小公" localSheetId="6">[42]公設明細!#REF!</definedName>
    <definedName name="小公">[42]公設明細!#REF!</definedName>
    <definedName name="工地價目表" localSheetId="4">#REF!</definedName>
    <definedName name="工地價目表" localSheetId="8">#REF!</definedName>
    <definedName name="工地價目表" localSheetId="6">#REF!</definedName>
    <definedName name="工地價目表">#REF!</definedName>
    <definedName name="中公" localSheetId="4">[42]公設明細!#REF!</definedName>
    <definedName name="中公" localSheetId="8">[42]公設明細!#REF!</definedName>
    <definedName name="中公" localSheetId="6">[42]公設明細!#REF!</definedName>
    <definedName name="中公">[42]公設明細!#REF!</definedName>
    <definedName name="中興" localSheetId="4">#REF!</definedName>
    <definedName name="中興" localSheetId="8">#REF!</definedName>
    <definedName name="中興" localSheetId="6">#REF!</definedName>
    <definedName name="中興">#REF!</definedName>
    <definedName name="中興1F" localSheetId="4">#REF!</definedName>
    <definedName name="中興1F" localSheetId="8">#REF!</definedName>
    <definedName name="中興1F" localSheetId="6">#REF!</definedName>
    <definedName name="中興1F">#REF!</definedName>
    <definedName name="中興2F" localSheetId="4">#REF!</definedName>
    <definedName name="中興2F" localSheetId="8">#REF!</definedName>
    <definedName name="中興2F" localSheetId="6">#REF!</definedName>
    <definedName name="中興2F">#REF!</definedName>
    <definedName name="中興車底總" localSheetId="4">#REF!</definedName>
    <definedName name="中興車底總" localSheetId="8">#REF!</definedName>
    <definedName name="中興車底總" localSheetId="6">#REF!</definedName>
    <definedName name="中興車底總">#REF!</definedName>
    <definedName name="中壢媒">[39]準則!$A$68:$E$69</definedName>
    <definedName name="五月" localSheetId="4">[37]明細!#REF!</definedName>
    <definedName name="五月" localSheetId="8">[37]明細!#REF!</definedName>
    <definedName name="五月" localSheetId="6">[37]明細!#REF!</definedName>
    <definedName name="五月">[37]明細!#REF!</definedName>
    <definedName name="五股媒">[39]準則!$A$74:$E$75</definedName>
    <definedName name="內裝科">[43]許靜茹92!$A$10:$D$56</definedName>
    <definedName name="公設" localSheetId="4">#REF!</definedName>
    <definedName name="公設" localSheetId="8">#REF!</definedName>
    <definedName name="公設" localSheetId="6">#REF!</definedName>
    <definedName name="公設">#REF!</definedName>
    <definedName name="六月" localSheetId="4">[37]明細!#REF!</definedName>
    <definedName name="六月" localSheetId="8">[37]明細!#REF!</definedName>
    <definedName name="六月" localSheetId="6">[37]明細!#REF!</definedName>
    <definedName name="六月">[37]明細!#REF!</definedName>
    <definedName name="六個月以上">[36]Sheet1!$R$1:$R$2</definedName>
    <definedName name="分出底1" localSheetId="4">#REF!</definedName>
    <definedName name="分出底1" localSheetId="8">#REF!</definedName>
    <definedName name="分出底1" localSheetId="6">#REF!</definedName>
    <definedName name="分出底1">#REF!</definedName>
    <definedName name="分析二房B">[38]銷售分析準則!$B$15:$E$16</definedName>
    <definedName name="分析二房有">[38]銷售分析準則!$B$23:$E$24</definedName>
    <definedName name="分析二房無">[38]銷售分析準則!$B$31:$E$32</definedName>
    <definedName name="分析三房A">[38]銷售分析準則!$B$6:$E$7</definedName>
    <definedName name="分析三房B">[38]銷售分析準則!$B$13:$E$14</definedName>
    <definedName name="分析三房有">[38]銷售分析準則!$B$21:$E$22</definedName>
    <definedName name="分析三房無">[38]銷售分析準則!$B$29:$E$30</definedName>
    <definedName name="分析四房A">[38]銷售分析準則!$B$4:$E$5</definedName>
    <definedName name="分析四房B">[38]銷售分析準則!$B$11:$E$12</definedName>
    <definedName name="分析四房有">[38]銷售分析準則!$B$19:$E$20</definedName>
    <definedName name="分析四房無">[38]銷售分析準則!$B$27:$E$28</definedName>
    <definedName name="方案4" localSheetId="4">#REF!</definedName>
    <definedName name="方案4" localSheetId="8">#REF!</definedName>
    <definedName name="方案4" localSheetId="6">#REF!</definedName>
    <definedName name="方案4">#REF!</definedName>
    <definedName name="月" localSheetId="4">#REF!</definedName>
    <definedName name="月" localSheetId="8">#REF!</definedName>
    <definedName name="月" localSheetId="6">#REF!</definedName>
    <definedName name="月">#REF!</definedName>
    <definedName name="出缺勤">[44]出缺勤!$A:$IV</definedName>
    <definedName name="北市媒">[39]準則!$A$82:$E$83</definedName>
    <definedName name="北縣其他媒">[39]準則!$A$78:$E$79</definedName>
    <definedName name="去年同期" localSheetId="4">#REF!</definedName>
    <definedName name="去年同期" localSheetId="8">#REF!</definedName>
    <definedName name="去年同期" localSheetId="6">#REF!</definedName>
    <definedName name="去年同期">#REF!</definedName>
    <definedName name="台中">[45]準則!$J$105:$M$106</definedName>
    <definedName name="台北">[40]準則!$J$91:$M$92</definedName>
    <definedName name="四月" localSheetId="4">[37]明細!#REF!</definedName>
    <definedName name="四月" localSheetId="8">[37]明細!#REF!</definedName>
    <definedName name="四月" localSheetId="6">[37]明細!#REF!</definedName>
    <definedName name="四月">[37]明細!#REF!</definedName>
    <definedName name="四房">[38]銷控表準則!$D$3:$E$4</definedName>
    <definedName name="四房1">[39]調價!$AA$3:$AF$4</definedName>
    <definedName name="四房A">[38]銷控表準則!$C$3:$E$4</definedName>
    <definedName name="四房A有">[38]銷控表準則!$C$3:$F$4</definedName>
    <definedName name="四房A無">[38]銷控表準則!$C$8:$F$9</definedName>
    <definedName name="四房B">[38]銷控表準則!$C$19:$E$20</definedName>
    <definedName name="四房B有">[38]銷控表準則!$C$19:$F$20</definedName>
    <definedName name="四房B無">[38]銷控表準則!$C$26:$F$27</definedName>
    <definedName name="四房一累">[39]調價!$AI$7:$AO$8</definedName>
    <definedName name="四房二">[39]調價!$AH$13:$AN$14</definedName>
    <definedName name="四房二累">[39]調價!$AI$13:$AO$14</definedName>
    <definedName name="四房有">[38]銷控表準則!$D$3:$F$4</definedName>
    <definedName name="四房無">[38]銷控表準則!$D$26:$F$27</definedName>
    <definedName name="四週至二個月">[36]Sheet1!$N$1:$O$2</definedName>
    <definedName name="四樓以上公設" localSheetId="4">#REF!</definedName>
    <definedName name="四樓以上公設" localSheetId="8">#REF!</definedName>
    <definedName name="四樓以上公設" localSheetId="6">#REF!</definedName>
    <definedName name="四樓以上公設">#REF!</definedName>
    <definedName name="巨集2" localSheetId="4">[46]!巨集2</definedName>
    <definedName name="巨集2" localSheetId="8">[46]!巨集2</definedName>
    <definedName name="巨集2" localSheetId="6">[46]!巨集2</definedName>
    <definedName name="巨集2">[46]!巨集2</definedName>
    <definedName name="平車一">[39]調價!$AW$7:$BB$8</definedName>
    <definedName name="平車一累">[39]調價!$AX$7:$BC$8</definedName>
    <definedName name="平車二">[39]調價!$AW$13:$BB$14</definedName>
    <definedName name="平車二累">[39]調價!$AX$13:$BC$14</definedName>
    <definedName name="平面車位1">[39]調價!$AL$3:$AP$4</definedName>
    <definedName name="未A">[38]銷控表準則!$I$13:$J$14</definedName>
    <definedName name="未B">[38]銷控表準則!$I$33:$J$34</definedName>
    <definedName name="未二房">[38]銷控表準則!$J$23:$K$24</definedName>
    <definedName name="未二房B">[38]銷控表準則!$I$23:$K$24</definedName>
    <definedName name="未二房B有">[38]銷控表準則!$I$23:$L$24</definedName>
    <definedName name="未二房B無">[38]銷控表準則!$I$30:$L$31</definedName>
    <definedName name="未二房有">[38]銷控表準則!$J$23:$L$24</definedName>
    <definedName name="未二房無">[38]銷控表準則!$J$30:$L$31</definedName>
    <definedName name="未三房">[38]銷控表準則!$J$5:$K$6</definedName>
    <definedName name="未三房A">[38]銷控表準則!$I$5:$K$6</definedName>
    <definedName name="未三房A有">[38]銷控表準則!$I$5:$L$6</definedName>
    <definedName name="未三房A無">[38]銷控表準則!$I$10:$L$11</definedName>
    <definedName name="未三房B">[38]銷控表準則!$I$21:$K$22</definedName>
    <definedName name="未三房B有">[38]銷控表準則!$I$21:$L$22</definedName>
    <definedName name="未三房B無">[38]銷控表準則!$I$28:$L$29</definedName>
    <definedName name="未三房有">[38]銷控表準則!$J$5:$L$6</definedName>
    <definedName name="未三房無">[38]銷控表準則!$J$28:$L$29</definedName>
    <definedName name="未四房">[38]銷控表準則!$J$3:$K$4</definedName>
    <definedName name="未四房A">[38]銷控表準則!$I$3:$K$4</definedName>
    <definedName name="未四房A有">[38]銷控表準則!$I$3:$L$4</definedName>
    <definedName name="未四房A無">[38]銷控表準則!$I$8:$L$9</definedName>
    <definedName name="未四房B">[38]銷控表準則!$I$19:$K$20</definedName>
    <definedName name="未四房B有">[38]銷控表準則!$I$19:$L$20</definedName>
    <definedName name="未四房B無">[38]銷控表準則!$I$26:$L$27</definedName>
    <definedName name="未四房有">[38]銷控表準則!$J$3:$L$4</definedName>
    <definedName name="未四房無">[38]銷控表準則!$J$26:$L$27</definedName>
    <definedName name="未有">[38]銷控表準則!$K$3:$L$4</definedName>
    <definedName name="未售">[38]銷控表準則!$J$13:$J$14</definedName>
    <definedName name="未無">[38]銷控表準則!$K$8:$L$9</definedName>
    <definedName name="未結案追蹤表1" localSheetId="4">'[46]資產負債表(列印)'!#REF!</definedName>
    <definedName name="未結案追蹤表1" localSheetId="8">'[46]資產負債表(列印)'!#REF!</definedName>
    <definedName name="未結案追蹤表1" localSheetId="6">'[46]資產負債表(列印)'!#REF!</definedName>
    <definedName name="未結案追蹤表1">'[46]資產負債表(列印)'!#REF!</definedName>
    <definedName name="目標">[46]目標!$A$1:$M$65536</definedName>
    <definedName name="目標設定">[47]目標!$A$1:$E$437</definedName>
    <definedName name="全員行銷">[39]準則!$G$80:$J$81</definedName>
    <definedName name="再訪" localSheetId="4">#REF!</definedName>
    <definedName name="再訪" localSheetId="8">#REF!</definedName>
    <definedName name="再訪" localSheetId="6">#REF!</definedName>
    <definedName name="再訪">#REF!</definedName>
    <definedName name="合約書" localSheetId="4">#REF!</definedName>
    <definedName name="合約書" localSheetId="8">#REF!</definedName>
    <definedName name="合約書" localSheetId="6">#REF!</definedName>
    <definedName name="合約書">#REF!</definedName>
    <definedName name="地上預" localSheetId="4">#REF!</definedName>
    <definedName name="地上預" localSheetId="8">#REF!</definedName>
    <definedName name="地上預" localSheetId="6">#REF!</definedName>
    <definedName name="地上預">#REF!</definedName>
    <definedName name="地上實" localSheetId="4">#REF!</definedName>
    <definedName name="地上實" localSheetId="8">#REF!</definedName>
    <definedName name="地上實" localSheetId="6">#REF!</definedName>
    <definedName name="地上實">#REF!</definedName>
    <definedName name="地上標" localSheetId="4">#REF!</definedName>
    <definedName name="地上標" localSheetId="8">#REF!</definedName>
    <definedName name="地上標" localSheetId="6">#REF!</definedName>
    <definedName name="地上標">#REF!</definedName>
    <definedName name="地下預" localSheetId="4">#REF!</definedName>
    <definedName name="地下預" localSheetId="8">#REF!</definedName>
    <definedName name="地下預" localSheetId="6">#REF!</definedName>
    <definedName name="地下預">#REF!</definedName>
    <definedName name="地下實" localSheetId="4">#REF!</definedName>
    <definedName name="地下實" localSheetId="8">#REF!</definedName>
    <definedName name="地下實" localSheetId="6">#REF!</definedName>
    <definedName name="地下實">#REF!</definedName>
    <definedName name="地下標" localSheetId="4">#REF!</definedName>
    <definedName name="地下標" localSheetId="8">#REF!</definedName>
    <definedName name="地下標" localSheetId="6">#REF!</definedName>
    <definedName name="地下標">#REF!</definedName>
    <definedName name="地主">[48]地主!$A$1:$V$29</definedName>
    <definedName name="地主車底" localSheetId="4">#REF!</definedName>
    <definedName name="地主車底" localSheetId="8">#REF!</definedName>
    <definedName name="地主車底" localSheetId="6">#REF!</definedName>
    <definedName name="地主車底">#REF!</definedName>
    <definedName name="年" localSheetId="4">#REF!</definedName>
    <definedName name="年" localSheetId="8">#REF!</definedName>
    <definedName name="年" localSheetId="6">#REF!</definedName>
    <definedName name="年">#REF!</definedName>
    <definedName name="年齡層" localSheetId="4">#REF!</definedName>
    <definedName name="年齡層" localSheetId="8">#REF!</definedName>
    <definedName name="年齡層" localSheetId="6">#REF!</definedName>
    <definedName name="年齡層">#REF!</definedName>
    <definedName name="成本資料庫">[49]成本資料庫!$A:$IV</definedName>
    <definedName name="收文參照" localSheetId="4">#REF!</definedName>
    <definedName name="收文參照" localSheetId="8">#REF!</definedName>
    <definedName name="收文參照" localSheetId="6">#REF!</definedName>
    <definedName name="收文參照">#REF!</definedName>
    <definedName name="自車1" localSheetId="4">#REF!</definedName>
    <definedName name="自車1" localSheetId="8">#REF!</definedName>
    <definedName name="自車1" localSheetId="6">#REF!</definedName>
    <definedName name="自車1">#REF!</definedName>
    <definedName name="自營目標" localSheetId="4">#REF!</definedName>
    <definedName name="自營目標" localSheetId="8">#REF!</definedName>
    <definedName name="自營目標" localSheetId="6">#REF!</definedName>
    <definedName name="自營目標">#REF!</definedName>
    <definedName name="自營實際" localSheetId="4">#REF!</definedName>
    <definedName name="自營實際" localSheetId="8">#REF!</definedName>
    <definedName name="自營實際" localSheetId="6">#REF!</definedName>
    <definedName name="自營實際">#REF!</definedName>
    <definedName name="行銷簡報" localSheetId="4">#REF!</definedName>
    <definedName name="行銷簡報" localSheetId="8">#REF!</definedName>
    <definedName name="行銷簡報" localSheetId="6">#REF!</definedName>
    <definedName name="行銷簡報">#REF!</definedName>
    <definedName name="住樓中樓1" localSheetId="4">[41]調價!#REF!</definedName>
    <definedName name="住樓中樓1" localSheetId="8">[41]調價!#REF!</definedName>
    <definedName name="住樓中樓1" localSheetId="6">[41]調價!#REF!</definedName>
    <definedName name="住樓中樓1">[41]調價!#REF!</definedName>
    <definedName name="余韋富" localSheetId="4">#REF!</definedName>
    <definedName name="余韋富" localSheetId="8">#REF!</definedName>
    <definedName name="余韋富" localSheetId="6">#REF!</definedName>
    <definedName name="余韋富">#REF!</definedName>
    <definedName name="吳鴻成" localSheetId="4">#REF!</definedName>
    <definedName name="吳鴻成" localSheetId="8">#REF!</definedName>
    <definedName name="吳鴻成" localSheetId="6">#REF!</definedName>
    <definedName name="吳鴻成">#REF!</definedName>
    <definedName name="吳鴻成交" localSheetId="4">#REF!</definedName>
    <definedName name="吳鴻成交" localSheetId="8">#REF!</definedName>
    <definedName name="吳鴻成交" localSheetId="6">#REF!</definedName>
    <definedName name="吳鴻成交">#REF!</definedName>
    <definedName name="吳鴻成預" localSheetId="4">#REF!</definedName>
    <definedName name="吳鴻成預" localSheetId="8">#REF!</definedName>
    <definedName name="吳鴻成預" localSheetId="6">#REF!</definedName>
    <definedName name="吳鴻成預">#REF!</definedName>
    <definedName name="吳鴻成實" localSheetId="4">#REF!</definedName>
    <definedName name="吳鴻成實" localSheetId="8">#REF!</definedName>
    <definedName name="吳鴻成實" localSheetId="6">#REF!</definedName>
    <definedName name="吳鴻成實">#REF!</definedName>
    <definedName name="呂秀瓊" localSheetId="4">#REF!</definedName>
    <definedName name="呂秀瓊" localSheetId="8">#REF!</definedName>
    <definedName name="呂秀瓊" localSheetId="6">#REF!</definedName>
    <definedName name="呂秀瓊">#REF!</definedName>
    <definedName name="呂秀瓊交" localSheetId="4">#REF!</definedName>
    <definedName name="呂秀瓊交" localSheetId="8">#REF!</definedName>
    <definedName name="呂秀瓊交" localSheetId="6">#REF!</definedName>
    <definedName name="呂秀瓊交">#REF!</definedName>
    <definedName name="呂秀瓊預" localSheetId="4">#REF!</definedName>
    <definedName name="呂秀瓊預" localSheetId="8">#REF!</definedName>
    <definedName name="呂秀瓊預" localSheetId="6">#REF!</definedName>
    <definedName name="呂秀瓊預">#REF!</definedName>
    <definedName name="呂秀瓊實" localSheetId="4">#REF!</definedName>
    <definedName name="呂秀瓊實" localSheetId="8">#REF!</definedName>
    <definedName name="呂秀瓊實" localSheetId="6">#REF!</definedName>
    <definedName name="呂秀瓊實">#REF!</definedName>
    <definedName name="夾層底" localSheetId="4">#REF!</definedName>
    <definedName name="夾層底" localSheetId="8">#REF!</definedName>
    <definedName name="夾層底" localSheetId="6">#REF!</definedName>
    <definedName name="夾層底">#REF!</definedName>
    <definedName name="巫振吉交" localSheetId="4">#REF!</definedName>
    <definedName name="巫振吉交" localSheetId="8">#REF!</definedName>
    <definedName name="巫振吉交" localSheetId="6">#REF!</definedName>
    <definedName name="巫振吉交">#REF!</definedName>
    <definedName name="巫振吉預" localSheetId="4">#REF!</definedName>
    <definedName name="巫振吉預" localSheetId="8">#REF!</definedName>
    <definedName name="巫振吉預" localSheetId="6">#REF!</definedName>
    <definedName name="巫振吉預">#REF!</definedName>
    <definedName name="巫振吉實" localSheetId="4">#REF!</definedName>
    <definedName name="巫振吉實" localSheetId="8">#REF!</definedName>
    <definedName name="巫振吉實" localSheetId="6">#REF!</definedName>
    <definedName name="巫振吉實">#REF!</definedName>
    <definedName name="投資1">[39]準則!$R$75:$U$76</definedName>
    <definedName name="李" localSheetId="4">#REF!</definedName>
    <definedName name="李" localSheetId="8">#REF!</definedName>
    <definedName name="李" localSheetId="6">#REF!</definedName>
    <definedName name="李">#REF!</definedName>
    <definedName name="李自明交" localSheetId="4">#REF!</definedName>
    <definedName name="李自明交" localSheetId="8">#REF!</definedName>
    <definedName name="李自明交" localSheetId="6">#REF!</definedName>
    <definedName name="李自明交">#REF!</definedName>
    <definedName name="李自明預" localSheetId="4">#REF!</definedName>
    <definedName name="李自明預" localSheetId="8">#REF!</definedName>
    <definedName name="李自明預" localSheetId="6">#REF!</definedName>
    <definedName name="李自明預">#REF!</definedName>
    <definedName name="李自明實" localSheetId="4">#REF!</definedName>
    <definedName name="李自明實" localSheetId="8">#REF!</definedName>
    <definedName name="李自明實" localSheetId="6">#REF!</definedName>
    <definedName name="李自明實">#REF!</definedName>
    <definedName name="束立一" localSheetId="4">#REF!</definedName>
    <definedName name="束立一" localSheetId="8">#REF!</definedName>
    <definedName name="束立一" localSheetId="6">#REF!</definedName>
    <definedName name="束立一">#REF!</definedName>
    <definedName name="沈麗瑩" localSheetId="4">#REF!</definedName>
    <definedName name="沈麗瑩" localSheetId="8">#REF!</definedName>
    <definedName name="沈麗瑩" localSheetId="6">#REF!</definedName>
    <definedName name="沈麗瑩">#REF!</definedName>
    <definedName name="車位" localSheetId="4">#REF!</definedName>
    <definedName name="車位" localSheetId="8">#REF!</definedName>
    <definedName name="車位" localSheetId="6">#REF!</definedName>
    <definedName name="車位">#REF!</definedName>
    <definedName name="車位明細" localSheetId="4">#REF!</definedName>
    <definedName name="車位明細" localSheetId="8">#REF!</definedName>
    <definedName name="車位明細" localSheetId="6">#REF!</definedName>
    <definedName name="車位明細">#REF!</definedName>
    <definedName name="車位資料" localSheetId="4">#REF!</definedName>
    <definedName name="車位資料" localSheetId="8">#REF!</definedName>
    <definedName name="車位資料" localSheetId="6">#REF!</definedName>
    <definedName name="車位資料">#REF!</definedName>
    <definedName name="車銷">[50]車位!$A:$IV</definedName>
    <definedName name="車銷況">[51]銷況!$E$1:$AC$65536</definedName>
    <definedName name="來人">'[52]H21媒體回饋(公司用)'!$P$1:$R$2</definedName>
    <definedName name="來人年齡層">[53]媒體回饋表!$CE$1:$CL$65536</definedName>
    <definedName name="來人行業別">[53]媒體回饋表!$AZ$1:$BK$65536</definedName>
    <definedName name="來人來電資料">[54]DATA!$B$2:$DX$1831</definedName>
    <definedName name="來人區域">[53]媒體回饋表!$N$1:$Y$65536</definedName>
    <definedName name="來人產品需求">[53]媒體回饋表!$AQ$1:$AX$65536</definedName>
    <definedName name="來人產縹需求">[55]來人!$AE$1:$AK$65536</definedName>
    <definedName name="來人媒體">[53]媒體回饋表!$AA$1:$AO$65536</definedName>
    <definedName name="來人詢問重點">[53]媒體回饋表!$BT$1:$CC$65536</definedName>
    <definedName name="來人需求">[53]媒體回饋表!$BM$1:$BR$65536</definedName>
    <definedName name="來訪記錄">[56]資料庫!$A:$N</definedName>
    <definedName name="來電">'[52]H21媒體回饋(公司用)'!$P$3:$R$4</definedName>
    <definedName name="來電年齡層">[53]媒體回饋表!$FE$1:$FL$65536</definedName>
    <definedName name="來電行業別">[53]媒體回饋表!$DZ$1:$EK$65536</definedName>
    <definedName name="來電區域">[53]媒體回饋表!$CN$1:$CY$65536</definedName>
    <definedName name="來電產品需求">[53]媒體回饋表!$DQ$1:$DX$65536</definedName>
    <definedName name="來電媒體">[53]媒體回饋表!$DA$1:$DO$65536</definedName>
    <definedName name="來電詢問重點">[53]媒體回饋表!$ET$1:$FC$65536</definedName>
    <definedName name="來電需求">[53]媒體回饋表!$EM$1:$ER$65536</definedName>
    <definedName name="來電需求目的">[55]來電!$BA$1:$BE$65536</definedName>
    <definedName name="其他縣市媒">[39]準則!$A$84:$E$85</definedName>
    <definedName name="底價總" localSheetId="4">#REF!</definedName>
    <definedName name="底價總" localSheetId="8">#REF!</definedName>
    <definedName name="底價總" localSheetId="6">#REF!</definedName>
    <definedName name="底價總">#REF!</definedName>
    <definedName name="店一">[39]調價!$M$7:$Q$8</definedName>
    <definedName name="店一累">[39]調價!$N$7:$R$8</definedName>
    <definedName name="店二">[39]調價!$M$13:$Q$14</definedName>
    <definedName name="店二累">[39]調價!$N$13:$R$14</definedName>
    <definedName name="店三">[39]調價!$M$19:$Q$20</definedName>
    <definedName name="店三累">[39]調價!$N$19:$R$20</definedName>
    <definedName name="店五">[39]調價!$M$31:$Q$32</definedName>
    <definedName name="店五累">[39]調價!$N$31:$R$32</definedName>
    <definedName name="店四">[39]調價!$M$25:$Q$26</definedName>
    <definedName name="店四累">[39]調價!$N$25:$R$26</definedName>
    <definedName name="店面">'[39]銷況分析-準則'!$B$10:$E$11</definedName>
    <definedName name="店面1">[39]調價!$L$3:$O$4</definedName>
    <definedName name="房車比" localSheetId="4">#REF!</definedName>
    <definedName name="房車比" localSheetId="8">#REF!</definedName>
    <definedName name="房車比" localSheetId="6">#REF!</definedName>
    <definedName name="房車比">#REF!</definedName>
    <definedName name="房屋" localSheetId="4">#REF!</definedName>
    <definedName name="房屋" localSheetId="8">#REF!</definedName>
    <definedName name="房屋" localSheetId="6">#REF!</definedName>
    <definedName name="房屋">#REF!</definedName>
    <definedName name="房銷況">[51]銷況!$D$1:$AC$65536</definedName>
    <definedName name="拆款比例" localSheetId="4">#REF!</definedName>
    <definedName name="拆款比例" localSheetId="8">#REF!</definedName>
    <definedName name="拆款比例" localSheetId="6">#REF!</definedName>
    <definedName name="拆款比例">#REF!</definedName>
    <definedName name="拆款面積" localSheetId="4">#REF!</definedName>
    <definedName name="拆款面積" localSheetId="8">#REF!</definedName>
    <definedName name="拆款面積" localSheetId="6">#REF!</definedName>
    <definedName name="拆款面積">#REF!</definedName>
    <definedName name="東" localSheetId="4">#REF!</definedName>
    <definedName name="東" localSheetId="8">#REF!</definedName>
    <definedName name="東" localSheetId="6">#REF!</definedName>
    <definedName name="東">#REF!</definedName>
    <definedName name="林口媒">[39]準則!$A$76:$E$77</definedName>
    <definedName name="林建宏月" localSheetId="4">[41]準則!#REF!</definedName>
    <definedName name="林建宏月" localSheetId="8">[41]準則!#REF!</definedName>
    <definedName name="林建宏月" localSheetId="6">[41]準則!#REF!</definedName>
    <definedName name="林建宏月">[41]準則!#REF!</definedName>
    <definedName name="林益昌" localSheetId="4">#REF!</definedName>
    <definedName name="林益昌" localSheetId="8">#REF!</definedName>
    <definedName name="林益昌" localSheetId="6">#REF!</definedName>
    <definedName name="林益昌">#REF!</definedName>
    <definedName name="的" localSheetId="4">#REF!</definedName>
    <definedName name="的" localSheetId="8">#REF!</definedName>
    <definedName name="的" localSheetId="6">#REF!</definedName>
    <definedName name="的">#REF!</definedName>
    <definedName name="空管明細" localSheetId="4">[57]合建保證金收付款明細表!#REF!</definedName>
    <definedName name="空管明細" localSheetId="8">[57]合建保證金收付款明細表!#REF!</definedName>
    <definedName name="空管明細" localSheetId="6">[57]合建保證金收付款明細表!#REF!</definedName>
    <definedName name="空管明細">[57]合建保證金收付款明細表!#REF!</definedName>
    <definedName name="表">[58]部!$C$1:$Y$65536</definedName>
    <definedName name="表7" localSheetId="4">#REF!</definedName>
    <definedName name="表7" localSheetId="8">#REF!</definedName>
    <definedName name="表7" localSheetId="6">#REF!</definedName>
    <definedName name="表7">#REF!</definedName>
    <definedName name="表7.97交辦事項管制表" localSheetId="4">#REF!</definedName>
    <definedName name="表7.97交辦事項管制表" localSheetId="8">#REF!</definedName>
    <definedName name="表7.97交辦事項管制表" localSheetId="6">#REF!</definedName>
    <definedName name="表7.97交辦事項管制表">#REF!</definedName>
    <definedName name="表7.交辦事項管制表" localSheetId="4">#REF!</definedName>
    <definedName name="表7.交辦事項管制表" localSheetId="8">#REF!</definedName>
    <definedName name="表7.交辦事項管制表" localSheetId="6">#REF!</definedName>
    <definedName name="表7.交辦事項管制表">#REF!</definedName>
    <definedName name="表9" localSheetId="4">#REF!</definedName>
    <definedName name="表9" localSheetId="8">#REF!</definedName>
    <definedName name="表9" localSheetId="6">#REF!</definedName>
    <definedName name="表9">#REF!</definedName>
    <definedName name="金融保險">[39]準則!$L$66:$O$67</definedName>
    <definedName name="附表1" localSheetId="4">'[58]9401'!#REF!</definedName>
    <definedName name="附表1" localSheetId="8">'[58]9401'!#REF!</definedName>
    <definedName name="附表1" localSheetId="6">'[58]9401'!#REF!</definedName>
    <definedName name="附表1">'[58]9401'!#REF!</definedName>
    <definedName name="信義">[39]準則!$L$66:$P$67</definedName>
    <definedName name="南港">[39]準則!$L$68:$P$69</definedName>
    <definedName name="建材建議" localSheetId="4">#REF!</definedName>
    <definedName name="建材建議" localSheetId="8">#REF!</definedName>
    <definedName name="建材建議" localSheetId="6">#REF!</definedName>
    <definedName name="建材建議">#REF!</definedName>
    <definedName name="施工日" localSheetId="4">#REF!</definedName>
    <definedName name="施工日" localSheetId="8">#REF!</definedName>
    <definedName name="施工日" localSheetId="6">#REF!</definedName>
    <definedName name="施工日">#REF!</definedName>
    <definedName name="紅線會議" localSheetId="4">#REF!</definedName>
    <definedName name="紅線會議" localSheetId="8">#REF!</definedName>
    <definedName name="紅線會議" localSheetId="6">#REF!</definedName>
    <definedName name="紅線會議">#REF!</definedName>
    <definedName name="軍警人員">[39]準則!$L$72:$O$73</definedName>
    <definedName name="面C1" localSheetId="4">#REF!</definedName>
    <definedName name="面C1" localSheetId="8">#REF!</definedName>
    <definedName name="面C1" localSheetId="6">#REF!</definedName>
    <definedName name="面C1">#REF!</definedName>
    <definedName name="面C2" localSheetId="4">#REF!</definedName>
    <definedName name="面C2" localSheetId="8">#REF!</definedName>
    <definedName name="面C2" localSheetId="6">#REF!</definedName>
    <definedName name="面C2">#REF!</definedName>
    <definedName name="面C3" localSheetId="4">#REF!</definedName>
    <definedName name="面C3" localSheetId="8">#REF!</definedName>
    <definedName name="面C3" localSheetId="6">#REF!</definedName>
    <definedName name="面C3">#REF!</definedName>
    <definedName name="面C4" localSheetId="4">#REF!</definedName>
    <definedName name="面C4" localSheetId="8">#REF!</definedName>
    <definedName name="面C4" localSheetId="6">#REF!</definedName>
    <definedName name="面C4">#REF!</definedName>
    <definedName name="面C5" localSheetId="4">#REF!</definedName>
    <definedName name="面C5" localSheetId="8">#REF!</definedName>
    <definedName name="面C5" localSheetId="6">#REF!</definedName>
    <definedName name="面C5">#REF!</definedName>
    <definedName name="面C6" localSheetId="4">#REF!</definedName>
    <definedName name="面C6" localSheetId="8">#REF!</definedName>
    <definedName name="面C6" localSheetId="6">#REF!</definedName>
    <definedName name="面C6">#REF!</definedName>
    <definedName name="面積">[59]Sheet3!$C$5:$H$91</definedName>
    <definedName name="面積表">[42]面積計算表!$C$1:$O$65536</definedName>
    <definedName name="面積計算" localSheetId="4">#REF!</definedName>
    <definedName name="面積計算" localSheetId="8">#REF!</definedName>
    <definedName name="面積計算" localSheetId="6">#REF!</definedName>
    <definedName name="面積計算">#REF!</definedName>
    <definedName name="首購">[39]準則!$R$71:$U$72</definedName>
    <definedName name="香榭移除房車別小計" localSheetId="4">[12]!香榭移除房車別小計</definedName>
    <definedName name="香榭移除房車別小計" localSheetId="8">[12]!香榭移除房車別小計</definedName>
    <definedName name="香榭移除房車別小計" localSheetId="6">[12]!香榭移除房車別小計</definedName>
    <definedName name="香榭移除房車別小計">[12]!香榭移除房車別小計</definedName>
    <definedName name="香榭移除損益小計" localSheetId="4">[12]!香榭移除損益小計</definedName>
    <definedName name="香榭移除損益小計" localSheetId="8">[12]!香榭移除損益小計</definedName>
    <definedName name="香榭移除損益小計" localSheetId="6">[12]!香榭移除損益小計</definedName>
    <definedName name="香榭移除損益小計">[12]!香榭移除損益小計</definedName>
    <definedName name="香榭設置房車別小計" localSheetId="4">[12]!香榭設置房車別小計</definedName>
    <definedName name="香榭設置房車別小計" localSheetId="8">[12]!香榭設置房車別小計</definedName>
    <definedName name="香榭設置房車別小計" localSheetId="6">[12]!香榭設置房車別小計</definedName>
    <definedName name="香榭設置房車別小計">[12]!香榭設置房車別小計</definedName>
    <definedName name="香榭設置損益小計" localSheetId="4">[12]!香榭設置損益小計</definedName>
    <definedName name="香榭設置損益小計" localSheetId="8">[12]!香榭設置損益小計</definedName>
    <definedName name="香榭設置損益小計" localSheetId="6">[12]!香榭設置損益小計</definedName>
    <definedName name="香榭設置損益小計">[12]!香榭設置損益小計</definedName>
    <definedName name="香榭報表加總計" localSheetId="4">[12]!香榭報表加總計</definedName>
    <definedName name="香榭報表加總計" localSheetId="8">[12]!香榭報表加總計</definedName>
    <definedName name="香榭報表加總計" localSheetId="6">[12]!香榭報表加總計</definedName>
    <definedName name="香榭報表加總計">[12]!香榭報表加總計</definedName>
    <definedName name="香榭報表列印" localSheetId="4">[12]!香榭報表列印</definedName>
    <definedName name="香榭報表列印" localSheetId="8">[12]!香榭報表列印</definedName>
    <definedName name="香榭報表列印" localSheetId="6">[12]!香榭報表列印</definedName>
    <definedName name="香榭報表列印">[12]!香榭報表列印</definedName>
    <definedName name="香榭報表移除總計" localSheetId="4">[12]!香榭報表移除總計</definedName>
    <definedName name="香榭報表移除總計" localSheetId="8">[12]!香榭報表移除總計</definedName>
    <definedName name="香榭報表移除總計" localSheetId="6">[12]!香榭報表移除總計</definedName>
    <definedName name="香榭報表移除總計">[12]!香榭報表移除總計</definedName>
    <definedName name="香榭湖畔建立合約會審模式" localSheetId="4">[12]!香榭湖畔建立合約會審模式</definedName>
    <definedName name="香榭湖畔建立合約會審模式" localSheetId="8">[12]!香榭湖畔建立合約會審模式</definedName>
    <definedName name="香榭湖畔建立合約會審模式" localSheetId="6">[12]!香榭湖畔建立合約會審模式</definedName>
    <definedName name="香榭湖畔建立合約會審模式">[12]!香榭湖畔建立合約會審模式</definedName>
    <definedName name="個人績效">[60]個人績效!$A$1:$BB$65536</definedName>
    <definedName name="桃市媒">[39]準則!$A$62:$E$63</definedName>
    <definedName name="案" localSheetId="4">#REF!</definedName>
    <definedName name="案" localSheetId="8">#REF!</definedName>
    <definedName name="案" localSheetId="6">#REF!</definedName>
    <definedName name="案">#REF!</definedName>
    <definedName name="案三房">'[39]銷況分析-準則'!$B$32:$G$33</definedName>
    <definedName name="案四房">'[39]銷況分析-準則'!$B$34:$G$35</definedName>
    <definedName name="案名" localSheetId="4">#REF!</definedName>
    <definedName name="案名" localSheetId="8">#REF!</definedName>
    <definedName name="案名" localSheetId="6">#REF!</definedName>
    <definedName name="案名">#REF!</definedName>
    <definedName name="租坪" localSheetId="4">#REF!</definedName>
    <definedName name="租坪" localSheetId="8">#REF!</definedName>
    <definedName name="租坪" localSheetId="6">#REF!</definedName>
    <definedName name="租坪">#REF!</definedName>
    <definedName name="租房" localSheetId="4">#REF!</definedName>
    <definedName name="租房" localSheetId="8">#REF!</definedName>
    <definedName name="租房" localSheetId="6">#REF!</definedName>
    <definedName name="租房">#REF!</definedName>
    <definedName name="送照圖面確定" localSheetId="4">#REF!</definedName>
    <definedName name="送照圖面確定" localSheetId="8">#REF!</definedName>
    <definedName name="送照圖面確定" localSheetId="6">#REF!</definedName>
    <definedName name="送照圖面確定">#REF!</definedName>
    <definedName name="假設租價" localSheetId="4">#REF!</definedName>
    <definedName name="假設租價" localSheetId="8">#REF!</definedName>
    <definedName name="假設租價" localSheetId="6">#REF!</definedName>
    <definedName name="假設租價">#REF!</definedName>
    <definedName name="假設單價" localSheetId="4">#REF!</definedName>
    <definedName name="假設單價" localSheetId="8">#REF!</definedName>
    <definedName name="假設單價" localSheetId="6">#REF!</definedName>
    <definedName name="假設單價">#REF!</definedName>
    <definedName name="區域" localSheetId="4">#REF!</definedName>
    <definedName name="區域" localSheetId="8">#REF!</definedName>
    <definedName name="區域" localSheetId="6">#REF!</definedName>
    <definedName name="區域">#REF!</definedName>
    <definedName name="售">[38]銷控表準則!$D$13:$D$14</definedName>
    <definedName name="售A">[38]銷控表準則!$C$13:$D$14</definedName>
    <definedName name="售B">[38]銷控表準則!$C$33:$D$34</definedName>
    <definedName name="售有">[38]銷控表準則!$E$3:$F$4</definedName>
    <definedName name="售坪" localSheetId="4">#REF!</definedName>
    <definedName name="售坪" localSheetId="8">#REF!</definedName>
    <definedName name="售坪" localSheetId="6">#REF!</definedName>
    <definedName name="售坪">#REF!</definedName>
    <definedName name="售房" localSheetId="4">#REF!</definedName>
    <definedName name="售房" localSheetId="8">#REF!</definedName>
    <definedName name="售房" localSheetId="6">#REF!</definedName>
    <definedName name="售房">#REF!</definedName>
    <definedName name="售無">[38]銷控表準則!$E$8:$F$9</definedName>
    <definedName name="商1" localSheetId="4">#REF!</definedName>
    <definedName name="商1" localSheetId="8">#REF!</definedName>
    <definedName name="商1" localSheetId="6">#REF!</definedName>
    <definedName name="商1">#REF!</definedName>
    <definedName name="專業轉行銷" localSheetId="4">#REF!</definedName>
    <definedName name="專業轉行銷" localSheetId="8">#REF!</definedName>
    <definedName name="專業轉行銷" localSheetId="6">#REF!</definedName>
    <definedName name="專業轉行銷">#REF!</definedName>
    <definedName name="張政傑" localSheetId="4">#REF!</definedName>
    <definedName name="張政傑" localSheetId="8">#REF!</definedName>
    <definedName name="張政傑" localSheetId="6">#REF!</definedName>
    <definedName name="張政傑">#REF!</definedName>
    <definedName name="張賀評" localSheetId="4">#REF!</definedName>
    <definedName name="張賀評" localSheetId="8">#REF!</definedName>
    <definedName name="張賀評" localSheetId="6">#REF!</definedName>
    <definedName name="張賀評">#REF!</definedName>
    <definedName name="張新生" localSheetId="4">#REF!</definedName>
    <definedName name="張新生" localSheetId="8">#REF!</definedName>
    <definedName name="張新生" localSheetId="6">#REF!</definedName>
    <definedName name="張新生">#REF!</definedName>
    <definedName name="張碧川" localSheetId="4">#REF!</definedName>
    <definedName name="張碧川" localSheetId="8">#REF!</definedName>
    <definedName name="張碧川" localSheetId="6">#REF!</definedName>
    <definedName name="張碧川">#REF!</definedName>
    <definedName name="接待中心施工" localSheetId="4">#REF!</definedName>
    <definedName name="接待中心施工" localSheetId="8">#REF!</definedName>
    <definedName name="接待中心施工" localSheetId="6">#REF!</definedName>
    <definedName name="接待中心施工">#REF!</definedName>
    <definedName name="接待中心尋點" localSheetId="4">#REF!</definedName>
    <definedName name="接待中心尋點" localSheetId="8">#REF!</definedName>
    <definedName name="接待中心尋點" localSheetId="6">#REF!</definedName>
    <definedName name="接待中心尋點">#REF!</definedName>
    <definedName name="梁興邦" localSheetId="4">#REF!</definedName>
    <definedName name="梁興邦" localSheetId="8">#REF!</definedName>
    <definedName name="梁興邦" localSheetId="6">#REF!</definedName>
    <definedName name="梁興邦">#REF!</definedName>
    <definedName name="現場用牌價">'[38]價目(現場用)'!$E$10:$AL$74</definedName>
    <definedName name="產品">[61]Sheet1!$1:$1048576</definedName>
    <definedName name="產品需求" localSheetId="4">#REF!</definedName>
    <definedName name="產品需求" localSheetId="8">#REF!</definedName>
    <definedName name="產品需求" localSheetId="6">#REF!</definedName>
    <definedName name="產品需求">#REF!</definedName>
    <definedName name="第一次來訪排名" localSheetId="4">#REF!</definedName>
    <definedName name="第一次來訪排名" localSheetId="8">#REF!</definedName>
    <definedName name="第一次來訪排名" localSheetId="6">#REF!</definedName>
    <definedName name="第一次來訪排名">#REF!</definedName>
    <definedName name="累計">'[52]H21媒體回饋(公司用)'!$R$1:$S$2</definedName>
    <definedName name="莊褔平交" localSheetId="4">#REF!</definedName>
    <definedName name="莊褔平交" localSheetId="8">#REF!</definedName>
    <definedName name="莊褔平交" localSheetId="6">#REF!</definedName>
    <definedName name="莊褔平交">#REF!</definedName>
    <definedName name="莊褔平預" localSheetId="4">#REF!</definedName>
    <definedName name="莊褔平預" localSheetId="8">#REF!</definedName>
    <definedName name="莊褔平預" localSheetId="6">#REF!</definedName>
    <definedName name="莊褔平預">#REF!</definedName>
    <definedName name="莊褔平實" localSheetId="4">#REF!</definedName>
    <definedName name="莊褔平實" localSheetId="8">#REF!</definedName>
    <definedName name="莊褔平實" localSheetId="6">#REF!</definedName>
    <definedName name="莊褔平實">#REF!</definedName>
    <definedName name="規二房B">[38]銷控表準則!$C$23:$D$24</definedName>
    <definedName name="規二房有">[38]銷控表準則!$C$40:$D$41</definedName>
    <definedName name="規二房無">[38]銷控表準則!$C$47:$D$48</definedName>
    <definedName name="規三房A">[38]銷控表準則!$C$5:$D$6</definedName>
    <definedName name="規三房B">[38]銷控表準則!$C$21:$D$22</definedName>
    <definedName name="規三房有">[38]銷控表準則!$C$38:$D$39</definedName>
    <definedName name="規三房無">[38]銷控表準則!$C$45:$D$46</definedName>
    <definedName name="規四房A">[38]銷控表準則!$C$3:$D$4</definedName>
    <definedName name="規四房B">[38]銷控表準則!$C$19:$D$20</definedName>
    <definedName name="規四房有">[38]銷控表準則!$C$36:$D$37</definedName>
    <definedName name="規四房無">[38]銷控表準則!$C$43:$D$44</definedName>
    <definedName name="許文傑" localSheetId="4">#REF!</definedName>
    <definedName name="許文傑" localSheetId="8">#REF!</definedName>
    <definedName name="許文傑" localSheetId="6">#REF!</definedName>
    <definedName name="許文傑">#REF!</definedName>
    <definedName name="許益寧" localSheetId="4">#REF!</definedName>
    <definedName name="許益寧" localSheetId="8">#REF!</definedName>
    <definedName name="許益寧" localSheetId="6">#REF!</definedName>
    <definedName name="許益寧">#REF!</definedName>
    <definedName name="陳亭予月" localSheetId="4">[41]準則!#REF!</definedName>
    <definedName name="陳亭予月" localSheetId="8">[41]準則!#REF!</definedName>
    <definedName name="陳亭予月" localSheetId="6">[41]準則!#REF!</definedName>
    <definedName name="陳亭予月">[41]準則!#REF!</definedName>
    <definedName name="陳炳榮" localSheetId="4">#REF!</definedName>
    <definedName name="陳炳榮" localSheetId="8">#REF!</definedName>
    <definedName name="陳炳榮" localSheetId="6">#REF!</definedName>
    <definedName name="陳炳榮">#REF!</definedName>
    <definedName name="陳美月" localSheetId="4">#REF!</definedName>
    <definedName name="陳美月" localSheetId="8">#REF!</definedName>
    <definedName name="陳美月" localSheetId="6">#REF!</definedName>
    <definedName name="陳美月">#REF!</definedName>
    <definedName name="陳泰成" localSheetId="4">#REF!</definedName>
    <definedName name="陳泰成" localSheetId="8">#REF!</definedName>
    <definedName name="陳泰成" localSheetId="6">#REF!</definedName>
    <definedName name="陳泰成">#REF!</definedName>
    <definedName name="陳泰成交" localSheetId="4">#REF!</definedName>
    <definedName name="陳泰成交" localSheetId="8">#REF!</definedName>
    <definedName name="陳泰成交" localSheetId="6">#REF!</definedName>
    <definedName name="陳泰成交">#REF!</definedName>
    <definedName name="陳泰成預" localSheetId="4">#REF!</definedName>
    <definedName name="陳泰成預" localSheetId="8">#REF!</definedName>
    <definedName name="陳泰成預" localSheetId="6">#REF!</definedName>
    <definedName name="陳泰成預">#REF!</definedName>
    <definedName name="陳泰成實" localSheetId="4">#REF!</definedName>
    <definedName name="陳泰成實" localSheetId="8">#REF!</definedName>
    <definedName name="陳泰成實" localSheetId="6">#REF!</definedName>
    <definedName name="陳泰成實">#REF!</definedName>
    <definedName name="陳素琴" localSheetId="4">#REF!</definedName>
    <definedName name="陳素琴" localSheetId="8">#REF!</definedName>
    <definedName name="陳素琴" localSheetId="6">#REF!</definedName>
    <definedName name="陳素琴">#REF!</definedName>
    <definedName name="陳慧珊" localSheetId="4">#REF!</definedName>
    <definedName name="陳慧珊" localSheetId="8">#REF!</definedName>
    <definedName name="陳慧珊" localSheetId="6">#REF!</definedName>
    <definedName name="陳慧珊">#REF!</definedName>
    <definedName name="博觀列印餘屋月報表" localSheetId="4">[12]!博觀列印餘屋月報表</definedName>
    <definedName name="博觀列印餘屋月報表" localSheetId="8">[12]!博觀列印餘屋月報表</definedName>
    <definedName name="博觀列印餘屋月報表" localSheetId="6">[12]!博觀列印餘屋月報表</definedName>
    <definedName name="博觀列印餘屋月報表">[12]!博觀列印餘屋月報表</definedName>
    <definedName name="博觀建立合約會審模式" localSheetId="4">[12]!博觀建立合約會審模式</definedName>
    <definedName name="博觀建立合約會審模式" localSheetId="8">[12]!博觀建立合約會審模式</definedName>
    <definedName name="博觀建立合約會審模式" localSheetId="6">[12]!博觀建立合約會審模式</definedName>
    <definedName name="博觀建立合約會審模式">[12]!博觀建立合約會審模式</definedName>
    <definedName name="博觀移除房車別小計" localSheetId="4">[12]!博觀移除房車別小計</definedName>
    <definedName name="博觀移除房車別小計" localSheetId="8">[12]!博觀移除房車別小計</definedName>
    <definedName name="博觀移除房車別小計" localSheetId="6">[12]!博觀移除房車別小計</definedName>
    <definedName name="博觀移除房車別小計">[12]!博觀移除房車別小計</definedName>
    <definedName name="博觀移除損益小計" localSheetId="4">[12]!博觀移除損益小計</definedName>
    <definedName name="博觀移除損益小計" localSheetId="8">[12]!博觀移除損益小計</definedName>
    <definedName name="博觀移除損益小計" localSheetId="6">[12]!博觀移除損益小計</definedName>
    <definedName name="博觀移除損益小計">[12]!博觀移除損益小計</definedName>
    <definedName name="博觀設置房地別小計" localSheetId="4">[12]!博觀設置房地別小計</definedName>
    <definedName name="博觀設置房地別小計" localSheetId="8">[12]!博觀設置房地別小計</definedName>
    <definedName name="博觀設置房地別小計" localSheetId="6">[12]!博觀設置房地別小計</definedName>
    <definedName name="博觀設置房地別小計">[12]!博觀設置房地別小計</definedName>
    <definedName name="博觀設置損益小計" localSheetId="4">[12]!博觀設置損益小計</definedName>
    <definedName name="博觀設置損益小計" localSheetId="8">[12]!博觀設置損益小計</definedName>
    <definedName name="博觀設置損益小計" localSheetId="6">[12]!博觀設置損益小計</definedName>
    <definedName name="博觀設置損益小計">[12]!博觀設置損益小計</definedName>
    <definedName name="博觀報表中移除總計" localSheetId="4">[12]!博觀報表中移除總計</definedName>
    <definedName name="博觀報表中移除總計" localSheetId="8">[12]!博觀報表中移除總計</definedName>
    <definedName name="博觀報表中移除總計" localSheetId="6">[12]!博觀報表中移除總計</definedName>
    <definedName name="博觀報表中移除總計">[12]!博觀報表中移除總計</definedName>
    <definedName name="博觀報表中增加總計" localSheetId="4">[12]!博觀報表中增加總計</definedName>
    <definedName name="博觀報表中增加總計" localSheetId="8">[12]!博觀報表中增加總計</definedName>
    <definedName name="博觀報表中增加總計" localSheetId="6">[12]!博觀報表中增加總計</definedName>
    <definedName name="博觀報表中增加總計">[12]!博觀報表中增加總計</definedName>
    <definedName name="媒體" localSheetId="4">#REF!</definedName>
    <definedName name="媒體" localSheetId="8">#REF!</definedName>
    <definedName name="媒體" localSheetId="6">#REF!</definedName>
    <definedName name="媒體">#REF!</definedName>
    <definedName name="媒體回饋" localSheetId="4">#REF!</definedName>
    <definedName name="媒體回饋" localSheetId="8">#REF!</definedName>
    <definedName name="媒體回饋" localSheetId="6">#REF!</definedName>
    <definedName name="媒體回饋">#REF!</definedName>
    <definedName name="換屋">[39]準則!$R$73:$U$74</definedName>
    <definedName name="棟C1">[35]住宅價目!$W$1:$Y$2</definedName>
    <definedName name="棟C16F">[35]住宅價目!$W$37:$Y$42</definedName>
    <definedName name="棟C1售">[35]住宅價目!$W$20:$X$21</definedName>
    <definedName name="棟C1售6F">[35]住宅價目!$W$88:$X$93</definedName>
    <definedName name="棟C2">[35]住宅價目!$W$3:$Y$4</definedName>
    <definedName name="棟C26F">[35]住宅價目!$W$43:$Y$48</definedName>
    <definedName name="棟C2售">[35]住宅價目!$W$22:$X$23</definedName>
    <definedName name="棟C2售6F">[35]住宅價目!$W$94:$X$99</definedName>
    <definedName name="棟C3">[35]住宅價目!$W$5:$Y$6</definedName>
    <definedName name="棟C36F">[35]住宅價目!$W$49:$Y$54</definedName>
    <definedName name="棟C3售">[35]住宅價目!$W$24:$X$25</definedName>
    <definedName name="棟C3售6F">[35]住宅價目!$W$100:$X$105</definedName>
    <definedName name="棟C5">[35]住宅價目!$W$7:$Y$8</definedName>
    <definedName name="棟C56F">[35]住宅價目!$W$55:$Y$60</definedName>
    <definedName name="棟C5售">[35]住宅價目!$W$26:$X$27</definedName>
    <definedName name="棟C5售6F">[35]住宅價目!$W$106:$X$111</definedName>
    <definedName name="游傳偉交" localSheetId="4">#REF!</definedName>
    <definedName name="游傳偉交" localSheetId="8">#REF!</definedName>
    <definedName name="游傳偉交" localSheetId="6">#REF!</definedName>
    <definedName name="游傳偉交">#REF!</definedName>
    <definedName name="游傳偉預" localSheetId="4">#REF!</definedName>
    <definedName name="游傳偉預" localSheetId="8">#REF!</definedName>
    <definedName name="游傳偉預" localSheetId="6">#REF!</definedName>
    <definedName name="游傳偉預">#REF!</definedName>
    <definedName name="游傳偉實" localSheetId="4">#REF!</definedName>
    <definedName name="游傳偉實" localSheetId="8">#REF!</definedName>
    <definedName name="游傳偉實" localSheetId="6">#REF!</definedName>
    <definedName name="游傳偉實">#REF!</definedName>
    <definedName name="牌價總" localSheetId="4">#REF!</definedName>
    <definedName name="牌價總" localSheetId="8">#REF!</definedName>
    <definedName name="牌價總" localSheetId="6">#REF!</definedName>
    <definedName name="牌價總">#REF!</definedName>
    <definedName name="登錄" localSheetId="4">#REF!</definedName>
    <definedName name="登錄" localSheetId="8">#REF!</definedName>
    <definedName name="登錄" localSheetId="6">#REF!</definedName>
    <definedName name="登錄">#REF!</definedName>
    <definedName name="費用">[47]費用!$A$1:$G$65536</definedName>
    <definedName name="週報">'[62]行動方案-稽核室(92年)'!$A$1:$S$37</definedName>
    <definedName name="進駐日" localSheetId="4">#REF!</definedName>
    <definedName name="進駐日" localSheetId="8">#REF!</definedName>
    <definedName name="進駐日" localSheetId="6">#REF!</definedName>
    <definedName name="進駐日">#REF!</definedName>
    <definedName name="階一">[39]調價!$N$4:$Q$5</definedName>
    <definedName name="階一累">[39]調價!$O$4:$R$5</definedName>
    <definedName name="階七" localSheetId="4">[41]調價!#REF!</definedName>
    <definedName name="階七" localSheetId="8">[41]調價!#REF!</definedName>
    <definedName name="階七" localSheetId="6">[41]調價!#REF!</definedName>
    <definedName name="階七">[41]調價!#REF!</definedName>
    <definedName name="階九" localSheetId="4">[41]調價!#REF!</definedName>
    <definedName name="階九" localSheetId="8">[41]調價!#REF!</definedName>
    <definedName name="階九" localSheetId="6">[41]調價!#REF!</definedName>
    <definedName name="階九">[41]調價!#REF!</definedName>
    <definedName name="階二" localSheetId="4">[41]調價!#REF!</definedName>
    <definedName name="階二" localSheetId="8">[41]調價!#REF!</definedName>
    <definedName name="階二" localSheetId="6">[41]調價!#REF!</definedName>
    <definedName name="階二">[41]調價!#REF!</definedName>
    <definedName name="階二累">[39]調價!$O$10:$R$11</definedName>
    <definedName name="階三" localSheetId="4">[41]調價!#REF!</definedName>
    <definedName name="階三" localSheetId="8">[41]調價!#REF!</definedName>
    <definedName name="階三" localSheetId="6">[41]調價!#REF!</definedName>
    <definedName name="階三">[41]調價!#REF!</definedName>
    <definedName name="階五" localSheetId="4">[41]調價!#REF!</definedName>
    <definedName name="階五" localSheetId="8">[41]調價!#REF!</definedName>
    <definedName name="階五" localSheetId="6">[41]調價!#REF!</definedName>
    <definedName name="階五">[41]調價!#REF!</definedName>
    <definedName name="階六" localSheetId="4">[41]調價!#REF!</definedName>
    <definedName name="階六" localSheetId="8">[41]調價!#REF!</definedName>
    <definedName name="階六" localSheetId="6">[41]調價!#REF!</definedName>
    <definedName name="階六">[41]調價!#REF!</definedName>
    <definedName name="階四" localSheetId="4">[41]調價!#REF!</definedName>
    <definedName name="階四" localSheetId="8">[41]調價!#REF!</definedName>
    <definedName name="階四" localSheetId="6">[41]調價!#REF!</definedName>
    <definedName name="階四">[41]調價!#REF!</definedName>
    <definedName name="集團員購">[39]準則!$G$78:$J$79</definedName>
    <definedName name="黃志松交" localSheetId="4">#REF!</definedName>
    <definedName name="黃志松交" localSheetId="8">#REF!</definedName>
    <definedName name="黃志松交" localSheetId="6">#REF!</definedName>
    <definedName name="黃志松交">#REF!</definedName>
    <definedName name="黃志松預" localSheetId="4">#REF!</definedName>
    <definedName name="黃志松預" localSheetId="8">#REF!</definedName>
    <definedName name="黃志松預" localSheetId="6">#REF!</definedName>
    <definedName name="黃志松預">#REF!</definedName>
    <definedName name="黃志松實" localSheetId="4">#REF!</definedName>
    <definedName name="黃志松實" localSheetId="8">#REF!</definedName>
    <definedName name="黃志松實" localSheetId="6">#REF!</definedName>
    <definedName name="黃志松實">#REF!</definedName>
    <definedName name="黃明輝" localSheetId="4">#REF!</definedName>
    <definedName name="黃明輝" localSheetId="8">#REF!</definedName>
    <definedName name="黃明輝" localSheetId="6">#REF!</definedName>
    <definedName name="黃明輝">#REF!</definedName>
    <definedName name="黃鴻文交" localSheetId="4">#REF!</definedName>
    <definedName name="黃鴻文交" localSheetId="8">#REF!</definedName>
    <definedName name="黃鴻文交" localSheetId="6">#REF!</definedName>
    <definedName name="黃鴻文交">#REF!</definedName>
    <definedName name="黃鴻文預" localSheetId="4">#REF!</definedName>
    <definedName name="黃鴻文預" localSheetId="8">#REF!</definedName>
    <definedName name="黃鴻文預" localSheetId="6">#REF!</definedName>
    <definedName name="黃鴻文預">#REF!</definedName>
    <definedName name="黃鴻文實" localSheetId="4">#REF!</definedName>
    <definedName name="黃鴻文實" localSheetId="8">#REF!</definedName>
    <definedName name="黃鴻文實" localSheetId="6">#REF!</definedName>
    <definedName name="黃鴻文實">#REF!</definedName>
    <definedName name="新" localSheetId="4">#REF!</definedName>
    <definedName name="新" localSheetId="8">#REF!</definedName>
    <definedName name="新" localSheetId="6">#REF!</definedName>
    <definedName name="新">#REF!</definedName>
    <definedName name="新公園列印餘屋月報表" localSheetId="4">[12]!新公園列印餘屋月報表</definedName>
    <definedName name="新公園列印餘屋月報表" localSheetId="8">[12]!新公園列印餘屋月報表</definedName>
    <definedName name="新公園列印餘屋月報表" localSheetId="6">[12]!新公園列印餘屋月報表</definedName>
    <definedName name="新公園列印餘屋月報表">[12]!新公園列印餘屋月報表</definedName>
    <definedName name="新公園取消合約會審模式" localSheetId="4">[12]!新公園取消合約會審模式</definedName>
    <definedName name="新公園取消合約會審模式" localSheetId="8">[12]!新公園取消合約會審模式</definedName>
    <definedName name="新公園取消合約會審模式" localSheetId="6">[12]!新公園取消合約會審模式</definedName>
    <definedName name="新公園取消合約會審模式">[12]!新公園取消合約會審模式</definedName>
    <definedName name="新公園建立合約會審模式" localSheetId="4">[12]!新公園建立合約會審模式</definedName>
    <definedName name="新公園建立合約會審模式" localSheetId="8">[12]!新公園建立合約會審模式</definedName>
    <definedName name="新公園建立合約會審模式" localSheetId="6">[12]!新公園建立合約會審模式</definedName>
    <definedName name="新公園建立合約會審模式">[12]!新公園建立合約會審模式</definedName>
    <definedName name="新公園移除房車別小計" localSheetId="4">[12]!新公園移除房車別小計</definedName>
    <definedName name="新公園移除房車別小計" localSheetId="8">[12]!新公園移除房車別小計</definedName>
    <definedName name="新公園移除房車別小計" localSheetId="6">[12]!新公園移除房車別小計</definedName>
    <definedName name="新公園移除房車別小計">[12]!新公園移除房車別小計</definedName>
    <definedName name="新公園移除損益小計" localSheetId="4">[12]!新公園移除損益小計</definedName>
    <definedName name="新公園移除損益小計" localSheetId="8">[12]!新公園移除損益小計</definedName>
    <definedName name="新公園移除損益小計" localSheetId="6">[12]!新公園移除損益小計</definedName>
    <definedName name="新公園移除損益小計">[12]!新公園移除損益小計</definedName>
    <definedName name="新公園設置房車別小計" localSheetId="4">[12]!新公園設置房車別小計</definedName>
    <definedName name="新公園設置房車別小計" localSheetId="8">[12]!新公園設置房車別小計</definedName>
    <definedName name="新公園設置房車別小計" localSheetId="6">[12]!新公園設置房車別小計</definedName>
    <definedName name="新公園設置房車別小計">[12]!新公園設置房車別小計</definedName>
    <definedName name="新公園設置損益小計" localSheetId="4">[12]!新公園設置損益小計</definedName>
    <definedName name="新公園設置損益小計" localSheetId="8">[12]!新公園設置損益小計</definedName>
    <definedName name="新公園設置損益小計" localSheetId="6">[12]!新公園設置損益小計</definedName>
    <definedName name="新公園設置損益小計">[12]!新公園設置損益小計</definedName>
    <definedName name="新公園報表中移除總計" localSheetId="4">[12]!新公園報表中移除總計</definedName>
    <definedName name="新公園報表中移除總計" localSheetId="8">[12]!新公園報表中移除總計</definedName>
    <definedName name="新公園報表中移除總計" localSheetId="6">[12]!新公園報表中移除總計</definedName>
    <definedName name="新公園報表中移除總計">[12]!新公園報表中移除總計</definedName>
    <definedName name="新公園報表中增加總計" localSheetId="4">[12]!新公園報表中增加總計</definedName>
    <definedName name="新公園報表中增加總計" localSheetId="8">[12]!新公園報表中增加總計</definedName>
    <definedName name="新公園報表中增加總計" localSheetId="6">[12]!新公園報表中增加總計</definedName>
    <definedName name="新公園報表中增加總計">[12]!新公園報表中增加總計</definedName>
    <definedName name="新分析表" localSheetId="4">#REF!</definedName>
    <definedName name="新分析表" localSheetId="8">#REF!</definedName>
    <definedName name="新分析表" localSheetId="6">#REF!</definedName>
    <definedName name="新分析表">#REF!</definedName>
    <definedName name="新竹媒">[39]準則!$A$80:$E$81</definedName>
    <definedName name="新來訪目標">[56]新來訪目標!$1:$1048576</definedName>
    <definedName name="新建檔">'[46]作業量(基本工作量)'!$CC$1:$DN$65536</definedName>
    <definedName name="新約訪" localSheetId="4">#REF!</definedName>
    <definedName name="新約訪" localSheetId="8">#REF!</definedName>
    <definedName name="新約訪" localSheetId="6">#REF!</definedName>
    <definedName name="新約訪">#REF!</definedName>
    <definedName name="新莊媒">[39]準則!$A$72:$E$73</definedName>
    <definedName name="會">'[62]行動方案-稽核室(92年)'!$A$1:$S$37</definedName>
    <definedName name="楊仁鈞" localSheetId="4">#REF!</definedName>
    <definedName name="楊仁鈞" localSheetId="8">#REF!</definedName>
    <definedName name="楊仁鈞" localSheetId="6">#REF!</definedName>
    <definedName name="楊仁鈞">#REF!</definedName>
    <definedName name="業" localSheetId="4">#REF!</definedName>
    <definedName name="業" localSheetId="8">#REF!</definedName>
    <definedName name="業" localSheetId="6">#REF!</definedName>
    <definedName name="業">#REF!</definedName>
    <definedName name="業別" localSheetId="4">#REF!</definedName>
    <definedName name="業別" localSheetId="8">#REF!</definedName>
    <definedName name="業別" localSheetId="6">#REF!</definedName>
    <definedName name="業別">#REF!</definedName>
    <definedName name="業績" localSheetId="4">#REF!</definedName>
    <definedName name="業績" localSheetId="8">#REF!</definedName>
    <definedName name="業績" localSheetId="6">#REF!</definedName>
    <definedName name="業績">#REF!</definedName>
    <definedName name="準備金有效" localSheetId="4">#REF!</definedName>
    <definedName name="準備金有效" localSheetId="8">#REF!</definedName>
    <definedName name="準備金有效" localSheetId="6">#REF!</definedName>
    <definedName name="準備金有效">#REF!</definedName>
    <definedName name="準備金停效" localSheetId="4">#REF!</definedName>
    <definedName name="準備金停效" localSheetId="8">#REF!</definedName>
    <definedName name="準備金停效" localSheetId="6">#REF!</definedName>
    <definedName name="準備金停效">#REF!</definedName>
    <definedName name="經營檢討表" localSheetId="4">#REF!</definedName>
    <definedName name="經營檢討表" localSheetId="8">#REF!</definedName>
    <definedName name="經營檢討表" localSheetId="6">#REF!</definedName>
    <definedName name="經營檢討表">#REF!</definedName>
    <definedName name="萬華" localSheetId="4">[61]準則!#REF!</definedName>
    <definedName name="萬華" localSheetId="8">[61]準則!#REF!</definedName>
    <definedName name="萬華" localSheetId="6">[61]準則!#REF!</definedName>
    <definedName name="萬華">[61]準則!#REF!</definedName>
    <definedName name="詢問重點" localSheetId="4">#REF!</definedName>
    <definedName name="詢問重點" localSheetId="8">#REF!</definedName>
    <definedName name="詢問重點" localSheetId="6">#REF!</definedName>
    <definedName name="詢問重點">#REF!</definedName>
    <definedName name="該" localSheetId="4">#REF!</definedName>
    <definedName name="該" localSheetId="8">#REF!</definedName>
    <definedName name="該" localSheetId="6">#REF!</definedName>
    <definedName name="該">#REF!</definedName>
    <definedName name="資料" localSheetId="4">#REF!</definedName>
    <definedName name="資料" localSheetId="8">#REF!</definedName>
    <definedName name="資料" localSheetId="6">#REF!</definedName>
    <definedName name="資料">#REF!</definedName>
    <definedName name="電開">'[46]作業量(基本工作量)'!$C$1:$AN$65536</definedName>
    <definedName name="電開媒">[39]準則!$G$70:$J$71</definedName>
    <definedName name="電腦資訊">[39]準則!$L$68:$O$69</definedName>
    <definedName name="嘉琳月" localSheetId="4">[41]準則!#REF!</definedName>
    <definedName name="嘉琳月" localSheetId="8">[41]準則!#REF!</definedName>
    <definedName name="嘉琳月" localSheetId="6">[41]準則!#REF!</definedName>
    <definedName name="嘉琳月">[41]準則!#REF!</definedName>
    <definedName name="熊大成" localSheetId="4">#REF!</definedName>
    <definedName name="熊大成" localSheetId="8">#REF!</definedName>
    <definedName name="熊大成" localSheetId="6">#REF!</definedName>
    <definedName name="熊大成">#REF!</definedName>
    <definedName name="需求" localSheetId="4">#REF!</definedName>
    <definedName name="需求" localSheetId="8">#REF!</definedName>
    <definedName name="需求" localSheetId="6">#REF!</definedName>
    <definedName name="需求">#REF!</definedName>
    <definedName name="價目">[35]住宅價目!$A$5:$U$599</definedName>
    <definedName name="價目表" localSheetId="4">#REF!</definedName>
    <definedName name="價目表" localSheetId="8">#REF!</definedName>
    <definedName name="價目表" localSheetId="6">#REF!</definedName>
    <definedName name="價目表">#REF!</definedName>
    <definedName name="價位" localSheetId="4">#REF!</definedName>
    <definedName name="價位" localSheetId="8">#REF!</definedName>
    <definedName name="價位" localSheetId="6">#REF!</definedName>
    <definedName name="價位">#REF!</definedName>
    <definedName name="價位建議" localSheetId="4">#REF!</definedName>
    <definedName name="價位建議" localSheetId="8">#REF!</definedName>
    <definedName name="價位建議" localSheetId="6">#REF!</definedName>
    <definedName name="價位建議">#REF!</definedName>
    <definedName name="價差" localSheetId="4">#REF!</definedName>
    <definedName name="價差" localSheetId="8">#REF!</definedName>
    <definedName name="價差" localSheetId="6">#REF!</definedName>
    <definedName name="價差">#REF!</definedName>
    <definedName name="價差C1F4" localSheetId="4">#REF!</definedName>
    <definedName name="價差C1F4" localSheetId="8">#REF!</definedName>
    <definedName name="價差C1F4" localSheetId="6">#REF!</definedName>
    <definedName name="價差C1F4">#REF!</definedName>
    <definedName name="價差C1F5" localSheetId="4">#REF!</definedName>
    <definedName name="價差C1F5" localSheetId="8">#REF!</definedName>
    <definedName name="價差C1F5" localSheetId="6">#REF!</definedName>
    <definedName name="價差C1F5">#REF!</definedName>
    <definedName name="價差C1F6" localSheetId="4">#REF!</definedName>
    <definedName name="價差C1F6" localSheetId="8">#REF!</definedName>
    <definedName name="價差C1F6" localSheetId="6">#REF!</definedName>
    <definedName name="價差C1F6">#REF!</definedName>
    <definedName name="價差表">'[62]價位建議-定案'!$A$68:$J$91</definedName>
    <definedName name="劉長泰交" localSheetId="4">#REF!</definedName>
    <definedName name="劉長泰交" localSheetId="8">#REF!</definedName>
    <definedName name="劉長泰交" localSheetId="6">#REF!</definedName>
    <definedName name="劉長泰交">#REF!</definedName>
    <definedName name="劉長泰預" localSheetId="4">#REF!</definedName>
    <definedName name="劉長泰預" localSheetId="8">#REF!</definedName>
    <definedName name="劉長泰預" localSheetId="6">#REF!</definedName>
    <definedName name="劉長泰預">#REF!</definedName>
    <definedName name="劉長泰實" localSheetId="4">#REF!</definedName>
    <definedName name="劉長泰實" localSheetId="8">#REF!</definedName>
    <definedName name="劉長泰實" localSheetId="6">#REF!</definedName>
    <definedName name="劉長泰實">#REF!</definedName>
    <definedName name="劉增泰交" localSheetId="4">#REF!</definedName>
    <definedName name="劉增泰交" localSheetId="8">#REF!</definedName>
    <definedName name="劉增泰交" localSheetId="6">#REF!</definedName>
    <definedName name="劉增泰交">#REF!</definedName>
    <definedName name="劉增泰預" localSheetId="4">#REF!</definedName>
    <definedName name="劉增泰預" localSheetId="8">#REF!</definedName>
    <definedName name="劉增泰預" localSheetId="6">#REF!</definedName>
    <definedName name="劉增泰預">#REF!</definedName>
    <definedName name="劉增泰實" localSheetId="4">#REF!</definedName>
    <definedName name="劉增泰實" localSheetId="8">#REF!</definedName>
    <definedName name="劉增泰實" localSheetId="6">#REF!</definedName>
    <definedName name="劉增泰實">#REF!</definedName>
    <definedName name="墨線" localSheetId="4">#REF!</definedName>
    <definedName name="墨線" localSheetId="8">#REF!</definedName>
    <definedName name="墨線" localSheetId="6">#REF!</definedName>
    <definedName name="墨線">#REF!</definedName>
    <definedName name="樁腳">'[46]作業量(基本工作量)'!$DP$1:$FB$65536</definedName>
    <definedName name="樓中樓1">[39]調價!$AG$3:$AK$4</definedName>
    <definedName name="樓中樓一">[39]調價!$AP$7:$AU$8</definedName>
    <definedName name="樓中樓一累">[39]調價!$AQ$7:$AV$8</definedName>
    <definedName name="樓中樓二">[39]調價!$AP$13:$AU$14</definedName>
    <definedName name="樓中樓二累">[39]調價!$AQ$13:$AV$14</definedName>
    <definedName name="樓中樓三">[39]調價!$AP$19:$AU$20</definedName>
    <definedName name="樓中樓三累">[39]調價!$AQ$19:$AV$20</definedName>
    <definedName name="樓中樓五">[39]調價!$AP$31:$AU$32</definedName>
    <definedName name="樓中樓五累">[39]調價!$AP$31:$AV$32</definedName>
    <definedName name="樓中樓四">[39]調價!$AP$25:$AU$26</definedName>
    <definedName name="樓中樓四累">[39]調價!$AQ$25:$AV$26</definedName>
    <definedName name="樓中樓總" localSheetId="4">#REF!</definedName>
    <definedName name="樓中樓總" localSheetId="8">#REF!</definedName>
    <definedName name="樓中樓總" localSheetId="6">#REF!</definedName>
    <definedName name="樓中樓總">#REF!</definedName>
    <definedName name="標準底" localSheetId="4">#REF!</definedName>
    <definedName name="標準底" localSheetId="8">#REF!</definedName>
    <definedName name="標準底" localSheetId="6">#REF!</definedName>
    <definedName name="標準底">#REF!</definedName>
    <definedName name="標準層">[35]住宅價目!$W$15:$X$16</definedName>
    <definedName name="標準層售">[35]住宅價目!$AA$20:$AB$21</definedName>
    <definedName name="標準總" localSheetId="4">#REF!</definedName>
    <definedName name="標準總" localSheetId="8">#REF!</definedName>
    <definedName name="標準總" localSheetId="6">#REF!</definedName>
    <definedName name="標準總">#REF!</definedName>
    <definedName name="獎金比例" localSheetId="4">#REF!</definedName>
    <definedName name="獎金比例" localSheetId="8">#REF!</definedName>
    <definedName name="獎金比例" localSheetId="6">#REF!</definedName>
    <definedName name="獎金比例">#REF!</definedName>
    <definedName name="複來訪目標">[56]複來訪目標!$1:$1048576</definedName>
    <definedName name="複來訪排名" localSheetId="4">#REF!</definedName>
    <definedName name="複來訪排名" localSheetId="8">#REF!</definedName>
    <definedName name="複來訪排名" localSheetId="6">#REF!</definedName>
    <definedName name="複來訪排名">#REF!</definedName>
    <definedName name="調價紀錄" localSheetId="4">#REF!</definedName>
    <definedName name="調價紀錄" localSheetId="8">#REF!</definedName>
    <definedName name="調價紀錄" localSheetId="6">#REF!</definedName>
    <definedName name="調價紀錄">#REF!</definedName>
    <definedName name="調價紀錄1" localSheetId="4">#REF!</definedName>
    <definedName name="調價紀錄1" localSheetId="8">#REF!</definedName>
    <definedName name="調價紀錄1" localSheetId="6">#REF!</definedName>
    <definedName name="調價紀錄1">#REF!</definedName>
    <definedName name="調價紀錄預成公" localSheetId="4">#REF!</definedName>
    <definedName name="調價紀錄預成公" localSheetId="8">#REF!</definedName>
    <definedName name="調價紀錄預成公" localSheetId="6">#REF!</definedName>
    <definedName name="調價紀錄預成公">#REF!</definedName>
    <definedName name="調價記錄" localSheetId="4">#REF!</definedName>
    <definedName name="調價記錄" localSheetId="8">#REF!</definedName>
    <definedName name="調價記錄" localSheetId="6">#REF!</definedName>
    <definedName name="調價記錄">#REF!</definedName>
    <definedName name="調價記錄工" localSheetId="4">#REF!</definedName>
    <definedName name="調價記錄工" localSheetId="8">#REF!</definedName>
    <definedName name="調價記錄工" localSheetId="6">#REF!</definedName>
    <definedName name="調價記錄工">#REF!</definedName>
    <definedName name="調價記錄地主" localSheetId="4">#REF!</definedName>
    <definedName name="調價記錄地主" localSheetId="8">#REF!</definedName>
    <definedName name="調價記錄地主" localSheetId="6">#REF!</definedName>
    <definedName name="調價記錄地主">#REF!</definedName>
    <definedName name="調整保費" localSheetId="4">#REF!</definedName>
    <definedName name="調整保費" localSheetId="8">#REF!</definedName>
    <definedName name="調整保費" localSheetId="6">#REF!</definedName>
    <definedName name="調整保費">#REF!</definedName>
    <definedName name="銷況">[47]銷況!$A$1:$IV$1000</definedName>
    <definedName name="銷況1">[61]銷況!$1:$1048576</definedName>
    <definedName name="銷售明細">[35]銷售明細!$A:$IV</definedName>
    <definedName name="銷售總表範圍">[63]銷售總表!$A$5:$Y$10</definedName>
    <definedName name="機車一">[39]調價!$BD$7:$BI$8</definedName>
    <definedName name="機車一累">[39]調價!$BE$7:$BJ$8</definedName>
    <definedName name="機車二">[39]調價!$BD$13:$BI$14</definedName>
    <definedName name="機車二累">[39]調價!$BE$13:$BJ$14</definedName>
    <definedName name="機械車位1">[39]調價!$AQ$3:$AU$4</definedName>
    <definedName name="歷年統計" localSheetId="4">#REF!</definedName>
    <definedName name="歷年統計" localSheetId="8">#REF!</definedName>
    <definedName name="歷年統計" localSheetId="6">#REF!</definedName>
    <definedName name="歷年統計">#REF!</definedName>
    <definedName name="盧光華" localSheetId="4">#REF!</definedName>
    <definedName name="盧光華" localSheetId="8">#REF!</definedName>
    <definedName name="盧光華" localSheetId="6">#REF!</definedName>
    <definedName name="盧光華">#REF!</definedName>
    <definedName name="賴志鴻" localSheetId="4">#REF!</definedName>
    <definedName name="賴志鴻" localSheetId="8">#REF!</definedName>
    <definedName name="賴志鴻" localSheetId="6">#REF!</definedName>
    <definedName name="賴志鴻">#REF!</definedName>
    <definedName name="賴延壽" localSheetId="4">#REF!</definedName>
    <definedName name="賴延壽" localSheetId="8">#REF!</definedName>
    <definedName name="賴延壽" localSheetId="6">#REF!</definedName>
    <definedName name="賴延壽">#REF!</definedName>
    <definedName name="辦1" localSheetId="4">#REF!</definedName>
    <definedName name="辦1" localSheetId="8">#REF!</definedName>
    <definedName name="辦1" localSheetId="6">#REF!</definedName>
    <definedName name="辦1">#REF!</definedName>
    <definedName name="辦1F1" localSheetId="4">#REF!</definedName>
    <definedName name="辦1F1" localSheetId="8">#REF!</definedName>
    <definedName name="辦1F1" localSheetId="6">#REF!</definedName>
    <definedName name="辦1F1">#REF!</definedName>
    <definedName name="辦車1" localSheetId="4">#REF!</definedName>
    <definedName name="辦車1" localSheetId="8">#REF!</definedName>
    <definedName name="辦車1" localSheetId="6">#REF!</definedName>
    <definedName name="辦車1">#REF!</definedName>
    <definedName name="辦階1" localSheetId="4">#REF!</definedName>
    <definedName name="辦階1" localSheetId="8">#REF!</definedName>
    <definedName name="辦階1" localSheetId="6">#REF!</definedName>
    <definedName name="辦階1">#REF!</definedName>
    <definedName name="龜山媒">[39]準則!$A$66:$E$67</definedName>
    <definedName name="營業部1" localSheetId="4">#REF!</definedName>
    <definedName name="營業部1" localSheetId="8">#REF!</definedName>
    <definedName name="營業部1" localSheetId="6">#REF!</definedName>
    <definedName name="營業部1">#REF!</definedName>
    <definedName name="營業部10" localSheetId="4">#REF!</definedName>
    <definedName name="營業部10" localSheetId="8">#REF!</definedName>
    <definedName name="營業部10" localSheetId="6">#REF!</definedName>
    <definedName name="營業部10">#REF!</definedName>
    <definedName name="營業部2" localSheetId="4">#REF!</definedName>
    <definedName name="營業部2" localSheetId="8">#REF!</definedName>
    <definedName name="營業部2" localSheetId="6">#REF!</definedName>
    <definedName name="營業部2">#REF!</definedName>
    <definedName name="營業部3" localSheetId="4">#REF!</definedName>
    <definedName name="營業部3" localSheetId="8">#REF!</definedName>
    <definedName name="營業部3" localSheetId="6">#REF!</definedName>
    <definedName name="營業部3">#REF!</definedName>
    <definedName name="營業部4" localSheetId="4">#REF!</definedName>
    <definedName name="營業部4" localSheetId="8">#REF!</definedName>
    <definedName name="營業部4" localSheetId="6">#REF!</definedName>
    <definedName name="營業部4">#REF!</definedName>
    <definedName name="營業部5" localSheetId="4">#REF!</definedName>
    <definedName name="營業部5" localSheetId="8">#REF!</definedName>
    <definedName name="營業部5" localSheetId="6">#REF!</definedName>
    <definedName name="營業部5">#REF!</definedName>
    <definedName name="營業部6" localSheetId="4">#REF!</definedName>
    <definedName name="營業部6" localSheetId="8">#REF!</definedName>
    <definedName name="營業部6" localSheetId="6">#REF!</definedName>
    <definedName name="營業部6">#REF!</definedName>
    <definedName name="營業部7" localSheetId="4">#REF!</definedName>
    <definedName name="營業部7" localSheetId="8">#REF!</definedName>
    <definedName name="營業部7" localSheetId="6">#REF!</definedName>
    <definedName name="營業部7">#REF!</definedName>
    <definedName name="營業部8" localSheetId="4">#REF!</definedName>
    <definedName name="營業部8" localSheetId="8">#REF!</definedName>
    <definedName name="營業部8" localSheetId="6">#REF!</definedName>
    <definedName name="營業部8">#REF!</definedName>
    <definedName name="營業部9" localSheetId="4">#REF!</definedName>
    <definedName name="營業部9" localSheetId="8">#REF!</definedName>
    <definedName name="營業部9" localSheetId="6">#REF!</definedName>
    <definedName name="營業部9">#REF!</definedName>
    <definedName name="總坪數" localSheetId="4">#REF!</definedName>
    <definedName name="總坪數" localSheetId="8">#REF!</definedName>
    <definedName name="總坪數" localSheetId="6">#REF!</definedName>
    <definedName name="總坪數">#REF!</definedName>
    <definedName name="總表">[64]部!$A:$IV</definedName>
    <definedName name="總表趙">[48]趙!$A:$IV</definedName>
    <definedName name="總銷坪">[65]總銷坪!$A$1:$C$65536</definedName>
    <definedName name="績效">[47]績效!$K$1:$AJ$248</definedName>
    <definedName name="績效統計表" localSheetId="4">#REF!</definedName>
    <definedName name="績效統計表" localSheetId="8">#REF!</definedName>
    <definedName name="績效統計表" localSheetId="6">#REF!</definedName>
    <definedName name="績效統計表">#REF!</definedName>
    <definedName name="績效圖表" localSheetId="4">#REF!</definedName>
    <definedName name="績效圖表" localSheetId="8">#REF!</definedName>
    <definedName name="績效圖表" localSheetId="6">#REF!</definedName>
    <definedName name="績效圖表">#REF!</definedName>
    <definedName name="薪點表" localSheetId="4">#REF!</definedName>
    <definedName name="薪點表" localSheetId="8">#REF!</definedName>
    <definedName name="薪點表" localSheetId="6">#REF!</definedName>
    <definedName name="薪點表">#REF!</definedName>
    <definedName name="舊客戶">[39]準則!$G$74:$J$75</definedName>
    <definedName name="舊面積">[66]舊面積!$C$4:$S$309</definedName>
    <definedName name="舊統計表" localSheetId="4">#REF!</definedName>
    <definedName name="舊統計表" localSheetId="8">#REF!</definedName>
    <definedName name="舊統計表" localSheetId="6">#REF!</definedName>
    <definedName name="舊統計表">#REF!</definedName>
    <definedName name="舊檔">[39]準則!$G$84:$J$85</definedName>
    <definedName name="顏小禎交" localSheetId="4">#REF!</definedName>
    <definedName name="顏小禎交" localSheetId="8">#REF!</definedName>
    <definedName name="顏小禎交" localSheetId="6">#REF!</definedName>
    <definedName name="顏小禎交">#REF!</definedName>
    <definedName name="顏小禎預" localSheetId="4">#REF!</definedName>
    <definedName name="顏小禎預" localSheetId="8">#REF!</definedName>
    <definedName name="顏小禎預" localSheetId="6">#REF!</definedName>
    <definedName name="顏小禎預">#REF!</definedName>
    <definedName name="顏小禎實" localSheetId="4">#REF!</definedName>
    <definedName name="顏小禎實" localSheetId="8">#REF!</definedName>
    <definedName name="顏小禎實" localSheetId="6">#REF!</definedName>
    <definedName name="顏小禎實">#REF!</definedName>
    <definedName name="羅" localSheetId="4">#REF!</definedName>
    <definedName name="羅" localSheetId="8">#REF!</definedName>
    <definedName name="羅" localSheetId="6">#REF!</definedName>
    <definedName name="羅">#REF!</definedName>
    <definedName name="蘆竹媒">[39]準則!$A$64:$E$65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0" l="1"/>
  <c r="J33" i="20"/>
  <c r="I33" i="20"/>
  <c r="H33" i="20"/>
  <c r="G33" i="20"/>
  <c r="F33" i="20"/>
  <c r="E33" i="20"/>
  <c r="D33" i="20"/>
  <c r="P60" i="20" l="1"/>
  <c r="O60" i="20"/>
  <c r="N60" i="20"/>
  <c r="M60" i="20"/>
  <c r="L60" i="20"/>
  <c r="K60" i="20"/>
  <c r="J60" i="20"/>
  <c r="I60" i="20"/>
  <c r="H60" i="20"/>
  <c r="G60" i="20"/>
  <c r="F60" i="20"/>
  <c r="E60" i="20"/>
  <c r="D60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P33" i="20"/>
  <c r="O33" i="20"/>
  <c r="N33" i="20"/>
  <c r="M33" i="20"/>
  <c r="L33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P2" i="20"/>
  <c r="O2" i="20"/>
  <c r="N2" i="20"/>
  <c r="M2" i="20"/>
  <c r="L2" i="20"/>
  <c r="K2" i="20"/>
  <c r="D2" i="20"/>
  <c r="E2" i="20"/>
  <c r="F2" i="20"/>
  <c r="G2" i="20"/>
  <c r="H2" i="20"/>
  <c r="I2" i="20"/>
  <c r="J2" i="20"/>
  <c r="O1" i="21"/>
  <c r="N1" i="21"/>
  <c r="M1" i="21"/>
  <c r="L1" i="21"/>
  <c r="K1" i="21"/>
  <c r="J1" i="21"/>
  <c r="I1" i="21"/>
  <c r="H1" i="21"/>
  <c r="G1" i="21"/>
  <c r="F1" i="21"/>
  <c r="E1" i="21"/>
  <c r="D1" i="21"/>
  <c r="C1" i="21"/>
  <c r="O48" i="21" l="1"/>
  <c r="N48" i="21"/>
  <c r="M48" i="21"/>
  <c r="L48" i="21"/>
  <c r="K48" i="21"/>
  <c r="J48" i="21"/>
  <c r="I48" i="21"/>
  <c r="H48" i="21"/>
  <c r="G48" i="21"/>
  <c r="F48" i="21"/>
  <c r="E48" i="21"/>
  <c r="D48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8" i="21"/>
  <c r="C47" i="21"/>
  <c r="C46" i="21"/>
  <c r="C45" i="21"/>
  <c r="C44" i="21"/>
  <c r="AE46" i="13"/>
  <c r="X46" i="13"/>
  <c r="Q46" i="13"/>
  <c r="J46" i="13"/>
  <c r="C46" i="13"/>
  <c r="AE45" i="13"/>
  <c r="X45" i="13"/>
  <c r="Q45" i="13"/>
  <c r="J45" i="13"/>
  <c r="C45" i="13"/>
  <c r="AE44" i="13"/>
  <c r="X44" i="13"/>
  <c r="Q44" i="13"/>
  <c r="J44" i="13"/>
  <c r="C44" i="13"/>
  <c r="AE43" i="13"/>
  <c r="X43" i="13"/>
  <c r="Q43" i="13"/>
  <c r="J43" i="13"/>
  <c r="C43" i="13"/>
  <c r="AE42" i="13"/>
  <c r="X42" i="13"/>
  <c r="Q42" i="13"/>
  <c r="J42" i="13"/>
  <c r="C42" i="13"/>
  <c r="AE41" i="13"/>
  <c r="X41" i="13"/>
  <c r="Q41" i="13"/>
  <c r="J41" i="13"/>
  <c r="C41" i="13"/>
  <c r="AE40" i="13"/>
  <c r="X40" i="13"/>
  <c r="Q40" i="13"/>
  <c r="J40" i="13"/>
  <c r="C40" i="13"/>
  <c r="AE39" i="13"/>
  <c r="X39" i="13"/>
  <c r="Q39" i="13"/>
  <c r="J39" i="13"/>
  <c r="C39" i="13"/>
  <c r="AE38" i="13"/>
  <c r="X38" i="13"/>
  <c r="Q38" i="13"/>
  <c r="J38" i="13"/>
  <c r="C38" i="13"/>
  <c r="AE37" i="13"/>
  <c r="X37" i="13"/>
  <c r="Q37" i="13"/>
  <c r="J37" i="13"/>
  <c r="C37" i="13"/>
  <c r="AE36" i="13"/>
  <c r="X36" i="13"/>
  <c r="Q36" i="13"/>
  <c r="J36" i="13"/>
  <c r="C36" i="13"/>
  <c r="AE35" i="13"/>
  <c r="X35" i="13"/>
  <c r="Q35" i="13"/>
  <c r="J35" i="13"/>
  <c r="C35" i="13"/>
  <c r="AE34" i="13"/>
  <c r="X34" i="13"/>
  <c r="Q34" i="13"/>
  <c r="J34" i="13"/>
  <c r="C34" i="13"/>
  <c r="AE33" i="13"/>
  <c r="X33" i="13"/>
  <c r="Q33" i="13"/>
  <c r="J33" i="13"/>
  <c r="C33" i="13"/>
  <c r="AE32" i="13"/>
  <c r="X32" i="13"/>
  <c r="Q32" i="13"/>
  <c r="J32" i="13"/>
  <c r="C32" i="13"/>
  <c r="AE31" i="13"/>
  <c r="X31" i="13"/>
  <c r="Q31" i="13"/>
  <c r="J31" i="13"/>
  <c r="C31" i="13"/>
  <c r="AE30" i="13"/>
  <c r="X30" i="13"/>
  <c r="Q30" i="13"/>
  <c r="J30" i="13"/>
  <c r="C30" i="13"/>
  <c r="AE29" i="13"/>
  <c r="X29" i="13"/>
  <c r="Q29" i="13"/>
  <c r="J29" i="13"/>
  <c r="C29" i="13"/>
  <c r="AE28" i="13"/>
  <c r="X28" i="13"/>
  <c r="Q28" i="13"/>
  <c r="J28" i="13"/>
  <c r="C28" i="13"/>
  <c r="AE27" i="13"/>
  <c r="X27" i="13"/>
  <c r="Q27" i="13"/>
  <c r="J27" i="13"/>
  <c r="C27" i="13"/>
  <c r="AE26" i="13"/>
  <c r="X26" i="13"/>
  <c r="Q26" i="13"/>
  <c r="J26" i="13"/>
  <c r="C26" i="13"/>
  <c r="AE25" i="13"/>
  <c r="X25" i="13"/>
  <c r="Q25" i="13"/>
  <c r="J25" i="13"/>
  <c r="C25" i="13"/>
  <c r="AE24" i="13"/>
  <c r="X24" i="13"/>
  <c r="Q24" i="13"/>
  <c r="J24" i="13"/>
  <c r="C24" i="13"/>
  <c r="AE23" i="13"/>
  <c r="X23" i="13"/>
  <c r="Q23" i="13"/>
  <c r="J23" i="13"/>
  <c r="C23" i="13"/>
  <c r="AE22" i="13"/>
  <c r="X22" i="13"/>
  <c r="Q22" i="13"/>
  <c r="J22" i="13"/>
  <c r="C22" i="13"/>
  <c r="AE21" i="13"/>
  <c r="X21" i="13"/>
  <c r="Q21" i="13"/>
  <c r="J21" i="13"/>
  <c r="C21" i="13"/>
  <c r="AE20" i="13"/>
  <c r="X20" i="13"/>
  <c r="Q20" i="13"/>
  <c r="J20" i="13"/>
  <c r="C20" i="13"/>
  <c r="AE19" i="13"/>
  <c r="X19" i="13"/>
  <c r="Q19" i="13"/>
  <c r="J19" i="13"/>
  <c r="C19" i="13"/>
  <c r="AE18" i="13"/>
  <c r="X18" i="13"/>
  <c r="Q18" i="13"/>
  <c r="J18" i="13"/>
  <c r="C18" i="13"/>
  <c r="AE17" i="13"/>
  <c r="X17" i="13"/>
  <c r="Q17" i="13"/>
  <c r="J17" i="13"/>
  <c r="C17" i="13"/>
  <c r="AE16" i="13"/>
  <c r="X16" i="13"/>
  <c r="Q16" i="13"/>
  <c r="J16" i="13"/>
  <c r="C16" i="13"/>
  <c r="AE15" i="13"/>
  <c r="X15" i="13"/>
  <c r="Q15" i="13"/>
  <c r="J15" i="13"/>
  <c r="C15" i="13"/>
  <c r="AE14" i="13"/>
  <c r="X14" i="13"/>
  <c r="Q14" i="13"/>
  <c r="J14" i="13"/>
  <c r="C14" i="13"/>
  <c r="AE13" i="13"/>
  <c r="X13" i="13"/>
  <c r="Q13" i="13"/>
  <c r="J13" i="13"/>
  <c r="C13" i="13"/>
  <c r="AE12" i="13"/>
  <c r="X12" i="13"/>
  <c r="Q12" i="13"/>
  <c r="J12" i="13"/>
  <c r="C12" i="13"/>
  <c r="AE11" i="13"/>
  <c r="X11" i="13"/>
  <c r="Q11" i="13"/>
  <c r="J11" i="13"/>
  <c r="C11" i="13"/>
  <c r="AE10" i="13"/>
  <c r="X10" i="13"/>
  <c r="Q10" i="13"/>
  <c r="J10" i="13"/>
  <c r="C10" i="13"/>
  <c r="AE9" i="13"/>
  <c r="X9" i="13"/>
  <c r="Q9" i="13"/>
  <c r="J9" i="13"/>
  <c r="C9" i="13"/>
  <c r="AE8" i="13"/>
  <c r="X8" i="13"/>
  <c r="Q8" i="13"/>
  <c r="J8" i="13"/>
  <c r="C8" i="13"/>
  <c r="AE7" i="13"/>
  <c r="X7" i="13"/>
  <c r="Q7" i="13"/>
  <c r="J7" i="13"/>
  <c r="C7" i="13"/>
  <c r="AE6" i="13"/>
  <c r="X6" i="13"/>
  <c r="Q6" i="13"/>
  <c r="J6" i="13"/>
  <c r="C6" i="13"/>
  <c r="AE5" i="13"/>
  <c r="X5" i="13"/>
  <c r="Q5" i="13"/>
  <c r="J5" i="13"/>
  <c r="C5" i="13"/>
  <c r="AE4" i="13"/>
  <c r="X4" i="13"/>
  <c r="Q4" i="13"/>
  <c r="J4" i="13"/>
  <c r="C4" i="13"/>
  <c r="A3" i="13"/>
  <c r="L3" i="13"/>
  <c r="AG3" i="13"/>
  <c r="H3" i="13"/>
  <c r="Z3" i="13"/>
  <c r="S3" i="13"/>
  <c r="O3" i="13"/>
  <c r="V3" i="13"/>
  <c r="AC3" i="13"/>
  <c r="E3" i="13"/>
  <c r="AE3" i="13"/>
  <c r="X3" i="13"/>
  <c r="Q3" i="13"/>
  <c r="J3" i="13"/>
  <c r="C3" i="13"/>
  <c r="A3" i="12"/>
  <c r="C3" i="12"/>
  <c r="E4" i="11"/>
  <c r="U4" i="11"/>
  <c r="BC4" i="11"/>
  <c r="G4" i="11"/>
  <c r="O4" i="11"/>
  <c r="AQ4" i="11"/>
  <c r="AY4" i="11"/>
  <c r="AM4" i="11"/>
  <c r="A4" i="11"/>
  <c r="M4" i="11"/>
  <c r="I4" i="11"/>
  <c r="BG4" i="11"/>
  <c r="AA4" i="11"/>
  <c r="AO4" i="11"/>
  <c r="BI4" i="11"/>
  <c r="BK4" i="11"/>
  <c r="AC4" i="11"/>
  <c r="AI4" i="11"/>
  <c r="W4" i="11"/>
  <c r="AU4" i="11"/>
  <c r="Q4" i="11"/>
  <c r="BA4" i="11"/>
  <c r="C4" i="11"/>
  <c r="AG4" i="11"/>
  <c r="AK4" i="11"/>
  <c r="AE4" i="11"/>
  <c r="Y4" i="11"/>
  <c r="BE4" i="11"/>
  <c r="AS4" i="11"/>
  <c r="K4" i="11"/>
  <c r="AW4" i="11"/>
  <c r="S4" i="11"/>
  <c r="T14" i="20" l="1"/>
  <c r="P1" i="20" s="1"/>
  <c r="T13" i="20"/>
  <c r="T12" i="20"/>
  <c r="T11" i="20"/>
  <c r="T10" i="20"/>
  <c r="T9" i="20"/>
  <c r="T8" i="20"/>
  <c r="T7" i="20"/>
  <c r="T6" i="20"/>
  <c r="T5" i="20"/>
  <c r="T4" i="20"/>
  <c r="U4" i="20" s="1"/>
  <c r="T3" i="20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I36" i="8"/>
  <c r="H36" i="8"/>
  <c r="E36" i="8"/>
  <c r="I35" i="8"/>
  <c r="H35" i="8"/>
  <c r="E35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Q8" i="8"/>
  <c r="P8" i="8"/>
  <c r="O8" i="8"/>
  <c r="N8" i="8"/>
  <c r="M8" i="8"/>
  <c r="L8" i="8"/>
  <c r="K8" i="8"/>
  <c r="J8" i="8"/>
  <c r="I8" i="8"/>
  <c r="H8" i="8"/>
  <c r="G8" i="8"/>
  <c r="F8" i="8"/>
  <c r="E8" i="8"/>
  <c r="Q7" i="8"/>
  <c r="P7" i="8"/>
  <c r="O7" i="8"/>
  <c r="N7" i="8"/>
  <c r="M7" i="8"/>
  <c r="L7" i="8"/>
  <c r="K7" i="8"/>
  <c r="J7" i="8"/>
  <c r="I7" i="8"/>
  <c r="H7" i="8"/>
  <c r="G7" i="8"/>
  <c r="F7" i="8"/>
  <c r="E7" i="8"/>
  <c r="Q6" i="8"/>
  <c r="P6" i="8"/>
  <c r="O6" i="8"/>
  <c r="N6" i="8"/>
  <c r="M6" i="8"/>
  <c r="L6" i="8"/>
  <c r="K6" i="8"/>
  <c r="J6" i="8"/>
  <c r="I6" i="8"/>
  <c r="H6" i="8"/>
  <c r="G6" i="8"/>
  <c r="F6" i="8"/>
  <c r="E6" i="8"/>
  <c r="Q5" i="8"/>
  <c r="P5" i="8"/>
  <c r="O5" i="8"/>
  <c r="N5" i="8"/>
  <c r="M5" i="8"/>
  <c r="L5" i="8"/>
  <c r="K5" i="8"/>
  <c r="J5" i="8"/>
  <c r="I5" i="8"/>
  <c r="H5" i="8"/>
  <c r="G5" i="8"/>
  <c r="F5" i="8"/>
  <c r="E5" i="8"/>
  <c r="K1" i="20" l="1"/>
  <c r="U9" i="20"/>
  <c r="J1" i="20"/>
  <c r="U8" i="20"/>
  <c r="F1" i="20"/>
  <c r="H1" i="20"/>
  <c r="U6" i="20"/>
  <c r="E1" i="20"/>
  <c r="U3" i="20"/>
  <c r="G1" i="20"/>
  <c r="U5" i="20"/>
  <c r="I1" i="20"/>
  <c r="U7" i="20"/>
  <c r="L1" i="20"/>
  <c r="U10" i="20"/>
  <c r="M1" i="20"/>
  <c r="U11" i="20"/>
  <c r="N1" i="20"/>
  <c r="U12" i="20"/>
  <c r="O1" i="20"/>
  <c r="U13" i="20"/>
  <c r="U14" i="20"/>
  <c r="D1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blptw</author>
  </authors>
  <commentList>
    <comment ref="AQ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blptw:</t>
        </r>
        <r>
          <rPr>
            <sz val="9"/>
            <color indexed="81"/>
            <rFont val="Tahoma"/>
            <family val="2"/>
          </rPr>
          <t xml:space="preserve">
CNUERATE Index</t>
        </r>
      </text>
    </comment>
  </commentList>
</comments>
</file>

<file path=xl/sharedStrings.xml><?xml version="1.0" encoding="utf-8"?>
<sst xmlns="http://schemas.openxmlformats.org/spreadsheetml/2006/main" count="825" uniqueCount="328">
  <si>
    <t>LEI TOTL Index</t>
  </si>
  <si>
    <t>MPMIUSCA Index</t>
    <phoneticPr fontId="1" type="noConversion"/>
  </si>
  <si>
    <t>DGNOTOT Index</t>
  </si>
  <si>
    <t>RSTATOTL Index</t>
    <phoneticPr fontId="1" type="noConversion"/>
  </si>
  <si>
    <t>NFP T Index</t>
  </si>
  <si>
    <t>USURTOT Index</t>
  </si>
  <si>
    <t>CPI CHNG Index</t>
  </si>
  <si>
    <t>ETSLTOTL Index</t>
  </si>
  <si>
    <t>EUCBLI Index</t>
    <phoneticPr fontId="1" type="noConversion"/>
  </si>
  <si>
    <t>MPMIEZCA Index</t>
    <phoneticPr fontId="1" type="noConversion"/>
  </si>
  <si>
    <t>EUBCI Index</t>
    <phoneticPr fontId="1" type="noConversion"/>
  </si>
  <si>
    <t>EUITEMU Index</t>
  </si>
  <si>
    <t>XTSBEZ Index</t>
  </si>
  <si>
    <t>RSSAEMU Index</t>
  </si>
  <si>
    <t>UMRTEMU Index</t>
  </si>
  <si>
    <t>ECCPEMUM Index</t>
    <phoneticPr fontId="1" type="noConversion"/>
  </si>
  <si>
    <t>OECNKLAF INDEX</t>
    <phoneticPr fontId="1" type="noConversion"/>
  </si>
  <si>
    <t>CPMINDX Index</t>
  </si>
  <si>
    <t>CHENELEC Index</t>
  </si>
  <si>
    <t>CNFRBAL$ Index</t>
  </si>
  <si>
    <t>CNRSCONS Index</t>
  </si>
  <si>
    <t>CNUERATE Index</t>
    <phoneticPr fontId="1" type="noConversion"/>
  </si>
  <si>
    <t>CNCPIYOY Index</t>
  </si>
  <si>
    <t>CNLNNEW Index</t>
  </si>
  <si>
    <t>TWCILI Index</t>
    <phoneticPr fontId="1" type="noConversion"/>
  </si>
  <si>
    <t>MPMITWMA Index</t>
  </si>
  <si>
    <t>TWEOTTL Index</t>
  </si>
  <si>
    <t>TWINDPI Index</t>
  </si>
  <si>
    <t>TWTRBAL Index</t>
    <phoneticPr fontId="1" type="noConversion"/>
  </si>
  <si>
    <t>TARSTTL Index</t>
    <phoneticPr fontId="1" type="noConversion"/>
  </si>
  <si>
    <t>TWLFADJ Index</t>
  </si>
  <si>
    <t>TWCPIYOY Index</t>
  </si>
  <si>
    <t>DATE</t>
    <phoneticPr fontId="1" type="noConversion"/>
  </si>
  <si>
    <t>PX_LAST</t>
    <phoneticPr fontId="1" type="noConversion"/>
  </si>
  <si>
    <t>SPX INDEX</t>
    <phoneticPr fontId="3" type="noConversion"/>
  </si>
  <si>
    <t>PE_RATIO</t>
    <phoneticPr fontId="3" type="noConversion"/>
  </si>
  <si>
    <t>INDX_ADJ_PE</t>
  </si>
  <si>
    <t>MXEU Index</t>
  </si>
  <si>
    <t>台灣領先指標</t>
    <phoneticPr fontId="1" type="noConversion"/>
  </si>
  <si>
    <t>ISM製造業指數</t>
    <phoneticPr fontId="1" type="noConversion"/>
  </si>
  <si>
    <t>台灣外銷訂單</t>
    <phoneticPr fontId="1" type="noConversion"/>
  </si>
  <si>
    <t>台灣工業生產指數</t>
    <phoneticPr fontId="1" type="noConversion"/>
  </si>
  <si>
    <t>台灣貿易收支</t>
    <phoneticPr fontId="1" type="noConversion"/>
  </si>
  <si>
    <t>台灣零售銷售</t>
    <phoneticPr fontId="1" type="noConversion"/>
  </si>
  <si>
    <t>台灣失業率</t>
    <phoneticPr fontId="1" type="noConversion"/>
  </si>
  <si>
    <t>台灣CPI</t>
    <phoneticPr fontId="1" type="noConversion"/>
  </si>
  <si>
    <t>美國耐久財訂單</t>
    <phoneticPr fontId="1" type="noConversion"/>
  </si>
  <si>
    <t>美國零售銷售</t>
    <phoneticPr fontId="1" type="noConversion"/>
  </si>
  <si>
    <t>美國失業率</t>
    <phoneticPr fontId="1" type="noConversion"/>
  </si>
  <si>
    <t>美國消費者物價指數</t>
    <phoneticPr fontId="1" type="noConversion"/>
  </si>
  <si>
    <t>成屋銷售量</t>
    <phoneticPr fontId="1" type="noConversion"/>
  </si>
  <si>
    <t>歐元區領先指標</t>
    <phoneticPr fontId="1" type="noConversion"/>
  </si>
  <si>
    <t>歐元區ISM製造業指數</t>
    <phoneticPr fontId="1" type="noConversion"/>
  </si>
  <si>
    <t>歐元區經濟景氣指標</t>
    <phoneticPr fontId="1" type="noConversion"/>
  </si>
  <si>
    <t>歐元區工業生產指數</t>
    <phoneticPr fontId="1" type="noConversion"/>
  </si>
  <si>
    <t>歐元區貿易收支</t>
    <phoneticPr fontId="1" type="noConversion"/>
  </si>
  <si>
    <t>歐元區零售指數</t>
    <phoneticPr fontId="1" type="noConversion"/>
  </si>
  <si>
    <t>歐元區失業率</t>
    <phoneticPr fontId="1" type="noConversion"/>
  </si>
  <si>
    <t>歐元區CPI</t>
    <phoneticPr fontId="1" type="noConversion"/>
  </si>
  <si>
    <t>中國領先指標</t>
    <phoneticPr fontId="1" type="noConversion"/>
  </si>
  <si>
    <t>中國發電產量</t>
    <phoneticPr fontId="1" type="noConversion"/>
  </si>
  <si>
    <t>中國貿易收支</t>
    <phoneticPr fontId="1" type="noConversion"/>
  </si>
  <si>
    <t>中國零售銷售</t>
    <phoneticPr fontId="1" type="noConversion"/>
  </si>
  <si>
    <t>中國城鎮失業率</t>
    <phoneticPr fontId="1" type="noConversion"/>
  </si>
  <si>
    <t>中國CPI</t>
    <phoneticPr fontId="1" type="noConversion"/>
  </si>
  <si>
    <t>中國金融機構新增貸款</t>
    <phoneticPr fontId="1" type="noConversion"/>
  </si>
  <si>
    <t>Ticker</t>
    <phoneticPr fontId="1" type="noConversion"/>
  </si>
  <si>
    <t>台灣領先指標</t>
  </si>
  <si>
    <t>台灣貿易收支</t>
  </si>
  <si>
    <t>台灣失業率</t>
  </si>
  <si>
    <t>台灣CPI</t>
  </si>
  <si>
    <t>TWMSM1BY Index</t>
  </si>
  <si>
    <t>TWMSM2Y Index</t>
  </si>
  <si>
    <t>PX_LAST</t>
  </si>
  <si>
    <t>M1% YOY Index</t>
  </si>
  <si>
    <t>M2% YOY Index</t>
  </si>
  <si>
    <t>ECMAM1YY Index</t>
  </si>
  <si>
    <t>ECMAM2YY Index</t>
  </si>
  <si>
    <t>AUM1Y Index</t>
  </si>
  <si>
    <t>AUM3Y Index</t>
  </si>
  <si>
    <t>CNMS1YOY Index</t>
  </si>
  <si>
    <t>CNMS2YOY Index</t>
  </si>
  <si>
    <t>S&amp;P500本益比</t>
  </si>
  <si>
    <t>MSCI歐洲指數
本益比</t>
  </si>
  <si>
    <t>美國M1-M2</t>
  </si>
  <si>
    <t>歐元區M1-M2</t>
  </si>
  <si>
    <t>中國M1-M2</t>
  </si>
  <si>
    <t>台灣M1B-M2</t>
  </si>
  <si>
    <t>歐元區M1-M2</t>
    <phoneticPr fontId="1" type="noConversion"/>
  </si>
  <si>
    <t>美國領先指標</t>
  </si>
  <si>
    <t>指標名稱</t>
    <phoneticPr fontId="1" type="noConversion"/>
  </si>
  <si>
    <t>中國M1-M2</t>
    <phoneticPr fontId="1" type="noConversion"/>
  </si>
  <si>
    <t>實質GDP成長率</t>
  </si>
  <si>
    <t>資料來源</t>
    <phoneticPr fontId="1" type="noConversion"/>
  </si>
  <si>
    <t>Bloomberg</t>
    <phoneticPr fontId="1" type="noConversion"/>
  </si>
  <si>
    <t>Cmoney</t>
    <phoneticPr fontId="1" type="noConversion"/>
  </si>
  <si>
    <t>工作表</t>
    <phoneticPr fontId="1" type="noConversion"/>
  </si>
  <si>
    <t xml:space="preserve">國內股市當年度投資決策建議表 </t>
  </si>
  <si>
    <t>加權指數乖離率</t>
  </si>
  <si>
    <t>OTC指數乖離率</t>
  </si>
  <si>
    <t>OTC指數MACD</t>
  </si>
  <si>
    <t>加權指數本益比</t>
  </si>
  <si>
    <t>台灣中型100指數本益比</t>
  </si>
  <si>
    <t>OTC指數本益比</t>
  </si>
  <si>
    <t>台灣50指數股價淨值比</t>
  </si>
  <si>
    <t>加權指數MACD</t>
  </si>
  <si>
    <t>加權指數DIF</t>
  </si>
  <si>
    <t>加權指數ADX</t>
  </si>
  <si>
    <t>台灣50指數
本益比</t>
  </si>
  <si>
    <t>台灣高股息指數本益比</t>
  </si>
  <si>
    <t>加權指數股價
淨值比</t>
  </si>
  <si>
    <t>台灣中型100指數股價淨值比</t>
  </si>
  <si>
    <t>台灣高股息指數股價淨值比</t>
  </si>
  <si>
    <t>OTC指數股價
淨值比</t>
  </si>
  <si>
    <t>S&amp;P500指數
乖離率</t>
  </si>
  <si>
    <t>MSCI歐洲指數
乖離率</t>
  </si>
  <si>
    <t>上海綜合指數
乖離率</t>
  </si>
  <si>
    <t>上海綜合指數
本益比</t>
  </si>
  <si>
    <t xml:space="preserve">國外股市當年度投資評等分析表 </t>
  </si>
  <si>
    <t>#GSPC</t>
  </si>
  <si>
    <t>#MXMU</t>
    <phoneticPr fontId="1" type="noConversion"/>
  </si>
  <si>
    <t>#SSEC</t>
  </si>
  <si>
    <t>52700</t>
  </si>
  <si>
    <t>美國非農就業數據(千人)</t>
    <phoneticPr fontId="1" type="noConversion"/>
  </si>
  <si>
    <t>ISM製造業指數</t>
  </si>
  <si>
    <t>台灣外銷訂單</t>
  </si>
  <si>
    <t>台灣零售銷售</t>
  </si>
  <si>
    <t>值</t>
  </si>
  <si>
    <t>百萬
美元</t>
  </si>
  <si>
    <t>台灣工業生產
指數</t>
  </si>
  <si>
    <t>十億
美元</t>
  </si>
  <si>
    <t>十億
台幣</t>
  </si>
  <si>
    <t>%</t>
  </si>
  <si>
    <t>倍</t>
  </si>
  <si>
    <t>指標</t>
    <phoneticPr fontId="1" type="noConversion"/>
  </si>
  <si>
    <t>單位</t>
    <phoneticPr fontId="1" type="noConversion"/>
  </si>
  <si>
    <t>製作年度</t>
    <phoneticPr fontId="1" type="noConversion"/>
  </si>
  <si>
    <t>月份</t>
    <phoneticPr fontId="1" type="noConversion"/>
  </si>
  <si>
    <t>月底(工作日)</t>
  </si>
  <si>
    <t>月底</t>
    <phoneticPr fontId="1" type="noConversion"/>
  </si>
  <si>
    <t>以下參閱Cmoney</t>
    <phoneticPr fontId="1" type="noConversion"/>
  </si>
  <si>
    <t>美國耐久財訂單</t>
  </si>
  <si>
    <t>美國零售銷售</t>
  </si>
  <si>
    <t>美國就業數據(MOM)</t>
  </si>
  <si>
    <t>千人</t>
  </si>
  <si>
    <t>美國失業率</t>
  </si>
  <si>
    <t>美國CPI</t>
  </si>
  <si>
    <t>成屋銷售量</t>
  </si>
  <si>
    <t>百萬
戶</t>
  </si>
  <si>
    <t>歐元區領先指標</t>
  </si>
  <si>
    <t>歐元區經濟景氣指標</t>
  </si>
  <si>
    <t>歐元區工業生產
指數</t>
  </si>
  <si>
    <t>歐元區貿易收支</t>
  </si>
  <si>
    <t>歐元區零售指數</t>
  </si>
  <si>
    <t>歐元區失業率</t>
  </si>
  <si>
    <t>百萬
歐元</t>
  </si>
  <si>
    <t>歐元區CPI</t>
  </si>
  <si>
    <t>中國領先指標</t>
  </si>
  <si>
    <t>中國發電產量</t>
  </si>
  <si>
    <t>十億
KW/H</t>
  </si>
  <si>
    <t>中國貿易收支</t>
  </si>
  <si>
    <t>中國零售銷售</t>
  </si>
  <si>
    <t>十億
人民幣</t>
  </si>
  <si>
    <t>中國城鎮失業率　</t>
  </si>
  <si>
    <t>中國CPI</t>
  </si>
  <si>
    <t>中國金融機構
新增貸款</t>
  </si>
  <si>
    <t>← 換年度務必更新</t>
    <phoneticPr fontId="1" type="noConversion"/>
  </si>
  <si>
    <t>↓</t>
    <phoneticPr fontId="1" type="noConversion"/>
  </si>
  <si>
    <t>自</t>
    <phoneticPr fontId="1" type="noConversion"/>
  </si>
  <si>
    <t>帶</t>
    <phoneticPr fontId="1" type="noConversion"/>
  </si>
  <si>
    <t>公</t>
    <phoneticPr fontId="1" type="noConversion"/>
  </si>
  <si>
    <t>式</t>
    <phoneticPr fontId="1" type="noConversion"/>
  </si>
  <si>
    <t>檢</t>
    <phoneticPr fontId="1" type="noConversion"/>
  </si>
  <si>
    <t>核</t>
    <phoneticPr fontId="1" type="noConversion"/>
  </si>
  <si>
    <t>即</t>
    <phoneticPr fontId="1" type="noConversion"/>
  </si>
  <si>
    <t>可</t>
    <phoneticPr fontId="1" type="noConversion"/>
  </si>
  <si>
    <t>正</t>
    <phoneticPr fontId="1" type="noConversion"/>
  </si>
  <si>
    <t>確</t>
    <phoneticPr fontId="1" type="noConversion"/>
  </si>
  <si>
    <r>
      <rPr>
        <b/>
        <sz val="12"/>
        <color rgb="FFC00000"/>
        <rFont val="微軟正黑體"/>
        <family val="2"/>
        <charset val="136"/>
      </rPr>
      <t>參閱</t>
    </r>
    <r>
      <rPr>
        <b/>
        <sz val="12"/>
        <color rgb="FFC00000"/>
        <rFont val="Arial"/>
        <family val="2"/>
      </rPr>
      <t>Cmoney</t>
    </r>
    <phoneticPr fontId="1" type="noConversion"/>
  </si>
  <si>
    <t>SPX INDEX</t>
  </si>
  <si>
    <t>PE_RATIO</t>
  </si>
  <si>
    <t>DATE</t>
  </si>
  <si>
    <t>CNUESRU Index</t>
    <phoneticPr fontId="1" type="noConversion"/>
  </si>
  <si>
    <t>MPMIUSCA Index</t>
  </si>
  <si>
    <t>RSTATOTL Index</t>
  </si>
  <si>
    <t>EUCBLI Index</t>
  </si>
  <si>
    <t>MPMIEZCA Index</t>
  </si>
  <si>
    <t>EUBCI Index</t>
  </si>
  <si>
    <t>ECCPEMUM Index</t>
  </si>
  <si>
    <t>OECNKLAF INDEX</t>
  </si>
  <si>
    <t>CNUESRU Index</t>
  </si>
  <si>
    <t>TWCILI Index</t>
  </si>
  <si>
    <t>TWTRBAL Index</t>
  </si>
  <si>
    <t>TARSTTL Index</t>
  </si>
  <si>
    <r>
      <t>ISM</t>
    </r>
    <r>
      <rPr>
        <sz val="12"/>
        <color theme="1"/>
        <rFont val="微軟正黑體"/>
        <family val="2"/>
        <charset val="136"/>
      </rPr>
      <t>製造業指數</t>
    </r>
    <phoneticPr fontId="1" type="noConversion"/>
  </si>
  <si>
    <r>
      <rPr>
        <sz val="12"/>
        <color theme="1"/>
        <rFont val="微軟正黑體"/>
        <family val="2"/>
        <charset val="136"/>
      </rPr>
      <t>美國耐久財訂單</t>
    </r>
    <phoneticPr fontId="1" type="noConversion"/>
  </si>
  <si>
    <r>
      <rPr>
        <sz val="12"/>
        <color theme="1"/>
        <rFont val="微軟正黑體"/>
        <family val="2"/>
        <charset val="136"/>
      </rPr>
      <t>美國零售銷售</t>
    </r>
    <phoneticPr fontId="1" type="noConversion"/>
  </si>
  <si>
    <r>
      <rPr>
        <sz val="12"/>
        <color theme="1"/>
        <rFont val="微軟正黑體"/>
        <family val="2"/>
        <charset val="136"/>
      </rPr>
      <t>美國非農就業數據</t>
    </r>
    <phoneticPr fontId="1" type="noConversion"/>
  </si>
  <si>
    <r>
      <rPr>
        <sz val="12"/>
        <color theme="1"/>
        <rFont val="微軟正黑體"/>
        <family val="2"/>
        <charset val="136"/>
      </rPr>
      <t>美國失業率</t>
    </r>
    <phoneticPr fontId="1" type="noConversion"/>
  </si>
  <si>
    <r>
      <rPr>
        <sz val="12"/>
        <color theme="1"/>
        <rFont val="微軟正黑體"/>
        <family val="2"/>
        <charset val="136"/>
      </rPr>
      <t>美國消費者物價指數</t>
    </r>
    <phoneticPr fontId="1" type="noConversion"/>
  </si>
  <si>
    <r>
      <rPr>
        <sz val="12"/>
        <color theme="1"/>
        <rFont val="微軟正黑體"/>
        <family val="2"/>
        <charset val="136"/>
      </rPr>
      <t>成屋銷售量</t>
    </r>
    <phoneticPr fontId="1" type="noConversion"/>
  </si>
  <si>
    <r>
      <rPr>
        <sz val="12"/>
        <color theme="1"/>
        <rFont val="微軟正黑體"/>
        <family val="2"/>
        <charset val="136"/>
      </rPr>
      <t>歐元區領先指標</t>
    </r>
    <phoneticPr fontId="1" type="noConversion"/>
  </si>
  <si>
    <r>
      <rPr>
        <sz val="12"/>
        <color theme="1"/>
        <rFont val="微軟正黑體"/>
        <family val="2"/>
        <charset val="136"/>
      </rPr>
      <t>歐元區</t>
    </r>
    <r>
      <rPr>
        <sz val="12"/>
        <color theme="1"/>
        <rFont val="Trebuchet MS"/>
        <family val="2"/>
      </rPr>
      <t>ISM</t>
    </r>
    <r>
      <rPr>
        <sz val="12"/>
        <color theme="1"/>
        <rFont val="微軟正黑體"/>
        <family val="2"/>
        <charset val="136"/>
      </rPr>
      <t>製造業指數</t>
    </r>
    <phoneticPr fontId="1" type="noConversion"/>
  </si>
  <si>
    <r>
      <rPr>
        <sz val="12"/>
        <color theme="1"/>
        <rFont val="微軟正黑體"/>
        <family val="2"/>
        <charset val="136"/>
      </rPr>
      <t>歐元區經濟景氣指標</t>
    </r>
    <phoneticPr fontId="1" type="noConversion"/>
  </si>
  <si>
    <r>
      <rPr>
        <sz val="12"/>
        <color theme="1"/>
        <rFont val="微軟正黑體"/>
        <family val="2"/>
        <charset val="136"/>
      </rPr>
      <t>歐元區工業生產指數</t>
    </r>
    <phoneticPr fontId="1" type="noConversion"/>
  </si>
  <si>
    <r>
      <rPr>
        <sz val="12"/>
        <color theme="1"/>
        <rFont val="微軟正黑體"/>
        <family val="2"/>
        <charset val="136"/>
      </rPr>
      <t>歐元區貿易收支</t>
    </r>
    <phoneticPr fontId="1" type="noConversion"/>
  </si>
  <si>
    <r>
      <rPr>
        <sz val="12"/>
        <color theme="1"/>
        <rFont val="微軟正黑體"/>
        <family val="2"/>
        <charset val="136"/>
      </rPr>
      <t>歐元區零售指數</t>
    </r>
    <phoneticPr fontId="1" type="noConversion"/>
  </si>
  <si>
    <r>
      <rPr>
        <sz val="12"/>
        <color theme="1"/>
        <rFont val="微軟正黑體"/>
        <family val="2"/>
        <charset val="136"/>
      </rPr>
      <t>歐元區失業率</t>
    </r>
    <phoneticPr fontId="1" type="noConversion"/>
  </si>
  <si>
    <r>
      <rPr>
        <sz val="12"/>
        <color theme="1"/>
        <rFont val="微軟正黑體"/>
        <family val="2"/>
        <charset val="136"/>
      </rPr>
      <t>歐元區</t>
    </r>
    <r>
      <rPr>
        <sz val="12"/>
        <color theme="1"/>
        <rFont val="Trebuchet MS"/>
        <family val="2"/>
      </rPr>
      <t>CPI</t>
    </r>
    <phoneticPr fontId="1" type="noConversion"/>
  </si>
  <si>
    <r>
      <rPr>
        <sz val="12"/>
        <color theme="1"/>
        <rFont val="微軟正黑體"/>
        <family val="2"/>
        <charset val="136"/>
      </rPr>
      <t>中國領先指標</t>
    </r>
    <phoneticPr fontId="1" type="noConversion"/>
  </si>
  <si>
    <r>
      <rPr>
        <sz val="12"/>
        <rFont val="微軟正黑體"/>
        <family val="2"/>
        <charset val="136"/>
      </rPr>
      <t>中國發電產量</t>
    </r>
    <phoneticPr fontId="1" type="noConversion"/>
  </si>
  <si>
    <r>
      <rPr>
        <sz val="12"/>
        <color theme="1"/>
        <rFont val="微軟正黑體"/>
        <family val="2"/>
        <charset val="136"/>
      </rPr>
      <t>中國貿易收支</t>
    </r>
    <phoneticPr fontId="1" type="noConversion"/>
  </si>
  <si>
    <r>
      <rPr>
        <sz val="12"/>
        <color theme="1"/>
        <rFont val="微軟正黑體"/>
        <family val="2"/>
        <charset val="136"/>
      </rPr>
      <t>中國零售銷售</t>
    </r>
    <phoneticPr fontId="1" type="noConversion"/>
  </si>
  <si>
    <r>
      <rPr>
        <sz val="12"/>
        <color theme="1"/>
        <rFont val="微軟正黑體"/>
        <family val="2"/>
        <charset val="136"/>
      </rPr>
      <t>中國城鎮失業率</t>
    </r>
    <phoneticPr fontId="1" type="noConversion"/>
  </si>
  <si>
    <r>
      <rPr>
        <sz val="12"/>
        <color theme="1"/>
        <rFont val="微軟正黑體"/>
        <family val="2"/>
        <charset val="136"/>
      </rPr>
      <t>中國</t>
    </r>
    <r>
      <rPr>
        <sz val="12"/>
        <color theme="1"/>
        <rFont val="Trebuchet MS"/>
        <family val="2"/>
      </rPr>
      <t>CPI</t>
    </r>
    <phoneticPr fontId="1" type="noConversion"/>
  </si>
  <si>
    <r>
      <rPr>
        <sz val="12"/>
        <rFont val="微軟正黑體"/>
        <family val="2"/>
        <charset val="136"/>
      </rPr>
      <t>中國金融機構新增貸款</t>
    </r>
    <phoneticPr fontId="1" type="noConversion"/>
  </si>
  <si>
    <r>
      <rPr>
        <sz val="12"/>
        <rFont val="微軟正黑體"/>
        <family val="2"/>
        <charset val="136"/>
      </rPr>
      <t>台灣領先指標</t>
    </r>
    <phoneticPr fontId="1" type="noConversion"/>
  </si>
  <si>
    <r>
      <rPr>
        <sz val="12"/>
        <color theme="1"/>
        <rFont val="微軟正黑體"/>
        <family val="2"/>
        <charset val="136"/>
      </rPr>
      <t>台灣外銷訂單</t>
    </r>
    <phoneticPr fontId="1" type="noConversion"/>
  </si>
  <si>
    <r>
      <rPr>
        <sz val="12"/>
        <color theme="1"/>
        <rFont val="微軟正黑體"/>
        <family val="2"/>
        <charset val="136"/>
      </rPr>
      <t>台灣工業生產指數</t>
    </r>
    <phoneticPr fontId="1" type="noConversion"/>
  </si>
  <si>
    <r>
      <rPr>
        <sz val="12"/>
        <color theme="1"/>
        <rFont val="微軟正黑體"/>
        <family val="2"/>
        <charset val="136"/>
      </rPr>
      <t>台灣貿易收支</t>
    </r>
    <phoneticPr fontId="1" type="noConversion"/>
  </si>
  <si>
    <r>
      <rPr>
        <sz val="12"/>
        <rFont val="微軟正黑體"/>
        <family val="2"/>
        <charset val="136"/>
      </rPr>
      <t>台灣零售銷售</t>
    </r>
    <phoneticPr fontId="1" type="noConversion"/>
  </si>
  <si>
    <r>
      <rPr>
        <sz val="12"/>
        <color theme="1"/>
        <rFont val="微軟正黑體"/>
        <family val="2"/>
        <charset val="136"/>
      </rPr>
      <t>台灣失業率</t>
    </r>
    <phoneticPr fontId="1" type="noConversion"/>
  </si>
  <si>
    <r>
      <rPr>
        <sz val="12"/>
        <color theme="1"/>
        <rFont val="微軟正黑體"/>
        <family val="2"/>
        <charset val="136"/>
      </rPr>
      <t>台灣</t>
    </r>
    <r>
      <rPr>
        <sz val="12"/>
        <color theme="1"/>
        <rFont val="Trebuchet MS"/>
        <family val="2"/>
      </rPr>
      <t>CPI</t>
    </r>
    <phoneticPr fontId="1" type="noConversion"/>
  </si>
  <si>
    <r>
      <rPr>
        <sz val="12"/>
        <color theme="1"/>
        <rFont val="微軟正黑體"/>
        <family val="2"/>
        <charset val="136"/>
      </rPr>
      <t>新台幣</t>
    </r>
    <phoneticPr fontId="6" type="noConversion"/>
  </si>
  <si>
    <r>
      <rPr>
        <sz val="12"/>
        <color theme="1"/>
        <rFont val="微軟正黑體"/>
        <family val="2"/>
        <charset val="136"/>
      </rPr>
      <t>美元</t>
    </r>
    <phoneticPr fontId="6" type="noConversion"/>
  </si>
  <si>
    <r>
      <rPr>
        <sz val="12"/>
        <color theme="1"/>
        <rFont val="微軟正黑體"/>
        <family val="2"/>
        <charset val="136"/>
      </rPr>
      <t>歐元</t>
    </r>
    <phoneticPr fontId="6" type="noConversion"/>
  </si>
  <si>
    <r>
      <rPr>
        <sz val="12"/>
        <color theme="1"/>
        <rFont val="微軟正黑體"/>
        <family val="2"/>
        <charset val="136"/>
      </rPr>
      <t>澳幣</t>
    </r>
  </si>
  <si>
    <r>
      <rPr>
        <sz val="12"/>
        <color theme="1"/>
        <rFont val="微軟正黑體"/>
        <family val="2"/>
        <charset val="136"/>
      </rPr>
      <t>人民幣</t>
    </r>
  </si>
  <si>
    <r>
      <rPr>
        <sz val="12"/>
        <color theme="1"/>
        <rFont val="微軟正黑體"/>
        <family val="2"/>
        <charset val="136"/>
      </rPr>
      <t>台灣</t>
    </r>
    <r>
      <rPr>
        <sz val="12"/>
        <color theme="1"/>
        <rFont val="Trebuchet MS"/>
        <family val="2"/>
      </rPr>
      <t>M1B-M2</t>
    </r>
  </si>
  <si>
    <r>
      <rPr>
        <sz val="12"/>
        <color theme="1"/>
        <rFont val="微軟正黑體"/>
        <family val="2"/>
        <charset val="136"/>
      </rPr>
      <t>美國</t>
    </r>
    <r>
      <rPr>
        <sz val="12"/>
        <color theme="1"/>
        <rFont val="Trebuchet MS"/>
        <family val="2"/>
      </rPr>
      <t>M1-M2</t>
    </r>
  </si>
  <si>
    <r>
      <rPr>
        <sz val="12"/>
        <color theme="1"/>
        <rFont val="微軟正黑體"/>
        <family val="2"/>
        <charset val="136"/>
      </rPr>
      <t>歐元區</t>
    </r>
    <r>
      <rPr>
        <sz val="12"/>
        <color theme="1"/>
        <rFont val="Trebuchet MS"/>
        <family val="2"/>
      </rPr>
      <t>M1-M2</t>
    </r>
  </si>
  <si>
    <r>
      <rPr>
        <sz val="12"/>
        <color theme="1"/>
        <rFont val="微軟正黑體"/>
        <family val="2"/>
        <charset val="136"/>
      </rPr>
      <t>中國</t>
    </r>
    <r>
      <rPr>
        <sz val="12"/>
        <color theme="1"/>
        <rFont val="Trebuchet MS"/>
        <family val="2"/>
      </rPr>
      <t>M1-M2</t>
    </r>
  </si>
  <si>
    <t>領先指標</t>
  </si>
  <si>
    <t>欄1</t>
  </si>
  <si>
    <t>美國非農就業數據</t>
  </si>
  <si>
    <t>美國消費者物價指數</t>
  </si>
  <si>
    <t>歐元區ISM製造業指數</t>
  </si>
  <si>
    <t>歐元區工業生產指數</t>
  </si>
  <si>
    <t>中國城鎮失業率</t>
  </si>
  <si>
    <t>中國金融機構新增貸款</t>
  </si>
  <si>
    <t>台灣工業生產指數</t>
  </si>
  <si>
    <t>新台幣</t>
  </si>
  <si>
    <t>美元</t>
  </si>
  <si>
    <t>歐元</t>
  </si>
  <si>
    <t>澳幣</t>
  </si>
  <si>
    <t>人民幣</t>
  </si>
  <si>
    <r>
      <rPr>
        <b/>
        <sz val="12"/>
        <color theme="0"/>
        <rFont val="微軟正黑體"/>
        <family val="2"/>
        <charset val="136"/>
      </rPr>
      <t>欄</t>
    </r>
    <r>
      <rPr>
        <b/>
        <sz val="12"/>
        <color theme="0"/>
        <rFont val="Trebuchet MS"/>
        <family val="2"/>
      </rPr>
      <t>1</t>
    </r>
  </si>
  <si>
    <r>
      <rPr>
        <b/>
        <sz val="12"/>
        <color theme="1"/>
        <rFont val="微軟正黑體"/>
        <family val="2"/>
        <charset val="136"/>
      </rPr>
      <t>領先指標</t>
    </r>
    <phoneticPr fontId="1" type="noConversion"/>
  </si>
  <si>
    <t>代碼</t>
  </si>
  <si>
    <t>LEI TOTL</t>
  </si>
  <si>
    <t>MPMIUSCA</t>
  </si>
  <si>
    <t>DGNOTOT</t>
  </si>
  <si>
    <t>RSTATOTL</t>
  </si>
  <si>
    <t>NFP T</t>
  </si>
  <si>
    <t>USURTOT</t>
  </si>
  <si>
    <t>CPI CHNG</t>
  </si>
  <si>
    <t>ETSLTOTL</t>
  </si>
  <si>
    <t>EUCBLI</t>
  </si>
  <si>
    <t>MPMIEZCA</t>
  </si>
  <si>
    <t>EUBCI</t>
  </si>
  <si>
    <t>EUITEMU</t>
  </si>
  <si>
    <t>XTSBEZ</t>
  </si>
  <si>
    <t>RSSAEMU</t>
  </si>
  <si>
    <t>UMRTEMU</t>
  </si>
  <si>
    <t>ECCPEMUM</t>
  </si>
  <si>
    <t>OECNKLAF</t>
  </si>
  <si>
    <t>CPMINDX</t>
  </si>
  <si>
    <t>CHENELEC</t>
  </si>
  <si>
    <t>CNFRBAL$</t>
  </si>
  <si>
    <t>CNRSCONS</t>
  </si>
  <si>
    <t>CNUESRU</t>
  </si>
  <si>
    <t>CNCPIYOY</t>
  </si>
  <si>
    <t>CNLNNEW</t>
  </si>
  <si>
    <t>TWCILI</t>
  </si>
  <si>
    <t>MPMITWMA</t>
  </si>
  <si>
    <t>TWEOTTL</t>
  </si>
  <si>
    <t>TWINDPI</t>
  </si>
  <si>
    <t>TWTRBAL</t>
  </si>
  <si>
    <t>TARSTTL</t>
  </si>
  <si>
    <t>TWLFADJ</t>
  </si>
  <si>
    <t>TWCPIYOY</t>
  </si>
  <si>
    <t>TWMSM1BY</t>
  </si>
  <si>
    <t>TWMSM2Y</t>
  </si>
  <si>
    <t>M1% YOY</t>
  </si>
  <si>
    <t>M2% YOY</t>
  </si>
  <si>
    <t>ECMAM1YY</t>
  </si>
  <si>
    <t>ECMAM2YY</t>
  </si>
  <si>
    <t>AUM1Y</t>
  </si>
  <si>
    <t>AUM3Y</t>
  </si>
  <si>
    <t>CNMS1YOY</t>
  </si>
  <si>
    <t>CNMS2YOY</t>
  </si>
  <si>
    <t>名稱</t>
    <phoneticPr fontId="1" type="noConversion"/>
  </si>
  <si>
    <t>澳幣M1-M2</t>
  </si>
  <si>
    <t>SPX</t>
  </si>
  <si>
    <t>MXEU</t>
  </si>
  <si>
    <t>公式</t>
  </si>
  <si>
    <t>公式</t>
    <phoneticPr fontId="1" type="noConversion"/>
  </si>
  <si>
    <t>MPMITWMA</t>
    <phoneticPr fontId="1" type="noConversion"/>
  </si>
  <si>
    <t>TWEOTTL</t>
    <phoneticPr fontId="1" type="noConversion"/>
  </si>
  <si>
    <t>TWINDPI</t>
    <phoneticPr fontId="1" type="noConversion"/>
  </si>
  <si>
    <t>TWTRBAL</t>
    <phoneticPr fontId="1" type="noConversion"/>
  </si>
  <si>
    <t>TARSTTL</t>
    <phoneticPr fontId="1" type="noConversion"/>
  </si>
  <si>
    <t>TWLFADJ</t>
    <phoneticPr fontId="1" type="noConversion"/>
  </si>
  <si>
    <t>TWCPIYOY</t>
    <phoneticPr fontId="1" type="noConversion"/>
  </si>
  <si>
    <t>LEI TOTL</t>
    <phoneticPr fontId="1" type="noConversion"/>
  </si>
  <si>
    <t>MPMIUSCA</t>
    <phoneticPr fontId="1" type="noConversion"/>
  </si>
  <si>
    <t>DGNOTOT</t>
    <phoneticPr fontId="1" type="noConversion"/>
  </si>
  <si>
    <t>RSTATOTL</t>
    <phoneticPr fontId="1" type="noConversion"/>
  </si>
  <si>
    <t>NFP T</t>
    <phoneticPr fontId="1" type="noConversion"/>
  </si>
  <si>
    <t>USURTOT</t>
    <phoneticPr fontId="1" type="noConversion"/>
  </si>
  <si>
    <t>CPI CHNG</t>
    <phoneticPr fontId="1" type="noConversion"/>
  </si>
  <si>
    <t>ETSLTOTL</t>
    <phoneticPr fontId="1" type="noConversion"/>
  </si>
  <si>
    <t>EUCBLI</t>
    <phoneticPr fontId="1" type="noConversion"/>
  </si>
  <si>
    <t>MPMIEZCA</t>
    <phoneticPr fontId="1" type="noConversion"/>
  </si>
  <si>
    <t>EUBCI</t>
    <phoneticPr fontId="1" type="noConversion"/>
  </si>
  <si>
    <t>EUITEMU</t>
    <phoneticPr fontId="1" type="noConversion"/>
  </si>
  <si>
    <t>XTSBEZ</t>
    <phoneticPr fontId="1" type="noConversion"/>
  </si>
  <si>
    <t>RSSAEMU</t>
    <phoneticPr fontId="1" type="noConversion"/>
  </si>
  <si>
    <t>UMRTEMU</t>
    <phoneticPr fontId="1" type="noConversion"/>
  </si>
  <si>
    <t>ECCPEMUM</t>
    <phoneticPr fontId="1" type="noConversion"/>
  </si>
  <si>
    <t>OECNKLAF</t>
    <phoneticPr fontId="1" type="noConversion"/>
  </si>
  <si>
    <t>CPMINDX</t>
    <phoneticPr fontId="1" type="noConversion"/>
  </si>
  <si>
    <t>CHENELEC</t>
    <phoneticPr fontId="1" type="noConversion"/>
  </si>
  <si>
    <t>CNFRBAL$</t>
    <phoneticPr fontId="1" type="noConversion"/>
  </si>
  <si>
    <t>CNRSCONS</t>
    <phoneticPr fontId="1" type="noConversion"/>
  </si>
  <si>
    <t>CNUESRU</t>
    <phoneticPr fontId="1" type="noConversion"/>
  </si>
  <si>
    <t>CNCPIYOY</t>
    <phoneticPr fontId="1" type="noConversion"/>
  </si>
  <si>
    <t>CNLNNEW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</si>
</sst>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.00_);[Red]\(0.00\)"/>
    <numFmt numFmtId="177" formatCode="_-* #,##0_-;\-* #,##0_-;_-* &quot;-&quot;??_-;_-@_-"/>
    <numFmt numFmtId="178" formatCode="#,##0.00_);[Red]\(#,##0.00\)"/>
    <numFmt numFmtId="179" formatCode="yyyy/m"/>
    <numFmt numFmtId="180" formatCode="#,##0_);[Red]\(#,##0\)"/>
    <numFmt numFmtId="181" formatCode="#,##0.00_ ;[Red]\-#,##0.00\ 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Arial"/>
      <family val="2"/>
    </font>
    <font>
      <sz val="10"/>
      <color theme="1"/>
      <name val="Microsoft YaHei UI"/>
      <family val="2"/>
      <charset val="134"/>
    </font>
    <font>
      <b/>
      <sz val="10"/>
      <color theme="1"/>
      <name val="Microsoft YaHei UI"/>
      <family val="2"/>
      <charset val="134"/>
    </font>
    <font>
      <b/>
      <sz val="12"/>
      <color rgb="FFC00000"/>
      <name val="Microsoft YaHei UI"/>
      <family val="2"/>
      <charset val="134"/>
    </font>
    <font>
      <b/>
      <sz val="14"/>
      <color rgb="FF0000FF"/>
      <name val="Microsoft YaHei UI"/>
      <family val="2"/>
      <charset val="134"/>
    </font>
    <font>
      <sz val="11"/>
      <color theme="1"/>
      <name val="微軟正黑體"/>
      <family val="2"/>
      <charset val="136"/>
    </font>
    <font>
      <sz val="10"/>
      <color theme="0" tint="-0.499984740745262"/>
      <name val="Arial"/>
      <family val="2"/>
    </font>
    <font>
      <b/>
      <sz val="10"/>
      <color theme="0" tint="-0.49998474074526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C00000"/>
      <name val="Arial"/>
      <family val="2"/>
    </font>
    <font>
      <b/>
      <sz val="12"/>
      <color theme="1"/>
      <name val="Arial"/>
      <family val="2"/>
    </font>
    <font>
      <b/>
      <sz val="13"/>
      <color rgb="FFFF0000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rebuchet MS"/>
      <family val="2"/>
    </font>
    <font>
      <sz val="12"/>
      <name val="Trebuchet MS"/>
      <family val="2"/>
    </font>
    <font>
      <sz val="11"/>
      <color rgb="FFFF0000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b/>
      <sz val="12"/>
      <color theme="0"/>
      <name val="Trebuchet MS"/>
      <family val="2"/>
    </font>
    <font>
      <b/>
      <sz val="12"/>
      <color theme="1"/>
      <name val="Trebuchet MS"/>
      <family val="2"/>
    </font>
    <font>
      <b/>
      <sz val="12"/>
      <color theme="1"/>
      <name val="Microsoft YaHei UI"/>
      <family val="2"/>
      <charset val="134"/>
    </font>
    <font>
      <sz val="12"/>
      <color theme="1"/>
      <name val="Microsoft JhengHei"/>
      <family val="2"/>
    </font>
    <font>
      <sz val="12"/>
      <color theme="1" tint="0.499984740745262"/>
      <name val="微軟正黑體"/>
      <family val="2"/>
      <charset val="136"/>
    </font>
    <font>
      <sz val="12"/>
      <color theme="1" tint="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darkUp">
        <fgColor theme="0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medium">
        <color auto="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/>
      <right/>
      <top style="medium">
        <color theme="2" tint="-0.749961851863155"/>
      </top>
      <bottom/>
      <diagonal/>
    </border>
    <border>
      <left/>
      <right style="medium">
        <color theme="2" tint="-0.749961851863155"/>
      </right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/>
      <bottom style="double">
        <color indexed="64"/>
      </bottom>
      <diagonal/>
    </border>
    <border>
      <left/>
      <right style="medium">
        <color theme="2" tint="-0.749961851863155"/>
      </right>
      <top/>
      <bottom style="double">
        <color indexed="64"/>
      </bottom>
      <diagonal/>
    </border>
    <border>
      <left style="medium">
        <color theme="2" tint="-0.749961851863155"/>
      </left>
      <right/>
      <top/>
      <bottom style="medium">
        <color theme="2" tint="-0.749961851863155"/>
      </bottom>
      <diagonal/>
    </border>
    <border>
      <left/>
      <right/>
      <top/>
      <bottom style="medium">
        <color theme="2" tint="-0.749961851863155"/>
      </bottom>
      <diagonal/>
    </border>
    <border>
      <left/>
      <right style="medium">
        <color theme="2" tint="-0.749961851863155"/>
      </right>
      <top/>
      <bottom style="medium">
        <color theme="2" tint="-0.7499618518631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0" borderId="5" xfId="0" applyFont="1" applyBorder="1">
      <alignment vertical="center"/>
    </xf>
    <xf numFmtId="0" fontId="7" fillId="2" borderId="5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8" fillId="0" borderId="5" xfId="0" applyFont="1" applyBorder="1">
      <alignment vertical="center"/>
    </xf>
    <xf numFmtId="177" fontId="7" fillId="0" borderId="5" xfId="0" applyNumberFormat="1" applyFont="1" applyBorder="1">
      <alignment vertical="center"/>
    </xf>
    <xf numFmtId="0" fontId="10" fillId="6" borderId="5" xfId="0" applyFont="1" applyFill="1" applyBorder="1">
      <alignment vertical="center"/>
    </xf>
    <xf numFmtId="14" fontId="10" fillId="6" borderId="5" xfId="0" applyNumberFormat="1" applyFont="1" applyFill="1" applyBorder="1">
      <alignment vertical="center"/>
    </xf>
    <xf numFmtId="178" fontId="7" fillId="0" borderId="5" xfId="0" applyNumberFormat="1" applyFont="1" applyBorder="1">
      <alignment vertical="center"/>
    </xf>
    <xf numFmtId="177" fontId="8" fillId="0" borderId="6" xfId="0" applyNumberFormat="1" applyFont="1" applyBorder="1" applyAlignment="1">
      <alignment vertical="center" wrapText="1"/>
    </xf>
    <xf numFmtId="0" fontId="8" fillId="5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49" fontId="0" fillId="0" borderId="0" xfId="0" applyNumberFormat="1">
      <alignment vertical="center"/>
    </xf>
    <xf numFmtId="2" fontId="7" fillId="0" borderId="5" xfId="0" applyNumberFormat="1" applyFont="1" applyBorder="1" applyAlignment="1">
      <alignment horizontal="right" vertical="center"/>
    </xf>
    <xf numFmtId="178" fontId="7" fillId="2" borderId="5" xfId="0" applyNumberFormat="1" applyFont="1" applyFill="1" applyBorder="1">
      <alignment vertical="center"/>
    </xf>
    <xf numFmtId="0" fontId="5" fillId="2" borderId="0" xfId="1" applyFill="1">
      <alignment vertical="center"/>
    </xf>
    <xf numFmtId="178" fontId="0" fillId="0" borderId="0" xfId="0" applyNumberFormat="1">
      <alignment vertical="center"/>
    </xf>
    <xf numFmtId="14" fontId="7" fillId="2" borderId="5" xfId="0" applyNumberFormat="1" applyFont="1" applyFill="1" applyBorder="1" applyAlignment="1"/>
    <xf numFmtId="177" fontId="7" fillId="2" borderId="5" xfId="0" applyNumberFormat="1" applyFont="1" applyFill="1" applyBorder="1">
      <alignment vertical="center"/>
    </xf>
    <xf numFmtId="2" fontId="7" fillId="2" borderId="5" xfId="0" applyNumberFormat="1" applyFont="1" applyFill="1" applyBorder="1">
      <alignment vertical="center"/>
    </xf>
    <xf numFmtId="14" fontId="9" fillId="2" borderId="5" xfId="0" applyNumberFormat="1" applyFont="1" applyFill="1" applyBorder="1" applyAlignment="1"/>
    <xf numFmtId="0" fontId="2" fillId="0" borderId="0" xfId="0" applyFont="1">
      <alignment vertical="center"/>
    </xf>
    <xf numFmtId="177" fontId="7" fillId="0" borderId="5" xfId="2" applyNumberFormat="1" applyFont="1" applyBorder="1">
      <alignment vertical="center"/>
    </xf>
    <xf numFmtId="0" fontId="4" fillId="0" borderId="0" xfId="0" applyFont="1" applyAlignment="1"/>
    <xf numFmtId="176" fontId="0" fillId="0" borderId="0" xfId="0" applyNumberForma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4" fontId="14" fillId="0" borderId="13" xfId="0" applyNumberFormat="1" applyFont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4" fontId="14" fillId="8" borderId="15" xfId="0" applyNumberFormat="1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4" fontId="14" fillId="0" borderId="1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14" fontId="18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shrinkToFit="1"/>
    </xf>
    <xf numFmtId="178" fontId="12" fillId="0" borderId="18" xfId="0" applyNumberFormat="1" applyFont="1" applyBorder="1" applyAlignment="1">
      <alignment horizontal="center" vertical="center" shrinkToFit="1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179" fontId="23" fillId="0" borderId="20" xfId="0" applyNumberFormat="1" applyFont="1" applyBorder="1" applyAlignment="1">
      <alignment horizontal="center" vertical="center" shrinkToFit="1"/>
    </xf>
    <xf numFmtId="179" fontId="23" fillId="0" borderId="21" xfId="0" applyNumberFormat="1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178" fontId="12" fillId="0" borderId="0" xfId="0" applyNumberFormat="1" applyFont="1" applyAlignment="1">
      <alignment horizontal="center" vertical="center" shrinkToFit="1"/>
    </xf>
    <xf numFmtId="178" fontId="12" fillId="0" borderId="23" xfId="0" applyNumberFormat="1" applyFont="1" applyBorder="1" applyAlignment="1">
      <alignment horizontal="center" vertical="center" shrinkToFit="1"/>
    </xf>
    <xf numFmtId="180" fontId="12" fillId="0" borderId="0" xfId="0" applyNumberFormat="1" applyFont="1" applyAlignment="1">
      <alignment horizontal="center" vertical="center" shrinkToFit="1"/>
    </xf>
    <xf numFmtId="180" fontId="12" fillId="0" borderId="23" xfId="0" applyNumberFormat="1" applyFont="1" applyBorder="1" applyAlignment="1">
      <alignment horizontal="center" vertical="center" shrinkToFit="1"/>
    </xf>
    <xf numFmtId="0" fontId="7" fillId="0" borderId="24" xfId="0" applyFont="1" applyBorder="1" applyAlignment="1">
      <alignment horizontal="left" vertical="center"/>
    </xf>
    <xf numFmtId="178" fontId="12" fillId="0" borderId="25" xfId="0" applyNumberFormat="1" applyFont="1" applyBorder="1" applyAlignment="1">
      <alignment horizontal="center" vertical="center" shrinkToFit="1"/>
    </xf>
    <xf numFmtId="0" fontId="12" fillId="9" borderId="0" xfId="0" applyFont="1" applyFill="1" applyAlignment="1">
      <alignment horizontal="center" vertical="center" shrinkToFit="1"/>
    </xf>
    <xf numFmtId="0" fontId="12" fillId="9" borderId="23" xfId="0" applyFont="1" applyFill="1" applyBorder="1" applyAlignment="1">
      <alignment horizontal="center" vertical="center" shrinkToFit="1"/>
    </xf>
    <xf numFmtId="0" fontId="15" fillId="9" borderId="0" xfId="0" applyFont="1" applyFill="1" applyAlignment="1">
      <alignment horizontal="center" vertical="center"/>
    </xf>
    <xf numFmtId="0" fontId="7" fillId="0" borderId="26" xfId="0" applyFont="1" applyBorder="1" applyAlignment="1">
      <alignment horizontal="left" vertical="center"/>
    </xf>
    <xf numFmtId="0" fontId="17" fillId="0" borderId="27" xfId="0" applyFont="1" applyBorder="1" applyAlignment="1">
      <alignment horizontal="center" vertical="center" wrapText="1"/>
    </xf>
    <xf numFmtId="0" fontId="12" fillId="9" borderId="27" xfId="0" applyFont="1" applyFill="1" applyBorder="1" applyAlignment="1">
      <alignment horizontal="center" vertical="center" shrinkToFit="1"/>
    </xf>
    <xf numFmtId="0" fontId="12" fillId="9" borderId="28" xfId="0" applyFont="1" applyFill="1" applyBorder="1" applyAlignment="1">
      <alignment horizontal="center" vertical="center" shrinkToFit="1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Continuous" vertical="center" shrinkToFit="1"/>
    </xf>
    <xf numFmtId="0" fontId="12" fillId="9" borderId="20" xfId="0" applyFont="1" applyFill="1" applyBorder="1" applyAlignment="1">
      <alignment horizontal="centerContinuous" vertical="center" shrinkToFit="1"/>
    </xf>
    <xf numFmtId="0" fontId="12" fillId="9" borderId="21" xfId="0" applyFont="1" applyFill="1" applyBorder="1" applyAlignment="1">
      <alignment horizontal="centerContinuous" vertical="center" shrinkToFit="1"/>
    </xf>
    <xf numFmtId="0" fontId="7" fillId="0" borderId="27" xfId="0" applyFont="1" applyBorder="1" applyAlignment="1">
      <alignment horizontal="center" vertical="center" wrapText="1"/>
    </xf>
    <xf numFmtId="181" fontId="12" fillId="0" borderId="0" xfId="0" applyNumberFormat="1" applyFont="1" applyAlignment="1">
      <alignment horizontal="center" vertical="center" shrinkToFit="1"/>
    </xf>
    <xf numFmtId="181" fontId="12" fillId="0" borderId="23" xfId="0" applyNumberFormat="1" applyFont="1" applyBorder="1" applyAlignment="1">
      <alignment horizontal="center" vertical="center" shrinkToFit="1"/>
    </xf>
    <xf numFmtId="0" fontId="21" fillId="0" borderId="0" xfId="0" applyFont="1">
      <alignment vertical="center"/>
    </xf>
    <xf numFmtId="0" fontId="24" fillId="0" borderId="0" xfId="0" applyFont="1">
      <alignment vertical="center"/>
    </xf>
    <xf numFmtId="14" fontId="21" fillId="0" borderId="0" xfId="0" applyNumberFormat="1" applyFont="1">
      <alignment vertical="center"/>
    </xf>
    <xf numFmtId="0" fontId="12" fillId="10" borderId="0" xfId="0" applyFont="1" applyFill="1" applyAlignment="1">
      <alignment horizontal="center" vertical="center" shrinkToFit="1"/>
    </xf>
    <xf numFmtId="0" fontId="12" fillId="10" borderId="23" xfId="0" applyFont="1" applyFill="1" applyBorder="1" applyAlignment="1">
      <alignment horizontal="center" vertical="center" shrinkToFit="1"/>
    </xf>
    <xf numFmtId="0" fontId="12" fillId="10" borderId="27" xfId="0" applyFont="1" applyFill="1" applyBorder="1" applyAlignment="1">
      <alignment horizontal="center" vertical="center" shrinkToFit="1"/>
    </xf>
    <xf numFmtId="0" fontId="12" fillId="10" borderId="28" xfId="0" applyFont="1" applyFill="1" applyBorder="1" applyAlignment="1">
      <alignment horizontal="center" vertical="center" shrinkToFit="1"/>
    </xf>
    <xf numFmtId="176" fontId="12" fillId="0" borderId="0" xfId="0" applyNumberFormat="1" applyFont="1" applyAlignment="1">
      <alignment horizontal="center" vertical="center" shrinkToFit="1"/>
    </xf>
    <xf numFmtId="176" fontId="12" fillId="0" borderId="23" xfId="0" applyNumberFormat="1" applyFont="1" applyBorder="1" applyAlignment="1">
      <alignment horizontal="center" vertical="center" shrinkToFit="1"/>
    </xf>
    <xf numFmtId="0" fontId="28" fillId="0" borderId="1" xfId="0" applyFont="1" applyBorder="1">
      <alignment vertical="center"/>
    </xf>
    <xf numFmtId="0" fontId="28" fillId="0" borderId="0" xfId="0" applyFont="1">
      <alignment vertical="center"/>
    </xf>
    <xf numFmtId="0" fontId="28" fillId="3" borderId="1" xfId="0" applyFont="1" applyFill="1" applyBorder="1">
      <alignment vertical="center"/>
    </xf>
    <xf numFmtId="0" fontId="28" fillId="3" borderId="4" xfId="0" applyFont="1" applyFill="1" applyBorder="1">
      <alignment vertical="center"/>
    </xf>
    <xf numFmtId="0" fontId="29" fillId="3" borderId="1" xfId="0" applyFont="1" applyFill="1" applyBorder="1">
      <alignment vertical="center"/>
    </xf>
    <xf numFmtId="0" fontId="28" fillId="2" borderId="0" xfId="0" applyFont="1" applyFill="1">
      <alignment vertical="center"/>
    </xf>
    <xf numFmtId="0" fontId="29" fillId="3" borderId="2" xfId="0" applyFont="1" applyFill="1" applyBorder="1">
      <alignment vertical="center"/>
    </xf>
    <xf numFmtId="0" fontId="28" fillId="0" borderId="3" xfId="0" applyFont="1" applyBorder="1">
      <alignment vertical="center"/>
    </xf>
    <xf numFmtId="0" fontId="28" fillId="4" borderId="3" xfId="0" applyFont="1" applyFill="1" applyBorder="1">
      <alignment vertical="center"/>
    </xf>
    <xf numFmtId="0" fontId="28" fillId="2" borderId="3" xfId="0" applyFont="1" applyFill="1" applyBorder="1">
      <alignment vertical="center"/>
    </xf>
    <xf numFmtId="0" fontId="29" fillId="2" borderId="3" xfId="0" applyFont="1" applyFill="1" applyBorder="1">
      <alignment vertical="center"/>
    </xf>
    <xf numFmtId="0" fontId="28" fillId="0" borderId="0" xfId="1" applyFont="1">
      <alignment vertical="center"/>
    </xf>
    <xf numFmtId="176" fontId="28" fillId="0" borderId="0" xfId="0" applyNumberFormat="1" applyFont="1">
      <alignment vertical="center"/>
    </xf>
    <xf numFmtId="0" fontId="29" fillId="2" borderId="1" xfId="0" applyFont="1" applyFill="1" applyBorder="1">
      <alignment vertical="center"/>
    </xf>
    <xf numFmtId="0" fontId="29" fillId="0" borderId="0" xfId="0" applyFont="1">
      <alignment vertical="center"/>
    </xf>
    <xf numFmtId="176" fontId="28" fillId="2" borderId="0" xfId="0" applyNumberFormat="1" applyFont="1" applyFill="1">
      <alignment vertical="center"/>
    </xf>
    <xf numFmtId="14" fontId="28" fillId="0" borderId="0" xfId="1" applyNumberFormat="1" applyFont="1">
      <alignment vertical="center"/>
    </xf>
    <xf numFmtId="14" fontId="28" fillId="0" borderId="0" xfId="0" applyNumberFormat="1" applyFont="1">
      <alignment vertical="center"/>
    </xf>
    <xf numFmtId="14" fontId="28" fillId="2" borderId="0" xfId="0" applyNumberFormat="1" applyFont="1" applyFill="1">
      <alignment vertical="center"/>
    </xf>
    <xf numFmtId="14" fontId="28" fillId="0" borderId="0" xfId="0" applyNumberFormat="1" applyFont="1" applyAlignment="1"/>
    <xf numFmtId="0" fontId="28" fillId="0" borderId="0" xfId="0" applyFont="1" applyAlignment="1"/>
    <xf numFmtId="14" fontId="30" fillId="0" borderId="0" xfId="0" applyNumberFormat="1" applyFont="1" applyAlignment="1"/>
    <xf numFmtId="0" fontId="30" fillId="0" borderId="0" xfId="0" applyFont="1" applyAlignment="1"/>
    <xf numFmtId="2" fontId="28" fillId="0" borderId="0" xfId="1" applyNumberFormat="1" applyFont="1">
      <alignment vertical="center"/>
    </xf>
    <xf numFmtId="0" fontId="31" fillId="0" borderId="0" xfId="1" applyFont="1">
      <alignment vertical="center"/>
    </xf>
    <xf numFmtId="14" fontId="31" fillId="0" borderId="0" xfId="1" applyNumberFormat="1" applyFont="1">
      <alignment vertical="center"/>
    </xf>
    <xf numFmtId="2" fontId="31" fillId="0" borderId="0" xfId="1" applyNumberFormat="1" applyFont="1">
      <alignment vertical="center"/>
    </xf>
    <xf numFmtId="14" fontId="31" fillId="0" borderId="0" xfId="0" applyNumberFormat="1" applyFont="1" applyAlignment="1"/>
    <xf numFmtId="0" fontId="31" fillId="0" borderId="0" xfId="0" applyFont="1" applyAlignment="1"/>
    <xf numFmtId="14" fontId="31" fillId="0" borderId="0" xfId="0" applyNumberFormat="1" applyFont="1">
      <alignment vertical="center"/>
    </xf>
    <xf numFmtId="176" fontId="31" fillId="0" borderId="0" xfId="0" applyNumberFormat="1" applyFont="1">
      <alignment vertical="center"/>
    </xf>
    <xf numFmtId="0" fontId="31" fillId="0" borderId="0" xfId="0" applyFont="1">
      <alignment vertical="center"/>
    </xf>
    <xf numFmtId="14" fontId="31" fillId="0" borderId="1" xfId="0" applyNumberFormat="1" applyFont="1" applyBorder="1">
      <alignment vertical="center"/>
    </xf>
    <xf numFmtId="14" fontId="31" fillId="3" borderId="1" xfId="0" applyNumberFormat="1" applyFont="1" applyFill="1" applyBorder="1">
      <alignment vertical="center"/>
    </xf>
    <xf numFmtId="14" fontId="31" fillId="3" borderId="4" xfId="0" applyNumberFormat="1" applyFont="1" applyFill="1" applyBorder="1">
      <alignment vertical="center"/>
    </xf>
    <xf numFmtId="0" fontId="32" fillId="3" borderId="1" xfId="0" applyFont="1" applyFill="1" applyBorder="1">
      <alignment vertical="center"/>
    </xf>
    <xf numFmtId="0" fontId="31" fillId="3" borderId="1" xfId="0" applyFont="1" applyFill="1" applyBorder="1">
      <alignment vertical="center"/>
    </xf>
    <xf numFmtId="0" fontId="31" fillId="2" borderId="0" xfId="0" applyFont="1" applyFill="1">
      <alignment vertical="center"/>
    </xf>
    <xf numFmtId="14" fontId="32" fillId="3" borderId="2" xfId="0" applyNumberFormat="1" applyFont="1" applyFill="1" applyBorder="1">
      <alignment vertical="center"/>
    </xf>
    <xf numFmtId="14" fontId="31" fillId="0" borderId="3" xfId="0" applyNumberFormat="1" applyFont="1" applyBorder="1">
      <alignment vertical="center"/>
    </xf>
    <xf numFmtId="0" fontId="31" fillId="4" borderId="3" xfId="0" applyFont="1" applyFill="1" applyBorder="1">
      <alignment vertical="center"/>
    </xf>
    <xf numFmtId="0" fontId="31" fillId="2" borderId="3" xfId="0" applyFont="1" applyFill="1" applyBorder="1">
      <alignment vertical="center"/>
    </xf>
    <xf numFmtId="14" fontId="31" fillId="4" borderId="3" xfId="0" applyNumberFormat="1" applyFont="1" applyFill="1" applyBorder="1">
      <alignment vertical="center"/>
    </xf>
    <xf numFmtId="0" fontId="32" fillId="2" borderId="3" xfId="0" applyFont="1" applyFill="1" applyBorder="1">
      <alignment vertical="center"/>
    </xf>
    <xf numFmtId="14" fontId="31" fillId="2" borderId="3" xfId="0" applyNumberFormat="1" applyFont="1" applyFill="1" applyBorder="1">
      <alignment vertical="center"/>
    </xf>
    <xf numFmtId="14" fontId="31" fillId="2" borderId="0" xfId="0" applyNumberFormat="1" applyFont="1" applyFill="1">
      <alignment vertical="center"/>
    </xf>
    <xf numFmtId="14" fontId="32" fillId="2" borderId="1" xfId="0" applyNumberFormat="1" applyFont="1" applyFill="1" applyBorder="1">
      <alignment vertical="center"/>
    </xf>
    <xf numFmtId="0" fontId="32" fillId="0" borderId="0" xfId="0" applyFont="1">
      <alignment vertical="center"/>
    </xf>
    <xf numFmtId="176" fontId="31" fillId="2" borderId="0" xfId="0" applyNumberFormat="1" applyFont="1" applyFill="1">
      <alignment vertical="center"/>
    </xf>
    <xf numFmtId="0" fontId="31" fillId="0" borderId="1" xfId="0" applyFont="1" applyBorder="1">
      <alignment vertical="center"/>
    </xf>
    <xf numFmtId="2" fontId="31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0" fontId="34" fillId="11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5" fillId="8" borderId="5" xfId="0" applyFont="1" applyFill="1" applyBorder="1" applyAlignment="1">
      <alignment horizontal="center" vertical="center"/>
    </xf>
    <xf numFmtId="14" fontId="35" fillId="12" borderId="5" xfId="0" applyNumberFormat="1" applyFont="1" applyFill="1" applyBorder="1" applyAlignment="1">
      <alignment horizontal="center" vertical="center"/>
    </xf>
    <xf numFmtId="0" fontId="7" fillId="8" borderId="32" xfId="0" applyFont="1" applyFill="1" applyBorder="1">
      <alignment vertical="center"/>
    </xf>
    <xf numFmtId="0" fontId="7" fillId="8" borderId="30" xfId="0" applyFont="1" applyFill="1" applyBorder="1">
      <alignment vertical="center"/>
    </xf>
    <xf numFmtId="0" fontId="7" fillId="8" borderId="31" xfId="0" applyFont="1" applyFill="1" applyBorder="1">
      <alignment vertical="center"/>
    </xf>
    <xf numFmtId="0" fontId="12" fillId="8" borderId="32" xfId="0" applyFont="1" applyFill="1" applyBorder="1">
      <alignment vertical="center"/>
    </xf>
    <xf numFmtId="0" fontId="12" fillId="8" borderId="30" xfId="0" applyFont="1" applyFill="1" applyBorder="1">
      <alignment vertical="center"/>
    </xf>
    <xf numFmtId="0" fontId="12" fillId="8" borderId="31" xfId="0" applyFont="1" applyFill="1" applyBorder="1">
      <alignment vertical="center"/>
    </xf>
    <xf numFmtId="178" fontId="12" fillId="0" borderId="32" xfId="0" applyNumberFormat="1" applyFont="1" applyBorder="1">
      <alignment vertical="center"/>
    </xf>
    <xf numFmtId="178" fontId="12" fillId="0" borderId="30" xfId="0" applyNumberFormat="1" applyFont="1" applyBorder="1">
      <alignment vertical="center"/>
    </xf>
    <xf numFmtId="178" fontId="12" fillId="0" borderId="31" xfId="0" applyNumberFormat="1" applyFont="1" applyBorder="1">
      <alignment vertical="center"/>
    </xf>
    <xf numFmtId="178" fontId="12" fillId="13" borderId="29" xfId="0" applyNumberFormat="1" applyFont="1" applyFill="1" applyBorder="1">
      <alignment vertical="center"/>
    </xf>
    <xf numFmtId="0" fontId="12" fillId="13" borderId="30" xfId="0" applyFont="1" applyFill="1" applyBorder="1">
      <alignment vertical="center"/>
    </xf>
    <xf numFmtId="178" fontId="12" fillId="13" borderId="30" xfId="0" applyNumberFormat="1" applyFont="1" applyFill="1" applyBorder="1">
      <alignment vertical="center"/>
    </xf>
    <xf numFmtId="0" fontId="12" fillId="13" borderId="31" xfId="0" applyFont="1" applyFill="1" applyBorder="1">
      <alignment vertical="center"/>
    </xf>
    <xf numFmtId="178" fontId="12" fillId="13" borderId="31" xfId="0" applyNumberFormat="1" applyFont="1" applyFill="1" applyBorder="1">
      <alignment vertical="center"/>
    </xf>
    <xf numFmtId="0" fontId="12" fillId="13" borderId="33" xfId="0" applyFont="1" applyFill="1" applyBorder="1">
      <alignment vertical="center"/>
    </xf>
    <xf numFmtId="178" fontId="12" fillId="13" borderId="33" xfId="0" applyNumberFormat="1" applyFont="1" applyFill="1" applyBorder="1">
      <alignment vertical="center"/>
    </xf>
    <xf numFmtId="0" fontId="36" fillId="13" borderId="29" xfId="0" applyFont="1" applyFill="1" applyBorder="1">
      <alignment vertical="center"/>
    </xf>
    <xf numFmtId="0" fontId="37" fillId="13" borderId="29" xfId="0" applyFont="1" applyFill="1" applyBorder="1">
      <alignment vertical="center"/>
    </xf>
    <xf numFmtId="0" fontId="37" fillId="13" borderId="30" xfId="0" applyFont="1" applyFill="1" applyBorder="1">
      <alignment vertical="center"/>
    </xf>
    <xf numFmtId="0" fontId="37" fillId="13" borderId="33" xfId="0" applyFont="1" applyFill="1" applyBorder="1">
      <alignment vertical="center"/>
    </xf>
    <xf numFmtId="0" fontId="37" fillId="13" borderId="31" xfId="0" applyFont="1" applyFill="1" applyBorder="1">
      <alignment vertical="center"/>
    </xf>
    <xf numFmtId="0" fontId="38" fillId="0" borderId="0" xfId="0" applyFont="1" applyAlignment="1">
      <alignment horizontal="center" vertical="center"/>
    </xf>
    <xf numFmtId="0" fontId="38" fillId="7" borderId="0" xfId="0" applyFont="1" applyFill="1" applyAlignment="1">
      <alignment horizontal="center" vertical="center"/>
    </xf>
  </cellXfs>
  <cellStyles count="3">
    <cellStyle name="一般" xfId="0" builtinId="0"/>
    <cellStyle name="一般 2" xfId="1" xr:uid="{00000000-0005-0000-0000-000001000000}"/>
    <cellStyle name="千分位" xfId="2" builtinId="3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16" Type="http://schemas.openxmlformats.org/officeDocument/2006/relationships/externalLink" Target="externalLinks/externalLink7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66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65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2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0.xml"/><Relationship Id="rId67" Type="http://schemas.openxmlformats.org/officeDocument/2006/relationships/externalLink" Target="externalLinks/externalLink58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8467</xdr:colOff>
      <xdr:row>10</xdr:row>
      <xdr:rowOff>33866</xdr:rowOff>
    </xdr:from>
    <xdr:to>
      <xdr:col>4</xdr:col>
      <xdr:colOff>660400</xdr:colOff>
      <xdr:row>12</xdr:row>
      <xdr:rowOff>42333</xdr:rowOff>
    </xdr:to>
    <xdr:sp macro="" textlink="">
      <xdr:nvSpPr>
        <xdr:cNvPr id="2" name="向下箭號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547534" y="3081866"/>
          <a:ext cx="651933" cy="618067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\share\CWIN95\TEMP\PR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6989;&#31649;&#31185;\&#26989;&#31649;&#31185;\&#26376;&#22577;\&#20027;&#31649;&#26376;&#22577;\95&#24180;\3&#26376;\&#25104;&#20132;&#22825;&#25976;3&#2637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H28\h28&#37559;&#27841;\&#37559;&#25511;&#34920;h280501&#20303;&#2342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H36A&#36864;&#25142;\&#29579;&#26481;&#38534;E04F17&#36864;&#25142;&#35413;&#2027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989;&#31649;&#31185;\&#21508;&#26696;&#36039;&#26009;\H21\H21&#38754;&#31309;&#35336;&#3163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erson\&#21129;&#23815;&#25991;\&#23815;&#21451;89&#31532;&#19977;&#23395;&#20027;&#35201;&#22577;&#3492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989;&#31649;&#31185;\&#21508;&#26696;&#36039;&#26009;\H22\&#38754;&#31309;&#35336;&#31639;\H22&#38754;&#31309;&#35336;&#31639;new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0233&#25945;&#32946;&#35347;&#32244;&#31185;\00&#20849;&#29992;&#21312;\10&#25945;&#32946;&#35347;&#32244;&#31649;&#29702;\0&#25945;&#32946;&#35347;&#32244;&#24180;&#24230;&#35336;&#21123;\97&#24180;&#24230;&#25945;&#32946;&#35347;&#32244;&#35215;&#21123;\970222(&#20462;&#25945;&#26696;&#25945;&#26448;)&#29256;\03-&#22577;&#34920;-&#24180;&#26376;&#32318;&#2592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erson\00&#20154;&#32317;&#20849;&#29992;&#21312;\23&#22235;&#22823;&#22577;&#34920;(&#32147;&#29151;&#27298;&#35342;&#22577;&#21578;)\95&#24180;&#24230;&#32318;&#25928;&#31649;&#29702;&#22577;&#34920;\&#26376;&#32318;&#25928;&#32113;&#35336;&#34920;\0233&#25945;&#32946;&#35347;&#32244;&#31185;\B3075&#32020;&#3372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H28\h28&#37559;&#27841;\H28&#37559;&#2784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My%20Documents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00&#26376;&#32080;&#22577;&#34920;-&#22823;&#24314;\&#21555;&#32147;&#29702;\88&#24180;12&#26376;&#39640;&#38596;&#39192;&#23627;-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0849;&#29992;&#21312;\&#24180;&#24230;&#39000;&#26223;\98&#24180;&#24230;&#39000;&#26223;\980105\&#26989;&#31649;&#31185;\&#26989;&#31649;&#31185;\&#21508;&#26696;&#36039;&#26009;\H35\sale\&#23186;&#39636;&#22238;&#39243;&#34920;\H21&#26696;&#22238;&#39243;&#32317;&#3492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6963;\REPORT\CASE-F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office.farglory.com.tw/WINDOWS/Desktop/G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6989;&#31649;&#31185;\&#26989;&#31649;&#31185;\&#21508;&#26696;&#36039;&#26009;\H35\sale\&#23186;&#39636;&#22238;&#39243;&#34920;\H21&#26696;&#22238;&#39243;&#32317;&#3492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6989;&#21209;&#37096;\123\1&#34892;&#20843;&#31185;&#22577;&#34920;&#23560;&#21312;\CASE-H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erson\&#20154;&#32317;&#23460;\03%20&#23560;&#26696;&#24409;&#32317;&#21312;\0232-95%20&#20154;&#21147;&#35413;&#37969;&#20316;&#26989;(&#37096;&#20221;&#36039;&#26009;1225&#25499;&#27284;)\03&#21508;&#21934;&#20301;&#22238;&#35206;\&#26376;&#32080;&#22577;&#34920;\&#32147;&#29151;&#32318;&#25928;&#26376;&#22577;\&#24314;&#35373;&#20107;&#26989;\&#22823;&#24314;94&#32147;&#29151;&#32318;&#25928;&#26376;&#22577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9151;&#36896;\&#26448;&#26009;&#32791;&#29992;\&#22823;&#29151;\91&#24180;\M3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0154;&#32317;&#23460;\03%20&#23560;&#26696;&#24409;&#32317;&#21312;\0232-95%20&#20154;&#21147;&#35413;&#37969;&#20316;&#26989;(&#37096;&#20221;&#36039;&#26009;1225&#25499;&#27284;)\03&#21508;&#21934;&#20301;&#22238;&#35206;\&#21129;&#23815;&#25991;\&#23815;&#21451;89&#31532;&#19977;&#23395;&#20027;&#35201;&#22577;&#3492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erson\&#20154;&#32317;&#23460;\03%20&#23560;&#26696;&#24409;&#32317;&#21312;\0232-95%20&#20154;&#21147;&#35413;&#37969;&#20316;&#26989;(&#37096;&#20221;&#36039;&#26009;1225&#25499;&#27284;)\03&#21508;&#21934;&#20301;&#22238;&#35206;\&#21129;&#23815;&#25991;\&#23815;&#21451;89&#31532;&#19977;&#23395;&#20027;&#35201;&#22577;&#3492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989;&#31649;&#31185;\&#21508;&#26696;&#36039;&#26009;\H22\&#20729;&#30446;&#34920;\H22&#36554;&#20301;&#26126;&#320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0849;&#29992;&#21312;\&#24180;&#24230;&#39000;&#26223;\98&#24180;&#24230;&#39000;&#26223;\980105\sale_h21\&#34892;&#37559;&#31649;&#29702;\sale\&#37559;&#27841;\H21&#37559;&#27841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9151;&#24314;&#37096;\&#24037;&#26381;&#20013;&#24515;\&#24037;&#26381;&#20013;&#24515;&#38928;&#31639;&#21450;&#20316;&#26989;&#28310;&#21063;\910426&#38928;&#3163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Documents%20and%20Settings\3300000\Local%20Settings\Temporary%20Internet%20Files\OLK480\&#21508;&#37096;&#23460;&#36039;&#26009;&#22846;\&#31293;&#26680;&#23460;\&#20363;&#34892;&#21151;&#35506;\&#32318;&#25928;&#32113;&#35336;92&#24180;\92&#24180;7-12&#26376;&#32318;&#25928;&#32113;&#35336;\&#31293;&#26680;9211_updat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2018&#31532;&#19968;&#23395;&#32147;&#28639;&#25351;&#27161;\2018&#31532;&#19977;&#23395;\&#22823;&#37117;&#24066;&#24314;&#35373;\96&#24180;&#24230;\&#25151;&#22320;&#37559;&#21806;&#26126;&#32048;&#34920;\09\9609H32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2018&#31532;&#19968;&#23395;&#32147;&#28639;&#25351;&#27161;\2018&#31532;&#19977;&#23395;\&#36001;&#21209;&#23460;&#38651;&#33126;&#27284;&#26696;\&#36001;&#21209;&#23460;&#35215;&#31456;&#21046;&#24230;\96&#24180;&#21046;&#24230;\&#38928;&#31639;&#36861;&#36452;&#31649;&#21046;&#34920;\&#38928;&#31639;&#36861;&#36452;&#31649;&#21046;&#3492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1129;&#23815;&#25991;\&#23815;&#21451;89&#31532;&#19977;&#23395;&#20027;&#35201;&#22577;&#3492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H28\h28&#37559;&#27841;\&#37559;&#25511;&#34920;h280501&#20303;&#2342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6989;&#31649;&#31185;\&#29801;&#29801;\&#20154;&#21147;&#29986;&#20540;&#23395;&#22577;&#34920;\9502&#23395;\950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6989;&#31649;&#31185;\&#21508;&#26696;&#36039;&#26009;\H29\sale_h29\&#24037;&#24033;.&#37559;&#27841;&#34920;&#26684;\H29&#37559;&#25511;&#34920;92052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sale_h21\&#34892;&#37559;&#31649;&#29702;\sale\&#37559;&#27841;\H21&#37559;&#27841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989;&#31649;&#31185;\&#37559;&#27841;\&#26989;&#21209;&#19977;&#37096;\&#34892;&#20843;&#31185;\CASE-H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1129;&#23815;&#25991;\&#23815;&#21451;89&#31532;&#19977;&#23395;&#20027;&#35201;&#22577;&#34920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6989;&#31649;&#31185;\&#26989;&#31649;&#31185;\&#21508;&#26696;&#36039;&#26009;\H35\sale\H35&#37559;&#27841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6989;&#31649;&#31185;\&#21508;&#26696;&#36039;&#26009;\M\M42\M42&#20729;053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SHARE\FIN\&#23041;&#21147;\&#20839;&#35037;&#37096;&#25613;&#30410;&#34920;\92&#24180;\92&#20839;&#35037;&#31185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sale_h21\&#34892;&#37559;&#31649;&#29702;\sale\&#37559;&#27841;\&#20491;&#20154;&#36913;&#22577;&#34920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1584%20&#26519;&#24609;&#21531;\G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H28\h28&#37559;&#27841;\H28&#37559;&#27841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MIS_DATA\JANE\SALE\EFFECT\E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6989;&#31649;&#31185;\&#26989;&#31649;&#31185;\&#21508;&#26696;&#36039;&#26009;\H35\sale\&#37559;&#21806;&#20998;&#26512;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6989;&#31649;&#31185;\&#26989;&#31649;&#31185;\&#21508;&#26696;&#36039;&#26009;\H35\sale\&#20844;&#21496;&#22577;&#34920;&#21312;\H35&#23186;&#39636;&#22238;&#39243;&#36913;&#22577;&#21578;&#34920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154;&#32317;&#23460;\03%20&#23560;&#26696;&#24409;&#32317;&#21312;\0232-00%20&#23560;&#26989;&#23560;&#26696;&#32147;&#29702;&#20154;&#21046;&#24230;\97&#24180;&#29256;\31&#20154;&#20107;&#31649;&#29702;\&#21069;&#32622;&#20316;&#26989;\&#30446;&#27161;&#39000;&#26223;&#20316;&#26989;&#34920;&#266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989;&#31649;&#31185;\&#21508;&#26696;&#36039;&#26009;\H25\H25&#38754;&#31309;&#35336;&#3163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K2\WORK\K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6989;&#31649;&#31185;\&#26989;&#31649;&#31185;\&#21508;&#26696;&#36039;&#26009;\H35\sale\&#23186;&#39636;&#22238;&#39243;&#34920;\H21&#26696;&#22238;&#39243;&#32317;&#34920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office/upload/webmail/B0693/14410/M18&#32080;~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6989;&#31649;&#31185;\&#26989;&#31649;&#31185;\&#21508;&#26696;&#36039;&#26009;\H35\sale\H35&#20358;&#20154;&#20358;&#38651;&#20998;&#26512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office/upload/webmail/B0693/14410/&#37559;&#27841;/XM22&#20358;&#20154;&#20358;&#3865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36001;&#21209;&#23460;\&#26371;&#35336;&#31185;\&#26989;&#21209;&#37559;&#21806;&#26376;&#22577;\&#26989;&#21209;&#37096;9207&#37096;&#37559;&#21806;&#26376;&#22577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36001;&#21209;&#23460;\&#26371;&#35336;&#31185;\&#26989;&#21209;&#37559;&#21806;&#26376;&#22577;\&#26989;&#21209;&#37096;9207&#37096;&#37559;&#21806;&#26376;&#2257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Documents%20and%20Settings\B3742\Local%20Settings\Temporary%20Internet%20Files\OLK10\&#36001;&#21209;&#23460;\&#26371;&#35336;&#31185;\&#26989;&#21209;&#37559;&#21806;&#26376;&#22577;\&#26989;&#21209;&#37096;9207&#37096;&#37559;&#21806;&#26376;&#22577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4892;&#37559;&#31185;\M18.9\M18.9\18SALE\M18B&#25286;&#27454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4-15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6376;&#32080;&#22577;&#34920;\&#32147;&#29151;&#32318;&#25928;&#26376;&#22577;\&#24314;&#35373;&#20107;&#26989;\&#22823;&#24314;94&#32147;&#29151;&#32318;&#25928;&#26376;&#22577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0154;&#32317;&#23460;\03%20&#23560;&#26696;&#24409;&#32317;&#21312;\0232-95%20&#20154;&#21147;&#35413;&#37969;&#20316;&#26989;(&#37096;&#20221;&#36039;&#26009;1225&#25499;&#27284;)\03&#21508;&#21934;&#20301;&#22238;&#35206;\Documents%20and%20Settings\B1263\&#26700;&#38754;\&#21069;&#32622;&#20316;&#26989;\&#30446;&#27161;&#39000;&#26223;&#20316;&#26989;&#34920;&#26684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Documents%20and%20Settings\B1263\&#26700;&#38754;\&#21069;&#32622;&#20316;&#26989;\&#30446;&#27161;&#39000;&#26223;&#20316;&#26989;&#34920;&#26684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My%20Documents\00&#26376;&#32080;&#22577;&#34920;-&#22823;&#24314;\00&#39640;&#38596;&#20998;&#20844;&#21496;&#21508;&#26696;&#37559;&#25511;&#34920;93020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6989;&#31649;&#31185;\&#26376;&#22577;\&#26989;&#21209;&#37096;&#37559;&#21806;&#26376;&#22577;\89&#24180;\&#20061;&#26376;&#37559;&#21806;&#26376;&#22577;&#34920;&#26684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20154;&#32317;&#23460;\&#39759;&#28113;&#29664;\95&#24180;&#24230;&#38928;&#20272;&#37559;&#21806;&#38989;-&#26989;&#21209;&#37096;&#35430;&#31639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6989;&#31649;&#31185;\&#21508;&#26696;&#36039;&#26009;\M33\M33\DCOUMENT\SALE\M33\&#38754;&#31309;vs&#20729;&#30446;&#34920;\&#20729;&#30446;&#34920;\M33&#20729;&#30446;&#34920;-&#25104;&#23627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ublic\&#20154;&#32317;&#23460;\03%20&#23560;&#26696;&#24409;&#32317;&#21312;\0232-95%20&#20154;&#21147;&#35413;&#37969;&#20316;&#26989;(&#37096;&#20221;&#36039;&#26009;1225&#25499;&#27284;)\03&#21508;&#21934;&#20301;&#22238;&#35206;\00&#20154;&#32317;&#20849;&#29992;&#21312;\23&#22235;&#22823;&#22577;&#34920;(&#32147;&#29151;&#27298;&#35342;&#22577;&#21578;)\94&#24180;&#24230;&#32318;&#25928;&#31649;&#29702;&#22577;&#34920;\&#23526;&#38555;&#22519;&#34892;\&#26376;&#32318;&#25928;&#32113;&#35336;&#34920;\02&#32317;&#21209;&#31185;&#22577;&#3492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file\person\&#26376;&#32080;&#22577;&#34920;\&#32147;&#29151;&#32318;&#25928;&#26376;&#22577;\&#24314;&#35373;&#20107;&#26989;\&#22823;&#24314;94&#32147;&#29151;&#32318;&#25928;&#26376;&#2257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sale_h21\&#34892;&#37559;&#31649;&#29702;\sale\&#37559;&#27841;\H21&#37559;&#2784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6989;&#31649;&#31185;\&#26989;&#31649;&#31185;\&#21508;&#26696;&#36039;&#26009;\H35\sale\&#37559;&#21806;&#20998;&#26512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住率RR"/>
      <sheetName val="住率"/>
      <sheetName val="6%. 8%佔率"/>
      <sheetName val="同業話"/>
      <sheetName val="TSO"/>
      <sheetName val="7mcf"/>
      <sheetName val="商劃.871"/>
      <sheetName val="8%報酬"/>
      <sheetName val="商劃.87"/>
      <sheetName val="戰限200rr"/>
      <sheetName val="外商函.2"/>
      <sheetName val="戰爭限200"/>
      <sheetName val="停商內"/>
      <sheetName val="商品ic"/>
      <sheetName val="印品計.8501"/>
      <sheetName val="印品劃.85"/>
      <sheetName val="商.84告"/>
      <sheetName val="大吉.曾1"/>
      <sheetName val="大吉 .曾2"/>
      <sheetName val="大吉"/>
      <sheetName val="商劃.84全"/>
      <sheetName val="財健.簡2"/>
      <sheetName val="商劃.84"/>
      <sheetName val="佣遞.1"/>
      <sheetName val="外商函"/>
      <sheetName val="彙繳件"/>
      <sheetName val="財健.1"/>
      <sheetName val="組織數.8409"/>
      <sheetName val="商品Q&amp;A.1"/>
      <sheetName val="商字資"/>
      <sheetName val="KL佣.N2"/>
      <sheetName val="商品總目"/>
      <sheetName val="燒燙"/>
      <sheetName val="保代佣"/>
      <sheetName val="Sheet15"/>
      <sheetName val="Sheet16"/>
      <sheetName val="6__ 8_佔率"/>
      <sheetName val="6_._8_佔率"/>
      <sheetName val="9401"/>
      <sheetName val="銷況分析-準則"/>
      <sheetName val="準則"/>
      <sheetName val="調價"/>
      <sheetName val="3-1當年單位別統計表"/>
      <sheetName val="P5當年單位別統計表"/>
      <sheetName val="績效統計表"/>
      <sheetName val="6___8_佔率"/>
      <sheetName val="商仲-百萬"/>
      <sheetName val="表10"/>
      <sheetName val="坪數分析"/>
      <sheetName val="離職率"/>
      <sheetName val="表4-1"/>
      <sheetName val="表7"/>
      <sheetName val="Sheet9"/>
      <sheetName val="績效統計圖表"/>
      <sheetName val="合建保證金收付款明細表"/>
      <sheetName val="在建土地"/>
      <sheetName val="管理報表(離職率)"/>
      <sheetName val="股東權益變動表(列印)"/>
      <sheetName val="現金流量表(列印)"/>
      <sheetName val="資產負債表(列印)"/>
      <sheetName val="H65A績效統計圖表"/>
      <sheetName val="102實際"/>
      <sheetName val="表13-1"/>
      <sheetName val="住宅價目"/>
      <sheetName val="銷售明細"/>
      <sheetName val="#REF"/>
      <sheetName val="3-1_x0002__x0000_⃠l_x0000__x0000__x0001_ࠀ"/>
      <sheetName val="6___x0000__x0000__ݔ⪼"/>
      <sheetName val="_x0007__x0018__x0000__x0000__x0000__x0018__x0000__x0000__x0000_Ë8 w_x000a_,&quot;_x0000_à l_x0000__x0000__x0000__x0000__x0000__x0000__x0000__x0000__x0000__x0000__x0000_"/>
      <sheetName val=""/>
      <sheetName val="總價差"/>
      <sheetName val="面積"/>
      <sheetName val="來電"/>
      <sheetName val="來人"/>
      <sheetName val="公設明細"/>
      <sheetName val="出缺勤"/>
      <sheetName val="現金流量表(工作底稿列印)"/>
      <sheetName val="損益表(列印)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3-1_x0002_"/>
      <sheetName val="6__"/>
      <sheetName val="_x0007__x0018_"/>
      <sheetName val="_x0007__x0018__x0000__x0000__x0000__x0018__x0000__x0000__x0000_Ë8 w_x000d_,&quot;_x0000_à l_x0000__x0000__x0000__x0000__x0000__x0000__x0000__x0000__x0000__x0000__x0000_"/>
      <sheetName val="3-1_x0002_?⃠l??_x0001_ࠀ"/>
      <sheetName val="6__??_ݔ⪼"/>
      <sheetName val="_x0007__x0018_???_x0018_???Ë8 w_x000a_,&quot;?à l???????????"/>
      <sheetName val="3-1_x0002__⃠l___x0001_ࠀ"/>
      <sheetName val="6_____ݔ⪼"/>
      <sheetName val="_x0007__x0018_____x0018____Ë8 w_,&quot;_à l___________"/>
      <sheetName val="年度比較(部室)"/>
      <sheetName val="比較圖表"/>
      <sheetName val="年度比較(項目)"/>
      <sheetName val="_x0007__x0018_???_x0018_???Ë8 w_x000d_,&quot;?à l???????????"/>
      <sheetName val="_x0007__x0018_____x0018____Ë8 w_x000d_,&quot;_à l___________"/>
      <sheetName val="團險險種列表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heet4"/>
      <sheetName val="Chart2"/>
      <sheetName val="Sheet5"/>
      <sheetName val="Sheet1"/>
      <sheetName val="Sheet2"/>
      <sheetName val="Sheet3"/>
      <sheetName val="資產負債表(列印)"/>
      <sheetName val="現金流量表(列印)"/>
      <sheetName val="現金流量表(工作底稿列印)"/>
      <sheetName val="股東權益變動表(列印)"/>
      <sheetName val="損益表(列印)"/>
      <sheetName val="行動方案-稽核室(92年)"/>
      <sheetName val="在建土地"/>
      <sheetName val="H32"/>
      <sheetName val="績效統計圖表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車位價目"/>
      <sheetName val="住宅價目"/>
      <sheetName val="銷售明細"/>
      <sheetName val="房控表"/>
      <sheetName val="房控表(面玉成街)"/>
      <sheetName val="去化分析"/>
      <sheetName val="車控表"/>
      <sheetName val="銷況表"/>
      <sheetName val="坪數分析"/>
      <sheetName val="績效統計圖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王東隆E04F17退戶評估"/>
      <sheetName val="#REF"/>
      <sheetName val="地主"/>
      <sheetName val="趙"/>
      <sheetName val="個人績效"/>
    </sheetNames>
    <definedNames>
      <definedName name="ABC取消合約會審模式"/>
      <definedName name="ABC建立合約會審模式"/>
      <definedName name="ABC移除房車別小計"/>
      <definedName name="ABC移除損益小計"/>
      <definedName name="ABC設置房車別小計"/>
      <definedName name="ABC設置損益小計"/>
      <definedName name="ABC報表中移除總計"/>
      <definedName name="ABC報表中設置總計"/>
      <definedName name="ABC報表列印"/>
      <definedName name="香榭移除房車別小計"/>
      <definedName name="香榭移除損益小計"/>
      <definedName name="香榭設置房車別小計"/>
      <definedName name="香榭設置損益小計"/>
      <definedName name="香榭報表加總計"/>
      <definedName name="香榭報表列印"/>
      <definedName name="香榭報表移除總計"/>
      <definedName name="香榭湖畔建立合約會審模式"/>
      <definedName name="博觀列印餘屋月報表"/>
      <definedName name="博觀建立合約會審模式"/>
      <definedName name="博觀移除房車別小計"/>
      <definedName name="博觀移除損益小計"/>
      <definedName name="博觀設置房地別小計"/>
      <definedName name="博觀設置損益小計"/>
      <definedName name="博觀報表中移除總計"/>
      <definedName name="博觀報表中增加總計"/>
      <definedName name="新公園列印餘屋月報表"/>
      <definedName name="新公園取消合約會審模式"/>
      <definedName name="新公園建立合約會審模式"/>
      <definedName name="新公園移除房車別小計"/>
      <definedName name="新公園移除損益小計"/>
      <definedName name="新公園設置房車別小計"/>
      <definedName name="新公園設置損益小計"/>
      <definedName name="新公園報表中移除總計"/>
      <definedName name="新公園報表中增加總計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棟面積"/>
      <sheetName val="B棟面積"/>
      <sheetName val="簽呈"/>
      <sheetName val="面積總表 (坪)"/>
      <sheetName val="價目房"/>
      <sheetName val="價目車"/>
      <sheetName val="價目表(公司)"/>
      <sheetName val="價目表(工地)"/>
      <sheetName val="大小車位"/>
      <sheetName val="車價"/>
      <sheetName val="MM29車(工)"/>
      <sheetName val="拆款條"/>
      <sheetName val="公設明細"/>
      <sheetName val="比值表"/>
      <sheetName val="車位明細"/>
      <sheetName val="面積總表"/>
      <sheetName val="樓層表"/>
      <sheetName val="銷況表(房)"/>
      <sheetName val="銷況表(車)"/>
      <sheetName val="車位明細 (2)"/>
      <sheetName val="發放明細"/>
      <sheetName val="準則"/>
      <sheetName val="銷況分析-準則"/>
      <sheetName val="調價"/>
      <sheetName val="坪數分析"/>
      <sheetName val="管理報表(離職率)"/>
      <sheetName val="績效統計圖表"/>
      <sheetName val="表1-單位績效評鑑統計表&lt;部級含部副以上&gt;)"/>
      <sheetName val="Sheet1"/>
      <sheetName val="#REF"/>
      <sheetName val="H21面積計算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產負債試算表"/>
      <sheetName val="損益試算表"/>
      <sheetName val="資產負債表(公式)"/>
      <sheetName val="損益表(公式)"/>
      <sheetName val="股東權益變動表(輸入檔)"/>
      <sheetName val="股東權益變動表(公式)"/>
      <sheetName val="資產負債表(上年度全年)"/>
      <sheetName val="現金流量表(輸入檔)"/>
      <sheetName val="現金流量表(工作底稿)"/>
      <sheetName val="現金流量表(公式)"/>
      <sheetName val="資產負債表(列印)"/>
      <sheetName val="損益表(列印)"/>
      <sheetName val="股東權益變動表(列印)"/>
      <sheetName val="現金流量表(工作底稿列印)"/>
      <sheetName val="現金流量表(列印)"/>
      <sheetName val="Module1"/>
      <sheetName val="Module2"/>
      <sheetName val="Module3"/>
      <sheetName val="Module4"/>
      <sheetName val="資產負債表_列印_"/>
      <sheetName val="損益表_列印_"/>
      <sheetName val="股東權益變動表_列印_"/>
      <sheetName val="現金流量表_工作底稿列印_"/>
      <sheetName val="現金流量表_列印_"/>
      <sheetName val="行動方案-稽核室(92年)"/>
      <sheetName val="公設明細"/>
      <sheetName val="H32"/>
      <sheetName val="9401"/>
      <sheetName val="發放明細"/>
      <sheetName val="C2.POS(080)"/>
      <sheetName val="F案 "/>
      <sheetName val="績效統計圖表"/>
      <sheetName val="明細"/>
      <sheetName val="準則"/>
      <sheetName val="Sheet2"/>
      <sheetName val="Inputs"/>
      <sheetName val="TSO"/>
      <sheetName val="A棟面積"/>
      <sheetName val="B棟面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公設明細"/>
      <sheetName val="B棟價目表 (工地用)"/>
      <sheetName val="A棟價目表 (工地用)"/>
      <sheetName val="店面價目表(工地用)"/>
      <sheetName val="車位價目表"/>
      <sheetName val="水平+垂直價差表"/>
      <sheetName val="店面價目表"/>
      <sheetName val="A棟價目表"/>
      <sheetName val="B棟價目表"/>
      <sheetName val="拆款表"/>
      <sheetName val="拆款面積"/>
      <sheetName val="價目房"/>
      <sheetName val="價目車"/>
      <sheetName val="車位明細"/>
      <sheetName val="A棟面積"/>
      <sheetName val="B棟面積"/>
      <sheetName val="面積總表 (坪)"/>
      <sheetName val="面積總表"/>
      <sheetName val="比值表"/>
      <sheetName val="準則"/>
      <sheetName val="發放明細"/>
      <sheetName val="Sheet3"/>
      <sheetName val="H22面積計算new"/>
      <sheetName val="住宅價目"/>
      <sheetName val="銷況"/>
      <sheetName val="坪數分析"/>
      <sheetName val="銷售明細"/>
      <sheetName val="現金流量表(工作底稿列印)"/>
      <sheetName val="損益表(列印)"/>
      <sheetName val="資產負債表(列印)"/>
      <sheetName val="績效統計圖表"/>
      <sheetName val="現金流量表(列印)"/>
      <sheetName val="股東權益變動表(列印)"/>
      <sheetName val="Cal_Factor"/>
      <sheetName val="Mxd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願景表(新)"/>
      <sheetName val="歷年度"/>
      <sheetName val="97年績效統計表"/>
      <sheetName val="9701"/>
      <sheetName val="年度"/>
      <sheetName val="96全"/>
      <sheetName val="96底稿"/>
      <sheetName val="全"/>
      <sheetName val="管"/>
      <sheetName val="建"/>
      <sheetName val="行"/>
      <sheetName val="營"/>
      <sheetName val="#REF"/>
      <sheetName val="公設明細"/>
      <sheetName val="C2.POS(08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職務別指標"/>
      <sheetName val="績效報表"/>
      <sheetName val="管理報表(新人定著率)"/>
      <sheetName val="9502"/>
      <sheetName val="9503"/>
      <sheetName val="9504"/>
      <sheetName val="9505 (寶典1)"/>
      <sheetName val="9506"/>
      <sheetName val="9507"/>
      <sheetName val="9508"/>
      <sheetName val="9509"/>
      <sheetName val="9510"/>
      <sheetName val="9511"/>
      <sheetName val="9512"/>
      <sheetName val="95全年度"/>
      <sheetName val="9602"/>
      <sheetName val="9505 (2)"/>
      <sheetName val="9505"/>
      <sheetName val="#REF"/>
      <sheetName val="C2.POS(080)"/>
      <sheetName val="現金流量表(工作底稿列印)"/>
      <sheetName val="損益表(列印)"/>
      <sheetName val="資產負債表(列印)"/>
      <sheetName val="複來訪目標"/>
      <sheetName val="資料庫"/>
      <sheetName val="新來訪目標"/>
      <sheetName val="公設明細"/>
      <sheetName val="9401"/>
      <sheetName val="坪數分析"/>
      <sheetName val="股東權益變動表(列印)"/>
      <sheetName val="TSO"/>
      <sheetName val="發放明細"/>
      <sheetName val="現金流量表(列印)"/>
      <sheetName val="績效統計圖表"/>
      <sheetName val="通路險種37"/>
      <sheetName val="通路險種49"/>
      <sheetName val="通路險種61"/>
      <sheetName val="通路險種73"/>
      <sheetName val="無通路險種37"/>
      <sheetName val="無通路險種49"/>
      <sheetName val="無通路險種61"/>
      <sheetName val="無通路險種73"/>
      <sheetName val="Sheet1"/>
      <sheetName val="銷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費用"/>
      <sheetName val="作業量(基本工作量)"/>
      <sheetName val="作業量"/>
      <sheetName val="銷況"/>
      <sheetName val="資料修正"/>
      <sheetName val="準則"/>
      <sheetName val="週"/>
      <sheetName val="熱級客戶"/>
      <sheetName val="調價(住)"/>
      <sheetName val="調價 (商.辦)"/>
      <sheetName val="銷況分析"/>
      <sheetName val="銷況分析-準則"/>
      <sheetName val="月績效-準則"/>
      <sheetName val="月績效"/>
      <sheetName val="銷售曲線"/>
      <sheetName val="日報表"/>
      <sheetName val="特案分析"/>
      <sheetName val="成交分析"/>
      <sheetName val="Module1"/>
      <sheetName val="Module2"/>
      <sheetName val="合建保證金收付款明細表"/>
      <sheetName val="績效統計圖表H85系列"/>
      <sheetName val="在建土地"/>
      <sheetName val="績效統計圖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損益評估"/>
      <sheetName val="90prem (G)底稿"/>
      <sheetName val="90 (M)ryp"/>
      <sheetName val="Sheet2 (3)"/>
      <sheetName val="Sheet1"/>
      <sheetName val="基本資料 (2)"/>
      <sheetName val="基本資料 (3)"/>
      <sheetName val="基本資料 (4)"/>
      <sheetName val="Sheet5"/>
      <sheetName val="Sheet2"/>
      <sheetName val="Sheet1 (2)"/>
      <sheetName val="Sheet1 (3)"/>
      <sheetName val="Sheet1 (4)"/>
      <sheetName val="Sheet4"/>
      <sheetName val="Sheet2 (2)"/>
      <sheetName val="Sheet3"/>
      <sheetName val="Sheet1 (5)"/>
      <sheetName val=""/>
      <sheetName val="作業量(基本工作量)"/>
      <sheetName val="目標"/>
      <sheetName val="#REF"/>
      <sheetName val="合建保證金收付款明細表"/>
      <sheetName val="在建土地"/>
      <sheetName val="作業量"/>
      <sheetName val="FE3R0502"/>
      <sheetName val="FE5R0502"/>
      <sheetName val="TSO"/>
      <sheetName val="6%. 8%佔率"/>
      <sheetName val="公設明細"/>
      <sheetName val="銷況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8年12月高雄餘屋-1"/>
      <sheetName val="資產負債表(列印)"/>
      <sheetName val="現金流量表(列印)"/>
      <sheetName val="現金流量表(工作底稿列印)"/>
      <sheetName val="損益表(列印)"/>
      <sheetName val="股東權益變動表(列印)"/>
      <sheetName val="銷況分析-準則"/>
      <sheetName val="準則"/>
      <sheetName val="調價"/>
      <sheetName val="銷況"/>
      <sheetName val="TSO"/>
      <sheetName val="6%. 8%佔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21來人來電資料"/>
      <sheetName val="H21月分析圖"/>
      <sheetName val="H21媒體回饋(公司用)"/>
      <sheetName val="H21ALL分析圖"/>
      <sheetName val="H25來人來電資料 "/>
      <sheetName val="H25媒體回饋(公司用)"/>
      <sheetName val="H25月分析圖 "/>
      <sheetName val="H25ALL分析圖 "/>
      <sheetName val="銷況"/>
      <sheetName val="F1戶"/>
      <sheetName val="F1業績"/>
      <sheetName val="H28戶"/>
      <sheetName val="H28業績"/>
      <sheetName val="H32戶"/>
      <sheetName val="H32業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費用"/>
      <sheetName val="保留戶"/>
      <sheetName val="銷況"/>
      <sheetName val="F案 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銷況"/>
      <sheetName val="目標"/>
      <sheetName val="費用"/>
      <sheetName val="價目表"/>
      <sheetName val="作業量(基本工作量)"/>
      <sheetName val="F1戶"/>
      <sheetName val="F1業績"/>
      <sheetName val="H28戶"/>
      <sheetName val="H28業績"/>
      <sheetName val="H32戶"/>
      <sheetName val="H32業績"/>
      <sheetName val="績效統計圖表H85系列"/>
      <sheetName val="坪數分析"/>
      <sheetName val="合建保證金收付款明細表"/>
      <sheetName val="在建土地"/>
      <sheetName val="績效統計圖表"/>
      <sheetName val="總價差"/>
      <sheetName val="面積"/>
      <sheetName val="F案 "/>
    </sheetNames>
    <sheetDataSet>
      <sheetData sheetId="0" refreshError="1">
        <row r="1">
          <cell r="D1" t="str">
            <v>棟樓別</v>
          </cell>
          <cell r="E1" t="str">
            <v>車位別</v>
          </cell>
          <cell r="F1" t="str">
            <v>棟樓出租</v>
          </cell>
          <cell r="G1" t="str">
            <v>車位出租</v>
          </cell>
          <cell r="H1" t="str">
            <v>客戶姓名</v>
          </cell>
          <cell r="I1" t="str">
            <v>付訂日期</v>
          </cell>
          <cell r="J1" t="str">
            <v>補足日期</v>
          </cell>
          <cell r="K1" t="str">
            <v>簽約日期</v>
          </cell>
          <cell r="L1" t="str">
            <v>退訂日期</v>
          </cell>
          <cell r="M1" t="str">
            <v>坪數</v>
          </cell>
          <cell r="N1" t="str">
            <v>訂價</v>
          </cell>
          <cell r="O1" t="str">
            <v>售價</v>
          </cell>
          <cell r="P1" t="str">
            <v>贈送</v>
          </cell>
          <cell r="Q1" t="str">
            <v>佣金</v>
          </cell>
          <cell r="R1" t="str">
            <v>淨售</v>
          </cell>
          <cell r="S1" t="str">
            <v>底價</v>
          </cell>
          <cell r="T1" t="str">
            <v>超低價</v>
          </cell>
          <cell r="U1" t="str">
            <v>售出人</v>
          </cell>
          <cell r="V1" t="str">
            <v>媒體</v>
          </cell>
          <cell r="W1" t="str">
            <v>區域</v>
          </cell>
          <cell r="X1" t="str">
            <v>業別</v>
          </cell>
          <cell r="Y1" t="str">
            <v>備註</v>
          </cell>
        </row>
        <row r="2">
          <cell r="D2" t="str">
            <v>A01F16</v>
          </cell>
          <cell r="H2" t="str">
            <v>郭淑慧</v>
          </cell>
          <cell r="I2">
            <v>34858</v>
          </cell>
          <cell r="J2">
            <v>34861</v>
          </cell>
          <cell r="K2">
            <v>34891</v>
          </cell>
          <cell r="M2">
            <v>25.57</v>
          </cell>
          <cell r="N2">
            <v>553</v>
          </cell>
          <cell r="O2">
            <v>520</v>
          </cell>
          <cell r="P2">
            <v>0</v>
          </cell>
          <cell r="Q2">
            <v>2</v>
          </cell>
          <cell r="R2">
            <v>518</v>
          </cell>
          <cell r="S2">
            <v>514</v>
          </cell>
          <cell r="T2">
            <v>4</v>
          </cell>
          <cell r="U2" t="str">
            <v>何素菁</v>
          </cell>
          <cell r="V2" t="str">
            <v>介紹</v>
          </cell>
          <cell r="W2" t="str">
            <v>永和</v>
          </cell>
          <cell r="X2" t="str">
            <v>出版</v>
          </cell>
          <cell r="Y2" t="str">
            <v>6/11回殺</v>
          </cell>
        </row>
        <row r="3">
          <cell r="D3" t="str">
            <v>*B01F19</v>
          </cell>
          <cell r="H3" t="str">
            <v>趙琦芬</v>
          </cell>
          <cell r="I3" t="str">
            <v>*840617</v>
          </cell>
          <cell r="J3" t="str">
            <v>850415退戶</v>
          </cell>
          <cell r="M3">
            <v>34.99</v>
          </cell>
          <cell r="N3">
            <v>788</v>
          </cell>
          <cell r="O3">
            <v>745</v>
          </cell>
          <cell r="P3">
            <v>0</v>
          </cell>
          <cell r="Q3">
            <v>0</v>
          </cell>
          <cell r="R3">
            <v>745</v>
          </cell>
          <cell r="S3">
            <v>735</v>
          </cell>
          <cell r="T3">
            <v>10</v>
          </cell>
          <cell r="U3" t="str">
            <v>賴于立胡瓊文</v>
          </cell>
          <cell r="V3" t="str">
            <v>POP</v>
          </cell>
          <cell r="W3" t="str">
            <v>中和</v>
          </cell>
          <cell r="X3" t="str">
            <v>工程</v>
          </cell>
        </row>
        <row r="4">
          <cell r="D4" t="str">
            <v>B02F16</v>
          </cell>
          <cell r="H4" t="str">
            <v>呂建興</v>
          </cell>
          <cell r="I4">
            <v>34871</v>
          </cell>
          <cell r="J4">
            <v>34872</v>
          </cell>
          <cell r="K4">
            <v>34880</v>
          </cell>
          <cell r="M4">
            <v>35.61</v>
          </cell>
          <cell r="N4">
            <v>763</v>
          </cell>
          <cell r="O4">
            <v>720</v>
          </cell>
          <cell r="P4">
            <v>0</v>
          </cell>
          <cell r="Q4">
            <v>0</v>
          </cell>
          <cell r="R4">
            <v>720</v>
          </cell>
          <cell r="S4">
            <v>709</v>
          </cell>
          <cell r="T4">
            <v>11</v>
          </cell>
          <cell r="U4" t="str">
            <v>何素菁</v>
          </cell>
          <cell r="V4" t="str">
            <v>POP</v>
          </cell>
          <cell r="W4" t="str">
            <v>板橋</v>
          </cell>
          <cell r="X4" t="str">
            <v>工程</v>
          </cell>
        </row>
        <row r="5">
          <cell r="D5" t="str">
            <v>B02F12</v>
          </cell>
          <cell r="H5" t="str">
            <v>王秀菁</v>
          </cell>
          <cell r="I5">
            <v>34871</v>
          </cell>
          <cell r="J5">
            <v>34871</v>
          </cell>
          <cell r="K5">
            <v>34890</v>
          </cell>
          <cell r="M5">
            <v>35.61</v>
          </cell>
          <cell r="N5">
            <v>759</v>
          </cell>
          <cell r="O5">
            <v>716</v>
          </cell>
          <cell r="P5">
            <v>0</v>
          </cell>
          <cell r="Q5">
            <v>0</v>
          </cell>
          <cell r="R5">
            <v>716</v>
          </cell>
          <cell r="S5">
            <v>706</v>
          </cell>
          <cell r="T5">
            <v>10</v>
          </cell>
          <cell r="U5" t="str">
            <v>何素菁</v>
          </cell>
          <cell r="V5" t="str">
            <v>電開</v>
          </cell>
          <cell r="W5" t="str">
            <v>中和</v>
          </cell>
          <cell r="X5" t="str">
            <v>旅遊</v>
          </cell>
          <cell r="Y5" t="str">
            <v>王德贊換名</v>
          </cell>
        </row>
        <row r="6">
          <cell r="D6" t="str">
            <v>A01F03</v>
          </cell>
          <cell r="H6" t="str">
            <v>金秀珍</v>
          </cell>
          <cell r="I6">
            <v>34883</v>
          </cell>
          <cell r="J6">
            <v>34883</v>
          </cell>
          <cell r="K6">
            <v>34888</v>
          </cell>
          <cell r="M6">
            <v>25.57</v>
          </cell>
          <cell r="N6">
            <v>537</v>
          </cell>
          <cell r="O6">
            <v>524</v>
          </cell>
          <cell r="P6">
            <v>0</v>
          </cell>
          <cell r="Q6">
            <v>0</v>
          </cell>
          <cell r="R6">
            <v>524</v>
          </cell>
          <cell r="S6">
            <v>499</v>
          </cell>
          <cell r="T6">
            <v>25</v>
          </cell>
          <cell r="U6" t="str">
            <v>曾志佳翁國棟</v>
          </cell>
          <cell r="V6" t="str">
            <v>POP</v>
          </cell>
          <cell r="W6" t="str">
            <v>中山</v>
          </cell>
          <cell r="X6" t="str">
            <v>餐飲</v>
          </cell>
        </row>
        <row r="7">
          <cell r="D7" t="str">
            <v>A01F15</v>
          </cell>
          <cell r="H7" t="str">
            <v>鍾鳴宏</v>
          </cell>
          <cell r="I7">
            <v>34881</v>
          </cell>
          <cell r="J7">
            <v>34881</v>
          </cell>
          <cell r="K7">
            <v>34881</v>
          </cell>
          <cell r="M7">
            <v>25.57</v>
          </cell>
          <cell r="N7">
            <v>553</v>
          </cell>
          <cell r="O7">
            <v>515</v>
          </cell>
          <cell r="P7">
            <v>0</v>
          </cell>
          <cell r="Q7">
            <v>0</v>
          </cell>
          <cell r="R7">
            <v>515</v>
          </cell>
          <cell r="S7">
            <v>514</v>
          </cell>
          <cell r="T7">
            <v>1</v>
          </cell>
          <cell r="U7" t="str">
            <v>翁國棟</v>
          </cell>
          <cell r="V7" t="str">
            <v>介紹</v>
          </cell>
          <cell r="W7" t="str">
            <v>台東</v>
          </cell>
        </row>
        <row r="8">
          <cell r="D8" t="str">
            <v>A01F05</v>
          </cell>
          <cell r="H8" t="str">
            <v>李春桃</v>
          </cell>
          <cell r="I8">
            <v>34885</v>
          </cell>
          <cell r="J8">
            <v>34885</v>
          </cell>
          <cell r="K8">
            <v>34888</v>
          </cell>
          <cell r="M8">
            <v>25.57</v>
          </cell>
          <cell r="N8">
            <v>543</v>
          </cell>
          <cell r="O8">
            <v>530</v>
          </cell>
          <cell r="P8">
            <v>0</v>
          </cell>
          <cell r="Q8">
            <v>0</v>
          </cell>
          <cell r="R8">
            <v>530</v>
          </cell>
          <cell r="S8">
            <v>504</v>
          </cell>
          <cell r="T8">
            <v>26</v>
          </cell>
          <cell r="U8" t="str">
            <v>曾志佳翁國棟</v>
          </cell>
          <cell r="V8" t="str">
            <v>POP</v>
          </cell>
          <cell r="W8" t="str">
            <v>中山</v>
          </cell>
          <cell r="X8" t="str">
            <v>餐飲</v>
          </cell>
        </row>
        <row r="9">
          <cell r="D9" t="str">
            <v>A01F04</v>
          </cell>
          <cell r="H9" t="str">
            <v>王正雄</v>
          </cell>
          <cell r="I9">
            <v>34895</v>
          </cell>
          <cell r="J9">
            <v>34895</v>
          </cell>
          <cell r="K9">
            <v>34946</v>
          </cell>
          <cell r="M9">
            <v>25.57</v>
          </cell>
          <cell r="N9">
            <v>532</v>
          </cell>
          <cell r="O9">
            <v>495</v>
          </cell>
          <cell r="P9">
            <v>0.59</v>
          </cell>
          <cell r="Q9">
            <v>0</v>
          </cell>
          <cell r="R9">
            <v>494.41</v>
          </cell>
          <cell r="S9">
            <v>494</v>
          </cell>
          <cell r="T9">
            <v>0.41000000000002501</v>
          </cell>
          <cell r="U9" t="str">
            <v>孫子茵</v>
          </cell>
        </row>
        <row r="10">
          <cell r="D10" t="str">
            <v>B03F16</v>
          </cell>
          <cell r="H10" t="str">
            <v>游炳釧</v>
          </cell>
          <cell r="I10">
            <v>34895</v>
          </cell>
          <cell r="J10">
            <v>34908</v>
          </cell>
          <cell r="K10">
            <v>34908</v>
          </cell>
          <cell r="M10">
            <v>35.54</v>
          </cell>
          <cell r="N10">
            <v>804</v>
          </cell>
          <cell r="O10">
            <v>776</v>
          </cell>
          <cell r="P10">
            <v>0</v>
          </cell>
          <cell r="Q10">
            <v>0</v>
          </cell>
          <cell r="R10">
            <v>776</v>
          </cell>
          <cell r="S10">
            <v>750</v>
          </cell>
          <cell r="T10">
            <v>26</v>
          </cell>
          <cell r="U10" t="str">
            <v>胡瓊文賴于立</v>
          </cell>
          <cell r="Y10" t="str">
            <v>7/28蔡璧如換名</v>
          </cell>
        </row>
        <row r="11">
          <cell r="D11" t="str">
            <v>A01F18</v>
          </cell>
          <cell r="H11" t="str">
            <v>李永同</v>
          </cell>
          <cell r="I11">
            <v>34931</v>
          </cell>
          <cell r="J11">
            <v>34943</v>
          </cell>
          <cell r="K11">
            <v>34956</v>
          </cell>
          <cell r="M11">
            <v>25.57</v>
          </cell>
          <cell r="N11">
            <v>555</v>
          </cell>
          <cell r="O11">
            <v>530</v>
          </cell>
          <cell r="P11">
            <v>0</v>
          </cell>
          <cell r="Q11">
            <v>0</v>
          </cell>
          <cell r="R11">
            <v>530</v>
          </cell>
          <cell r="S11">
            <v>517</v>
          </cell>
          <cell r="T11">
            <v>13</v>
          </cell>
          <cell r="U11" t="str">
            <v>涂志賢曾志佳</v>
          </cell>
          <cell r="V11" t="str">
            <v>NP</v>
          </cell>
          <cell r="W11" t="str">
            <v>新店</v>
          </cell>
          <cell r="X11" t="str">
            <v>中和</v>
          </cell>
        </row>
        <row r="12">
          <cell r="E12" t="str">
            <v>*ZA2144</v>
          </cell>
          <cell r="H12" t="str">
            <v>趙綺芬</v>
          </cell>
          <cell r="I12" t="str">
            <v>*840617</v>
          </cell>
          <cell r="J12" t="str">
            <v>850415退</v>
          </cell>
          <cell r="N12">
            <v>125</v>
          </cell>
          <cell r="O12">
            <v>120</v>
          </cell>
          <cell r="P12">
            <v>0</v>
          </cell>
          <cell r="Q12">
            <v>0</v>
          </cell>
          <cell r="R12">
            <v>120</v>
          </cell>
          <cell r="S12">
            <v>120</v>
          </cell>
          <cell r="T12">
            <v>0</v>
          </cell>
          <cell r="U12" t="str">
            <v>胡瓊文賴于立</v>
          </cell>
          <cell r="V12" t="str">
            <v>POP</v>
          </cell>
          <cell r="W12" t="str">
            <v>中和</v>
          </cell>
          <cell r="X12" t="str">
            <v>工程師</v>
          </cell>
          <cell r="Y12" t="str">
            <v>B01F19</v>
          </cell>
        </row>
        <row r="13">
          <cell r="E13" t="str">
            <v>ZA1212</v>
          </cell>
          <cell r="H13" t="str">
            <v>游炳釧</v>
          </cell>
          <cell r="I13">
            <v>34895</v>
          </cell>
          <cell r="J13">
            <v>34895</v>
          </cell>
          <cell r="K13">
            <v>34895</v>
          </cell>
          <cell r="N13">
            <v>120</v>
          </cell>
          <cell r="O13">
            <v>115</v>
          </cell>
          <cell r="P13">
            <v>0</v>
          </cell>
          <cell r="Q13">
            <v>0</v>
          </cell>
          <cell r="R13">
            <v>115</v>
          </cell>
          <cell r="S13">
            <v>115</v>
          </cell>
          <cell r="T13">
            <v>0</v>
          </cell>
          <cell r="U13" t="str">
            <v>胡瓊文賴于立</v>
          </cell>
          <cell r="V13" t="str">
            <v>介紹</v>
          </cell>
          <cell r="W13" t="str">
            <v>中和</v>
          </cell>
          <cell r="Y13" t="str">
            <v>B03F16</v>
          </cell>
        </row>
        <row r="14">
          <cell r="D14" t="str">
            <v>A03F08</v>
          </cell>
          <cell r="H14" t="str">
            <v>林許月鳳</v>
          </cell>
          <cell r="I14">
            <v>34941</v>
          </cell>
          <cell r="J14">
            <v>34941</v>
          </cell>
          <cell r="K14">
            <v>34953</v>
          </cell>
          <cell r="M14">
            <v>36.47</v>
          </cell>
          <cell r="N14">
            <v>799</v>
          </cell>
          <cell r="O14">
            <v>745</v>
          </cell>
          <cell r="P14">
            <v>0</v>
          </cell>
          <cell r="Q14">
            <v>0</v>
          </cell>
          <cell r="R14">
            <v>745</v>
          </cell>
          <cell r="S14">
            <v>744</v>
          </cell>
          <cell r="T14">
            <v>1</v>
          </cell>
          <cell r="U14" t="str">
            <v>何素菁</v>
          </cell>
          <cell r="V14" t="str">
            <v>介紹</v>
          </cell>
          <cell r="W14" t="str">
            <v>中和</v>
          </cell>
          <cell r="X14" t="str">
            <v>印刷</v>
          </cell>
          <cell r="Y14" t="str">
            <v>9/11林文榮換名</v>
          </cell>
        </row>
        <row r="15">
          <cell r="D15" t="str">
            <v>A05F08</v>
          </cell>
          <cell r="H15" t="str">
            <v>林許月鳳</v>
          </cell>
          <cell r="I15">
            <v>34941</v>
          </cell>
          <cell r="J15">
            <v>34941</v>
          </cell>
          <cell r="K15">
            <v>34953</v>
          </cell>
          <cell r="M15">
            <v>34.99</v>
          </cell>
          <cell r="N15">
            <v>739</v>
          </cell>
          <cell r="O15">
            <v>687</v>
          </cell>
          <cell r="P15">
            <v>0</v>
          </cell>
          <cell r="Q15">
            <v>0</v>
          </cell>
          <cell r="R15">
            <v>687</v>
          </cell>
          <cell r="S15">
            <v>686</v>
          </cell>
          <cell r="T15">
            <v>1</v>
          </cell>
          <cell r="U15" t="str">
            <v>何素菁</v>
          </cell>
          <cell r="V15" t="str">
            <v>介紹</v>
          </cell>
          <cell r="W15" t="str">
            <v>中和</v>
          </cell>
          <cell r="X15" t="str">
            <v>印刷</v>
          </cell>
          <cell r="Y15" t="str">
            <v>9/12林文榮換名</v>
          </cell>
        </row>
        <row r="16">
          <cell r="D16" t="str">
            <v>A01F10</v>
          </cell>
          <cell r="H16" t="str">
            <v xml:space="preserve">楊鄭月鳳 </v>
          </cell>
          <cell r="I16">
            <v>34954</v>
          </cell>
          <cell r="J16">
            <v>34964</v>
          </cell>
          <cell r="K16">
            <v>34964</v>
          </cell>
          <cell r="M16">
            <v>25.57</v>
          </cell>
          <cell r="N16">
            <v>563</v>
          </cell>
          <cell r="O16">
            <v>515</v>
          </cell>
          <cell r="P16">
            <v>0</v>
          </cell>
          <cell r="Q16">
            <v>0</v>
          </cell>
          <cell r="R16">
            <v>515</v>
          </cell>
          <cell r="S16">
            <v>512</v>
          </cell>
          <cell r="T16">
            <v>3</v>
          </cell>
          <cell r="U16" t="str">
            <v>何素菁定正銘</v>
          </cell>
          <cell r="V16" t="str">
            <v>介紹</v>
          </cell>
          <cell r="W16" t="str">
            <v>中和</v>
          </cell>
          <cell r="X16" t="str">
            <v>印刷</v>
          </cell>
          <cell r="Y16" t="str">
            <v>9/22楊進財換名</v>
          </cell>
        </row>
        <row r="17">
          <cell r="E17" t="str">
            <v>ZA1205</v>
          </cell>
          <cell r="H17" t="str">
            <v>林許月鳳</v>
          </cell>
          <cell r="I17">
            <v>34953</v>
          </cell>
          <cell r="J17">
            <v>34953</v>
          </cell>
          <cell r="K17">
            <v>34953</v>
          </cell>
          <cell r="N17">
            <v>125</v>
          </cell>
          <cell r="O17">
            <v>125</v>
          </cell>
          <cell r="P17">
            <v>0</v>
          </cell>
          <cell r="Q17">
            <v>1</v>
          </cell>
          <cell r="R17">
            <v>124</v>
          </cell>
          <cell r="S17">
            <v>120</v>
          </cell>
          <cell r="T17">
            <v>4</v>
          </cell>
          <cell r="U17" t="str">
            <v>何素菁</v>
          </cell>
          <cell r="V17" t="str">
            <v>介紹</v>
          </cell>
          <cell r="W17" t="str">
            <v>中和</v>
          </cell>
          <cell r="X17" t="str">
            <v>印刷</v>
          </cell>
          <cell r="Y17" t="str">
            <v>A03F08</v>
          </cell>
        </row>
        <row r="18">
          <cell r="E18" t="str">
            <v>ZA1206</v>
          </cell>
          <cell r="H18" t="str">
            <v>林許月鳳</v>
          </cell>
          <cell r="I18">
            <v>34953</v>
          </cell>
          <cell r="J18">
            <v>34953</v>
          </cell>
          <cell r="K18">
            <v>34953</v>
          </cell>
          <cell r="N18">
            <v>125</v>
          </cell>
          <cell r="O18">
            <v>125</v>
          </cell>
          <cell r="P18">
            <v>0</v>
          </cell>
          <cell r="Q18">
            <v>1</v>
          </cell>
          <cell r="R18">
            <v>124</v>
          </cell>
          <cell r="S18">
            <v>120</v>
          </cell>
          <cell r="T18">
            <v>4</v>
          </cell>
          <cell r="U18" t="str">
            <v>何素菁</v>
          </cell>
          <cell r="V18" t="str">
            <v>介紹</v>
          </cell>
          <cell r="W18" t="str">
            <v>中和</v>
          </cell>
          <cell r="X18" t="str">
            <v>印刷</v>
          </cell>
          <cell r="Y18" t="str">
            <v>A03F08</v>
          </cell>
        </row>
        <row r="19">
          <cell r="E19" t="str">
            <v>ZA1216</v>
          </cell>
          <cell r="H19" t="str">
            <v>林許月鳳</v>
          </cell>
          <cell r="I19">
            <v>34953</v>
          </cell>
          <cell r="J19">
            <v>34953</v>
          </cell>
          <cell r="K19">
            <v>34953</v>
          </cell>
          <cell r="N19">
            <v>120</v>
          </cell>
          <cell r="O19">
            <v>120</v>
          </cell>
          <cell r="P19">
            <v>0</v>
          </cell>
          <cell r="Q19">
            <v>0</v>
          </cell>
          <cell r="R19">
            <v>120</v>
          </cell>
          <cell r="S19">
            <v>115</v>
          </cell>
          <cell r="T19">
            <v>5</v>
          </cell>
          <cell r="U19" t="str">
            <v>何素菁</v>
          </cell>
          <cell r="V19" t="str">
            <v>介紹</v>
          </cell>
          <cell r="W19" t="str">
            <v>中和</v>
          </cell>
          <cell r="X19" t="str">
            <v>印刷</v>
          </cell>
          <cell r="Y19" t="str">
            <v>A05F08</v>
          </cell>
        </row>
        <row r="20">
          <cell r="D20" t="str">
            <v>B03F18</v>
          </cell>
          <cell r="H20" t="str">
            <v>唐修義</v>
          </cell>
          <cell r="I20">
            <v>34974</v>
          </cell>
          <cell r="J20">
            <v>34978</v>
          </cell>
          <cell r="K20">
            <v>34975</v>
          </cell>
          <cell r="M20">
            <v>35.54</v>
          </cell>
          <cell r="N20">
            <v>807</v>
          </cell>
          <cell r="O20">
            <v>750</v>
          </cell>
          <cell r="P20">
            <v>0</v>
          </cell>
          <cell r="Q20">
            <v>0</v>
          </cell>
          <cell r="R20">
            <v>750</v>
          </cell>
          <cell r="S20">
            <v>736</v>
          </cell>
          <cell r="T20">
            <v>14</v>
          </cell>
          <cell r="U20" t="str">
            <v>何素菁定正銘</v>
          </cell>
          <cell r="V20" t="str">
            <v>接待中心</v>
          </cell>
          <cell r="W20" t="str">
            <v>中和</v>
          </cell>
          <cell r="X20" t="str">
            <v>電子</v>
          </cell>
        </row>
        <row r="21">
          <cell r="D21" t="str">
            <v>B05F18</v>
          </cell>
          <cell r="H21" t="str">
            <v>唐修義</v>
          </cell>
          <cell r="I21">
            <v>34974</v>
          </cell>
          <cell r="J21">
            <v>34975</v>
          </cell>
          <cell r="K21">
            <v>34975</v>
          </cell>
          <cell r="M21">
            <v>34.6</v>
          </cell>
          <cell r="N21">
            <v>755</v>
          </cell>
          <cell r="O21">
            <v>700</v>
          </cell>
          <cell r="P21">
            <v>0</v>
          </cell>
          <cell r="Q21">
            <v>0</v>
          </cell>
          <cell r="R21">
            <v>700</v>
          </cell>
          <cell r="S21">
            <v>686</v>
          </cell>
          <cell r="T21">
            <v>14</v>
          </cell>
          <cell r="U21" t="str">
            <v>涂志賢</v>
          </cell>
          <cell r="V21" t="str">
            <v>接待中心</v>
          </cell>
          <cell r="W21" t="str">
            <v>中和</v>
          </cell>
          <cell r="X21" t="str">
            <v>電子</v>
          </cell>
        </row>
        <row r="22">
          <cell r="D22" t="str">
            <v>C01F12</v>
          </cell>
          <cell r="H22" t="str">
            <v>簡淑玲</v>
          </cell>
          <cell r="I22">
            <v>34978</v>
          </cell>
          <cell r="J22">
            <v>34978</v>
          </cell>
          <cell r="K22">
            <v>34984</v>
          </cell>
          <cell r="M22">
            <v>42.38</v>
          </cell>
          <cell r="N22">
            <v>907</v>
          </cell>
          <cell r="O22">
            <v>827</v>
          </cell>
          <cell r="P22">
            <v>0</v>
          </cell>
          <cell r="Q22">
            <v>0</v>
          </cell>
          <cell r="R22">
            <v>827</v>
          </cell>
          <cell r="S22">
            <v>823</v>
          </cell>
          <cell r="T22">
            <v>4</v>
          </cell>
          <cell r="U22" t="str">
            <v>何素菁定正銘</v>
          </cell>
          <cell r="V22" t="str">
            <v>介紹</v>
          </cell>
          <cell r="W22" t="str">
            <v>板橋</v>
          </cell>
          <cell r="X22" t="str">
            <v>塑膠</v>
          </cell>
          <cell r="Y22" t="str">
            <v>劉汶玲換名</v>
          </cell>
        </row>
        <row r="23">
          <cell r="D23" t="str">
            <v>C01F13</v>
          </cell>
          <cell r="H23" t="str">
            <v>張文治</v>
          </cell>
          <cell r="I23">
            <v>34978</v>
          </cell>
          <cell r="J23">
            <v>34978</v>
          </cell>
          <cell r="K23">
            <v>34994</v>
          </cell>
          <cell r="M23">
            <v>42.38</v>
          </cell>
          <cell r="N23">
            <v>907</v>
          </cell>
          <cell r="O23">
            <v>827</v>
          </cell>
          <cell r="P23">
            <v>0</v>
          </cell>
          <cell r="Q23">
            <v>0</v>
          </cell>
          <cell r="R23">
            <v>827</v>
          </cell>
          <cell r="S23">
            <v>823</v>
          </cell>
          <cell r="T23">
            <v>4</v>
          </cell>
          <cell r="U23" t="str">
            <v>何素菁定正銘</v>
          </cell>
          <cell r="V23" t="str">
            <v>NP</v>
          </cell>
          <cell r="W23" t="str">
            <v>新店</v>
          </cell>
          <cell r="X23" t="str">
            <v>塑膠</v>
          </cell>
        </row>
        <row r="24">
          <cell r="D24" t="str">
            <v>B02F22</v>
          </cell>
          <cell r="H24" t="str">
            <v>邱雅文</v>
          </cell>
          <cell r="I24">
            <v>34981</v>
          </cell>
          <cell r="J24">
            <v>34981</v>
          </cell>
          <cell r="K24">
            <v>35000</v>
          </cell>
          <cell r="M24">
            <v>35.61</v>
          </cell>
          <cell r="N24">
            <v>784</v>
          </cell>
          <cell r="O24">
            <v>735</v>
          </cell>
          <cell r="P24">
            <v>0</v>
          </cell>
          <cell r="Q24">
            <v>0</v>
          </cell>
          <cell r="R24">
            <v>735</v>
          </cell>
          <cell r="S24">
            <v>713</v>
          </cell>
          <cell r="T24">
            <v>22</v>
          </cell>
          <cell r="U24" t="str">
            <v>曾志佳</v>
          </cell>
          <cell r="V24" t="str">
            <v>NP</v>
          </cell>
          <cell r="W24" t="str">
            <v>土城</v>
          </cell>
          <cell r="X24" t="str">
            <v>空調</v>
          </cell>
        </row>
        <row r="25">
          <cell r="D25" t="str">
            <v>A01F14</v>
          </cell>
          <cell r="H25" t="str">
            <v>廖敏惠</v>
          </cell>
          <cell r="I25">
            <v>34980</v>
          </cell>
          <cell r="J25">
            <v>34982</v>
          </cell>
          <cell r="K25">
            <v>34982</v>
          </cell>
          <cell r="M25">
            <v>25.57</v>
          </cell>
          <cell r="N25">
            <v>563</v>
          </cell>
          <cell r="O25">
            <v>525</v>
          </cell>
          <cell r="P25">
            <v>0</v>
          </cell>
          <cell r="Q25">
            <v>0</v>
          </cell>
          <cell r="R25">
            <v>525</v>
          </cell>
          <cell r="S25">
            <v>512</v>
          </cell>
          <cell r="T25">
            <v>13</v>
          </cell>
          <cell r="U25" t="str">
            <v>謝貴仕</v>
          </cell>
          <cell r="V25" t="str">
            <v>路過</v>
          </cell>
          <cell r="W25" t="str">
            <v>永和</v>
          </cell>
          <cell r="X25" t="str">
            <v>商</v>
          </cell>
          <cell r="Y25" t="str">
            <v>10/10廖明飛換名</v>
          </cell>
        </row>
        <row r="26">
          <cell r="D26" t="str">
            <v>B02F15</v>
          </cell>
          <cell r="H26" t="str">
            <v>高敏威</v>
          </cell>
          <cell r="I26">
            <v>34993</v>
          </cell>
          <cell r="J26">
            <v>34993</v>
          </cell>
          <cell r="K26">
            <v>35005</v>
          </cell>
          <cell r="M26">
            <v>35.61</v>
          </cell>
          <cell r="N26">
            <v>763</v>
          </cell>
          <cell r="O26">
            <v>710</v>
          </cell>
          <cell r="P26">
            <v>0</v>
          </cell>
          <cell r="Q26">
            <v>0</v>
          </cell>
          <cell r="R26">
            <v>710</v>
          </cell>
          <cell r="S26">
            <v>691</v>
          </cell>
          <cell r="T26">
            <v>19</v>
          </cell>
          <cell r="U26" t="str">
            <v>何素菁</v>
          </cell>
          <cell r="V26" t="str">
            <v>POP</v>
          </cell>
          <cell r="W26" t="str">
            <v>內湖</v>
          </cell>
          <cell r="X26" t="str">
            <v>化工</v>
          </cell>
          <cell r="Y26" t="str">
            <v>10/27D1-15F換戶</v>
          </cell>
        </row>
        <row r="27">
          <cell r="D27" t="str">
            <v>D03F15</v>
          </cell>
          <cell r="H27" t="str">
            <v>周張霜梅</v>
          </cell>
          <cell r="I27">
            <v>34994</v>
          </cell>
          <cell r="J27">
            <v>34994</v>
          </cell>
          <cell r="K27">
            <v>34999</v>
          </cell>
          <cell r="M27">
            <v>43.4</v>
          </cell>
          <cell r="N27">
            <v>994</v>
          </cell>
          <cell r="O27">
            <v>921</v>
          </cell>
          <cell r="P27">
            <v>0</v>
          </cell>
          <cell r="Q27">
            <v>0</v>
          </cell>
          <cell r="R27">
            <v>921</v>
          </cell>
          <cell r="S27">
            <v>908</v>
          </cell>
          <cell r="T27">
            <v>13</v>
          </cell>
          <cell r="U27" t="str">
            <v>謝貴仕</v>
          </cell>
        </row>
        <row r="28">
          <cell r="D28" t="str">
            <v>B02F20</v>
          </cell>
          <cell r="H28" t="str">
            <v>沈佩玲</v>
          </cell>
          <cell r="I28">
            <v>34996</v>
          </cell>
          <cell r="J28">
            <v>34996</v>
          </cell>
          <cell r="K28">
            <v>35005</v>
          </cell>
          <cell r="M28">
            <v>35.61</v>
          </cell>
          <cell r="N28">
            <v>770</v>
          </cell>
          <cell r="O28">
            <v>706</v>
          </cell>
          <cell r="P28">
            <v>0</v>
          </cell>
          <cell r="Q28">
            <v>0</v>
          </cell>
          <cell r="R28">
            <v>706</v>
          </cell>
          <cell r="S28">
            <v>698</v>
          </cell>
          <cell r="T28">
            <v>8</v>
          </cell>
          <cell r="U28" t="str">
            <v>何素菁</v>
          </cell>
          <cell r="V28" t="str">
            <v>電開</v>
          </cell>
          <cell r="W28" t="str">
            <v>永和</v>
          </cell>
          <cell r="X28" t="str">
            <v>貿易</v>
          </cell>
          <cell r="Y28" t="str">
            <v>唐燦東換名</v>
          </cell>
        </row>
        <row r="29">
          <cell r="D29" t="str">
            <v>*A01F22</v>
          </cell>
          <cell r="H29" t="str">
            <v>林德美</v>
          </cell>
          <cell r="I29" t="str">
            <v>*841022</v>
          </cell>
          <cell r="J29" t="str">
            <v>850320退</v>
          </cell>
          <cell r="K29">
            <v>35010</v>
          </cell>
          <cell r="M29">
            <v>25.57</v>
          </cell>
          <cell r="N29">
            <v>581</v>
          </cell>
          <cell r="O29">
            <v>534</v>
          </cell>
          <cell r="P29">
            <v>0</v>
          </cell>
          <cell r="Q29">
            <v>0</v>
          </cell>
          <cell r="R29">
            <v>534</v>
          </cell>
          <cell r="S29">
            <v>530</v>
          </cell>
          <cell r="T29">
            <v>4</v>
          </cell>
          <cell r="U29" t="str">
            <v>何素菁蔣延彤</v>
          </cell>
          <cell r="V29" t="str">
            <v>POP</v>
          </cell>
          <cell r="W29" t="str">
            <v>內湖</v>
          </cell>
          <cell r="X29" t="str">
            <v>公</v>
          </cell>
          <cell r="Y29" t="str">
            <v>林清美換名</v>
          </cell>
        </row>
        <row r="30">
          <cell r="D30" t="str">
            <v>*A02F22</v>
          </cell>
          <cell r="H30" t="str">
            <v>林德美</v>
          </cell>
          <cell r="I30" t="str">
            <v>*841022</v>
          </cell>
          <cell r="J30" t="str">
            <v>850320退</v>
          </cell>
          <cell r="K30">
            <v>35010</v>
          </cell>
          <cell r="M30">
            <v>24.38</v>
          </cell>
          <cell r="N30">
            <v>530</v>
          </cell>
          <cell r="O30">
            <v>488</v>
          </cell>
          <cell r="P30">
            <v>0</v>
          </cell>
          <cell r="Q30">
            <v>0</v>
          </cell>
          <cell r="R30">
            <v>488</v>
          </cell>
          <cell r="S30">
            <v>481</v>
          </cell>
          <cell r="T30">
            <v>7</v>
          </cell>
          <cell r="U30" t="str">
            <v>何素菁蔣延彤</v>
          </cell>
          <cell r="V30" t="str">
            <v>POP</v>
          </cell>
          <cell r="W30" t="str">
            <v>內湖</v>
          </cell>
          <cell r="X30" t="str">
            <v>公</v>
          </cell>
        </row>
        <row r="31">
          <cell r="D31" t="str">
            <v>A01F19</v>
          </cell>
          <cell r="H31" t="str">
            <v>王文玲</v>
          </cell>
          <cell r="I31">
            <v>35000</v>
          </cell>
          <cell r="J31">
            <v>35000</v>
          </cell>
          <cell r="K31">
            <v>35009</v>
          </cell>
          <cell r="M31">
            <v>25.57</v>
          </cell>
          <cell r="N31">
            <v>568</v>
          </cell>
          <cell r="O31">
            <v>537</v>
          </cell>
          <cell r="P31">
            <v>4.1399999999999997</v>
          </cell>
          <cell r="Q31">
            <v>0</v>
          </cell>
          <cell r="R31">
            <v>532.86</v>
          </cell>
          <cell r="S31">
            <v>517</v>
          </cell>
          <cell r="T31">
            <v>15.860000000000014</v>
          </cell>
          <cell r="U31" t="str">
            <v>蔣延彤</v>
          </cell>
          <cell r="V31" t="str">
            <v>POP</v>
          </cell>
          <cell r="W31" t="str">
            <v>中和</v>
          </cell>
          <cell r="X31" t="str">
            <v>金融</v>
          </cell>
        </row>
        <row r="32">
          <cell r="E32" t="str">
            <v>ZA1195</v>
          </cell>
          <cell r="H32" t="str">
            <v>唐修義</v>
          </cell>
          <cell r="I32">
            <v>34975</v>
          </cell>
          <cell r="J32">
            <v>34975</v>
          </cell>
          <cell r="K32">
            <v>34975</v>
          </cell>
          <cell r="N32">
            <v>125</v>
          </cell>
          <cell r="O32">
            <v>125</v>
          </cell>
          <cell r="P32">
            <v>0</v>
          </cell>
          <cell r="Q32">
            <v>0</v>
          </cell>
          <cell r="R32">
            <v>125</v>
          </cell>
          <cell r="S32">
            <v>120</v>
          </cell>
          <cell r="T32">
            <v>5</v>
          </cell>
          <cell r="U32" t="str">
            <v>何素菁定正銘</v>
          </cell>
          <cell r="V32" t="str">
            <v>接待中心</v>
          </cell>
          <cell r="W32" t="str">
            <v>中和</v>
          </cell>
          <cell r="X32" t="str">
            <v>電子</v>
          </cell>
          <cell r="Y32" t="str">
            <v>B03F18</v>
          </cell>
        </row>
        <row r="33">
          <cell r="E33" t="str">
            <v>ZA1196</v>
          </cell>
          <cell r="H33" t="str">
            <v>唐修義</v>
          </cell>
          <cell r="I33">
            <v>34975</v>
          </cell>
          <cell r="J33">
            <v>34975</v>
          </cell>
          <cell r="K33">
            <v>34975</v>
          </cell>
          <cell r="N33">
            <v>125</v>
          </cell>
          <cell r="O33">
            <v>125</v>
          </cell>
          <cell r="P33">
            <v>0</v>
          </cell>
          <cell r="Q33">
            <v>0</v>
          </cell>
          <cell r="R33">
            <v>125</v>
          </cell>
          <cell r="S33">
            <v>120</v>
          </cell>
          <cell r="T33">
            <v>5</v>
          </cell>
          <cell r="U33" t="str">
            <v>涂志賢</v>
          </cell>
          <cell r="V33" t="str">
            <v>接待中心</v>
          </cell>
          <cell r="W33" t="str">
            <v>中和</v>
          </cell>
          <cell r="X33" t="str">
            <v>電子</v>
          </cell>
          <cell r="Y33" t="str">
            <v>B05F18</v>
          </cell>
        </row>
        <row r="34">
          <cell r="E34" t="str">
            <v>ZA1192</v>
          </cell>
          <cell r="H34" t="str">
            <v>簡淑玲</v>
          </cell>
          <cell r="I34">
            <v>34978</v>
          </cell>
          <cell r="J34">
            <v>36805</v>
          </cell>
          <cell r="K34">
            <v>34984</v>
          </cell>
          <cell r="N34">
            <v>120</v>
          </cell>
          <cell r="O34">
            <v>120</v>
          </cell>
          <cell r="P34">
            <v>0</v>
          </cell>
          <cell r="Q34">
            <v>0</v>
          </cell>
          <cell r="R34">
            <v>120</v>
          </cell>
          <cell r="S34">
            <v>115</v>
          </cell>
          <cell r="T34">
            <v>5</v>
          </cell>
          <cell r="U34" t="str">
            <v>何素菁定正銘</v>
          </cell>
          <cell r="V34" t="str">
            <v>介紹</v>
          </cell>
          <cell r="W34" t="str">
            <v>板橋</v>
          </cell>
          <cell r="X34" t="str">
            <v>塑膠</v>
          </cell>
          <cell r="Y34" t="str">
            <v>C01F22</v>
          </cell>
        </row>
        <row r="35">
          <cell r="E35" t="str">
            <v>ZA3061</v>
          </cell>
          <cell r="H35" t="str">
            <v>廖敏惠</v>
          </cell>
          <cell r="I35">
            <v>34982</v>
          </cell>
          <cell r="J35">
            <v>34982</v>
          </cell>
          <cell r="K35">
            <v>34982</v>
          </cell>
          <cell r="N35">
            <v>65</v>
          </cell>
          <cell r="O35">
            <v>65</v>
          </cell>
          <cell r="P35">
            <v>0</v>
          </cell>
          <cell r="Q35">
            <v>0</v>
          </cell>
          <cell r="R35">
            <v>65</v>
          </cell>
          <cell r="S35">
            <v>60</v>
          </cell>
          <cell r="T35">
            <v>5</v>
          </cell>
          <cell r="U35" t="str">
            <v>謝貴仕</v>
          </cell>
          <cell r="V35" t="str">
            <v>路過</v>
          </cell>
          <cell r="W35" t="str">
            <v>永和</v>
          </cell>
          <cell r="X35" t="str">
            <v>商</v>
          </cell>
          <cell r="Y35" t="str">
            <v>A01F14</v>
          </cell>
        </row>
        <row r="36">
          <cell r="E36" t="str">
            <v>ZA3017</v>
          </cell>
          <cell r="H36" t="str">
            <v>張文治</v>
          </cell>
          <cell r="I36">
            <v>34994</v>
          </cell>
          <cell r="J36">
            <v>34994</v>
          </cell>
          <cell r="K36">
            <v>34994</v>
          </cell>
          <cell r="N36">
            <v>115</v>
          </cell>
          <cell r="O36">
            <v>115</v>
          </cell>
          <cell r="P36">
            <v>0</v>
          </cell>
          <cell r="Q36">
            <v>0</v>
          </cell>
          <cell r="R36">
            <v>115</v>
          </cell>
          <cell r="S36">
            <v>110</v>
          </cell>
          <cell r="T36">
            <v>5</v>
          </cell>
          <cell r="U36" t="str">
            <v>何素菁</v>
          </cell>
          <cell r="V36" t="str">
            <v>NP</v>
          </cell>
          <cell r="W36" t="str">
            <v>新店</v>
          </cell>
          <cell r="X36" t="str">
            <v>塑膠</v>
          </cell>
          <cell r="Y36" t="str">
            <v>C01F13</v>
          </cell>
        </row>
        <row r="37">
          <cell r="E37" t="str">
            <v>ZA1210</v>
          </cell>
          <cell r="H37" t="str">
            <v>周張霜梅</v>
          </cell>
          <cell r="I37">
            <v>34994</v>
          </cell>
          <cell r="J37">
            <v>34994</v>
          </cell>
          <cell r="K37">
            <v>34999</v>
          </cell>
          <cell r="N37">
            <v>125</v>
          </cell>
          <cell r="O37">
            <v>120</v>
          </cell>
          <cell r="P37">
            <v>0</v>
          </cell>
          <cell r="Q37">
            <v>0</v>
          </cell>
          <cell r="R37">
            <v>120</v>
          </cell>
          <cell r="S37">
            <v>120</v>
          </cell>
          <cell r="T37">
            <v>0</v>
          </cell>
          <cell r="U37" t="str">
            <v>謝貴仕</v>
          </cell>
          <cell r="Y37" t="str">
            <v>D03F15</v>
          </cell>
        </row>
        <row r="38">
          <cell r="E38" t="str">
            <v>ZA2148</v>
          </cell>
          <cell r="H38" t="str">
            <v>沈佩玲</v>
          </cell>
          <cell r="I38">
            <v>34996</v>
          </cell>
          <cell r="J38">
            <v>34996</v>
          </cell>
          <cell r="K38">
            <v>35005</v>
          </cell>
          <cell r="N38">
            <v>83</v>
          </cell>
          <cell r="O38">
            <v>83</v>
          </cell>
          <cell r="P38">
            <v>0</v>
          </cell>
          <cell r="Q38">
            <v>0</v>
          </cell>
          <cell r="R38">
            <v>83</v>
          </cell>
          <cell r="S38">
            <v>75</v>
          </cell>
          <cell r="T38">
            <v>8</v>
          </cell>
          <cell r="U38" t="str">
            <v>何素菁</v>
          </cell>
          <cell r="V38" t="str">
            <v>電開</v>
          </cell>
          <cell r="W38" t="str">
            <v>永和</v>
          </cell>
          <cell r="X38" t="str">
            <v>貿易</v>
          </cell>
          <cell r="Y38" t="str">
            <v>B02F20</v>
          </cell>
        </row>
        <row r="39">
          <cell r="E39" t="str">
            <v>ZA2110</v>
          </cell>
          <cell r="H39" t="str">
            <v>高敏威</v>
          </cell>
          <cell r="I39">
            <v>34993</v>
          </cell>
          <cell r="J39">
            <v>34993</v>
          </cell>
          <cell r="K39">
            <v>35005</v>
          </cell>
          <cell r="N39">
            <v>83</v>
          </cell>
          <cell r="O39">
            <v>83</v>
          </cell>
          <cell r="P39">
            <v>0</v>
          </cell>
          <cell r="Q39">
            <v>0</v>
          </cell>
          <cell r="R39">
            <v>83</v>
          </cell>
          <cell r="S39">
            <v>75</v>
          </cell>
          <cell r="T39">
            <v>8</v>
          </cell>
          <cell r="U39" t="str">
            <v>何素菁</v>
          </cell>
          <cell r="V39" t="str">
            <v>POP</v>
          </cell>
          <cell r="W39" t="str">
            <v>內湖</v>
          </cell>
          <cell r="X39" t="str">
            <v>化工</v>
          </cell>
          <cell r="Y39" t="str">
            <v>B02F15</v>
          </cell>
        </row>
        <row r="40">
          <cell r="D40" t="str">
            <v>D01F18</v>
          </cell>
          <cell r="H40" t="str">
            <v>李芳芝</v>
          </cell>
          <cell r="I40">
            <v>35002</v>
          </cell>
          <cell r="J40">
            <v>35003</v>
          </cell>
          <cell r="K40">
            <v>35004</v>
          </cell>
          <cell r="M40">
            <v>42.19</v>
          </cell>
          <cell r="N40">
            <v>912</v>
          </cell>
          <cell r="O40">
            <v>875</v>
          </cell>
          <cell r="P40">
            <v>0</v>
          </cell>
          <cell r="Q40">
            <v>0</v>
          </cell>
          <cell r="R40">
            <v>875</v>
          </cell>
          <cell r="S40">
            <v>827</v>
          </cell>
          <cell r="T40">
            <v>48</v>
          </cell>
          <cell r="U40" t="str">
            <v>翁國棟江同辰</v>
          </cell>
          <cell r="V40" t="str">
            <v>路過</v>
          </cell>
          <cell r="W40" t="str">
            <v>松山</v>
          </cell>
          <cell r="X40" t="str">
            <v>自由</v>
          </cell>
        </row>
        <row r="41">
          <cell r="D41" t="str">
            <v>A02F05</v>
          </cell>
          <cell r="H41" t="str">
            <v>俞    萍</v>
          </cell>
          <cell r="I41">
            <v>35003</v>
          </cell>
          <cell r="J41">
            <v>35003</v>
          </cell>
          <cell r="K41">
            <v>35013</v>
          </cell>
          <cell r="M41">
            <v>24.38</v>
          </cell>
          <cell r="N41">
            <v>505</v>
          </cell>
          <cell r="O41">
            <v>470</v>
          </cell>
          <cell r="P41">
            <v>0</v>
          </cell>
          <cell r="Q41">
            <v>0</v>
          </cell>
          <cell r="R41">
            <v>470</v>
          </cell>
          <cell r="S41">
            <v>456</v>
          </cell>
          <cell r="T41">
            <v>14</v>
          </cell>
          <cell r="U41" t="str">
            <v>曾志佳定正銘</v>
          </cell>
          <cell r="V41" t="str">
            <v>POP</v>
          </cell>
          <cell r="W41" t="str">
            <v>中和</v>
          </cell>
          <cell r="X41" t="str">
            <v>電子</v>
          </cell>
          <cell r="Y41" t="str">
            <v>楊明秋換名</v>
          </cell>
        </row>
        <row r="42">
          <cell r="E42" t="str">
            <v>ZA1209</v>
          </cell>
          <cell r="H42" t="str">
            <v>李芳芝</v>
          </cell>
          <cell r="I42">
            <v>35002</v>
          </cell>
          <cell r="J42">
            <v>35003</v>
          </cell>
          <cell r="K42">
            <v>35004</v>
          </cell>
          <cell r="N42">
            <v>125</v>
          </cell>
          <cell r="O42">
            <v>125</v>
          </cell>
          <cell r="P42">
            <v>0</v>
          </cell>
          <cell r="Q42">
            <v>0</v>
          </cell>
          <cell r="R42">
            <v>125</v>
          </cell>
          <cell r="S42">
            <v>120</v>
          </cell>
          <cell r="T42">
            <v>5</v>
          </cell>
          <cell r="U42" t="str">
            <v>翁國棟江同辰</v>
          </cell>
          <cell r="V42" t="str">
            <v>路過</v>
          </cell>
          <cell r="W42" t="str">
            <v>松山</v>
          </cell>
          <cell r="X42" t="str">
            <v>自由</v>
          </cell>
          <cell r="Y42" t="str">
            <v>D01F16</v>
          </cell>
        </row>
        <row r="43">
          <cell r="E43" t="str">
            <v>*ZA3011</v>
          </cell>
          <cell r="H43" t="str">
            <v>林德美</v>
          </cell>
          <cell r="I43" t="str">
            <v>*841030</v>
          </cell>
          <cell r="J43" t="str">
            <v>850320退</v>
          </cell>
          <cell r="K43">
            <v>35010</v>
          </cell>
          <cell r="N43">
            <v>78</v>
          </cell>
          <cell r="O43">
            <v>78</v>
          </cell>
          <cell r="P43">
            <v>0</v>
          </cell>
          <cell r="Q43">
            <v>0</v>
          </cell>
          <cell r="R43">
            <v>78</v>
          </cell>
          <cell r="S43">
            <v>70</v>
          </cell>
          <cell r="T43">
            <v>8</v>
          </cell>
          <cell r="U43" t="str">
            <v>何素菁蔣延彤</v>
          </cell>
          <cell r="V43" t="str">
            <v>POP</v>
          </cell>
          <cell r="W43" t="str">
            <v>內湖</v>
          </cell>
          <cell r="X43" t="str">
            <v>公</v>
          </cell>
          <cell r="Y43" t="str">
            <v>A01F22</v>
          </cell>
        </row>
        <row r="44">
          <cell r="E44" t="str">
            <v>ZA3075</v>
          </cell>
          <cell r="H44" t="str">
            <v>蕭國益</v>
          </cell>
          <cell r="I44">
            <v>35014</v>
          </cell>
          <cell r="J44">
            <v>35014</v>
          </cell>
          <cell r="K44">
            <v>35021</v>
          </cell>
          <cell r="N44">
            <v>65</v>
          </cell>
          <cell r="O44">
            <v>70</v>
          </cell>
          <cell r="P44">
            <v>0</v>
          </cell>
          <cell r="Q44">
            <v>0</v>
          </cell>
          <cell r="R44">
            <v>70</v>
          </cell>
          <cell r="S44">
            <v>60</v>
          </cell>
          <cell r="T44">
            <v>10</v>
          </cell>
          <cell r="U44" t="str">
            <v>涂志賢</v>
          </cell>
          <cell r="V44" t="str">
            <v>NP</v>
          </cell>
          <cell r="W44" t="str">
            <v>新店</v>
          </cell>
          <cell r="X44" t="str">
            <v>醫生</v>
          </cell>
          <cell r="Y44" t="str">
            <v>D01F14</v>
          </cell>
        </row>
        <row r="45">
          <cell r="E45" t="str">
            <v>*ZA2143</v>
          </cell>
          <cell r="H45" t="str">
            <v>楊壽安</v>
          </cell>
          <cell r="I45">
            <v>35015</v>
          </cell>
          <cell r="J45">
            <v>35015</v>
          </cell>
          <cell r="K45">
            <v>35021</v>
          </cell>
          <cell r="N45">
            <v>80</v>
          </cell>
          <cell r="O45">
            <v>77</v>
          </cell>
          <cell r="P45">
            <v>0</v>
          </cell>
          <cell r="Q45">
            <v>0</v>
          </cell>
          <cell r="R45">
            <v>77</v>
          </cell>
          <cell r="S45">
            <v>75</v>
          </cell>
          <cell r="T45">
            <v>2</v>
          </cell>
          <cell r="U45" t="str">
            <v>謝貴仕</v>
          </cell>
          <cell r="V45" t="str">
            <v>路過</v>
          </cell>
          <cell r="W45" t="str">
            <v>龍潭</v>
          </cell>
          <cell r="X45" t="str">
            <v>工程</v>
          </cell>
          <cell r="Y45" t="str">
            <v>B02F17</v>
          </cell>
        </row>
        <row r="46">
          <cell r="E46" t="str">
            <v>*ZA3064</v>
          </cell>
          <cell r="H46" t="str">
            <v>陳振國</v>
          </cell>
          <cell r="I46" t="str">
            <v>*841113</v>
          </cell>
          <cell r="J46" t="str">
            <v>850420退</v>
          </cell>
          <cell r="K46">
            <v>35018</v>
          </cell>
          <cell r="N46">
            <v>65</v>
          </cell>
          <cell r="O46">
            <v>65</v>
          </cell>
          <cell r="P46">
            <v>0</v>
          </cell>
          <cell r="Q46">
            <v>0</v>
          </cell>
          <cell r="R46">
            <v>65</v>
          </cell>
          <cell r="S46">
            <v>60</v>
          </cell>
          <cell r="T46">
            <v>5</v>
          </cell>
          <cell r="U46" t="str">
            <v>蔣延彤</v>
          </cell>
          <cell r="V46" t="str">
            <v>POP</v>
          </cell>
          <cell r="W46" t="str">
            <v>板橋</v>
          </cell>
          <cell r="X46" t="str">
            <v>教師</v>
          </cell>
          <cell r="Y46" t="str">
            <v>C01F19</v>
          </cell>
        </row>
        <row r="47">
          <cell r="E47" t="str">
            <v>*ZA3065</v>
          </cell>
          <cell r="H47" t="str">
            <v>陳振國</v>
          </cell>
          <cell r="I47" t="str">
            <v>*841113</v>
          </cell>
          <cell r="J47" t="str">
            <v>850420退</v>
          </cell>
          <cell r="K47">
            <v>35018</v>
          </cell>
          <cell r="N47">
            <v>65</v>
          </cell>
          <cell r="O47">
            <v>65</v>
          </cell>
          <cell r="P47">
            <v>0</v>
          </cell>
          <cell r="Q47">
            <v>0</v>
          </cell>
          <cell r="R47">
            <v>65</v>
          </cell>
          <cell r="S47">
            <v>60</v>
          </cell>
          <cell r="T47">
            <v>5</v>
          </cell>
          <cell r="U47" t="str">
            <v>蔣延彤</v>
          </cell>
          <cell r="V47" t="str">
            <v>POP</v>
          </cell>
          <cell r="W47" t="str">
            <v>板橋</v>
          </cell>
          <cell r="X47" t="str">
            <v>教師</v>
          </cell>
          <cell r="Y47" t="str">
            <v>C01F19</v>
          </cell>
        </row>
        <row r="48">
          <cell r="E48" t="str">
            <v>ZA3084</v>
          </cell>
          <cell r="H48" t="str">
            <v>張玉芬</v>
          </cell>
          <cell r="I48">
            <v>35018</v>
          </cell>
          <cell r="J48">
            <v>35021</v>
          </cell>
          <cell r="K48">
            <v>35021</v>
          </cell>
          <cell r="N48">
            <v>115</v>
          </cell>
          <cell r="O48">
            <v>110</v>
          </cell>
          <cell r="P48">
            <v>0</v>
          </cell>
          <cell r="Q48">
            <v>0</v>
          </cell>
          <cell r="R48">
            <v>110</v>
          </cell>
          <cell r="S48">
            <v>110</v>
          </cell>
          <cell r="T48">
            <v>0</v>
          </cell>
          <cell r="U48" t="str">
            <v>涂志賢謝貴仕</v>
          </cell>
          <cell r="V48" t="str">
            <v>NP</v>
          </cell>
          <cell r="W48" t="str">
            <v>永和</v>
          </cell>
          <cell r="X48" t="str">
            <v>自由業</v>
          </cell>
          <cell r="Y48" t="str">
            <v>D01F15</v>
          </cell>
        </row>
        <row r="49">
          <cell r="E49" t="str">
            <v>ZA1214</v>
          </cell>
          <cell r="H49" t="str">
            <v>孫悅萍</v>
          </cell>
          <cell r="I49">
            <v>35028</v>
          </cell>
          <cell r="J49">
            <v>35028</v>
          </cell>
          <cell r="K49">
            <v>35028</v>
          </cell>
          <cell r="N49">
            <v>125</v>
          </cell>
          <cell r="O49">
            <v>125</v>
          </cell>
          <cell r="P49">
            <v>0</v>
          </cell>
          <cell r="Q49">
            <v>0</v>
          </cell>
          <cell r="R49">
            <v>125</v>
          </cell>
          <cell r="S49">
            <v>120</v>
          </cell>
          <cell r="T49">
            <v>5</v>
          </cell>
          <cell r="U49" t="str">
            <v>曾志佳</v>
          </cell>
          <cell r="V49" t="str">
            <v>NP</v>
          </cell>
          <cell r="W49" t="str">
            <v>信義</v>
          </cell>
          <cell r="X49" t="str">
            <v>商</v>
          </cell>
          <cell r="Y49" t="str">
            <v>A01F17</v>
          </cell>
        </row>
        <row r="50">
          <cell r="E50" t="str">
            <v>ZA1189</v>
          </cell>
          <cell r="H50" t="str">
            <v>林惠琴</v>
          </cell>
          <cell r="I50">
            <v>35031</v>
          </cell>
          <cell r="J50">
            <v>35031</v>
          </cell>
          <cell r="K50">
            <v>35031</v>
          </cell>
          <cell r="N50">
            <v>125</v>
          </cell>
          <cell r="O50">
            <v>125</v>
          </cell>
          <cell r="P50">
            <v>0</v>
          </cell>
          <cell r="Q50">
            <v>0</v>
          </cell>
          <cell r="R50">
            <v>125</v>
          </cell>
          <cell r="S50">
            <v>120</v>
          </cell>
          <cell r="T50">
            <v>5</v>
          </cell>
          <cell r="U50" t="str">
            <v>何素菁</v>
          </cell>
          <cell r="V50" t="str">
            <v>介紹</v>
          </cell>
          <cell r="W50" t="str">
            <v>萬華</v>
          </cell>
          <cell r="X50" t="str">
            <v>裝璜</v>
          </cell>
          <cell r="Y50" t="str">
            <v>A01F08</v>
          </cell>
        </row>
        <row r="51">
          <cell r="E51" t="str">
            <v>ZA2146</v>
          </cell>
          <cell r="H51" t="str">
            <v>胡毓麟</v>
          </cell>
          <cell r="I51">
            <v>35033</v>
          </cell>
          <cell r="J51">
            <v>35033</v>
          </cell>
          <cell r="K51">
            <v>35033</v>
          </cell>
          <cell r="N51">
            <v>80</v>
          </cell>
          <cell r="O51">
            <v>83</v>
          </cell>
          <cell r="P51">
            <v>0</v>
          </cell>
          <cell r="Q51">
            <v>0</v>
          </cell>
          <cell r="R51">
            <v>83</v>
          </cell>
          <cell r="S51">
            <v>75</v>
          </cell>
          <cell r="T51">
            <v>8</v>
          </cell>
          <cell r="U51" t="str">
            <v>翁國棟</v>
          </cell>
          <cell r="V51" t="str">
            <v>NP</v>
          </cell>
          <cell r="W51" t="str">
            <v>景美</v>
          </cell>
          <cell r="X51" t="str">
            <v>資訊</v>
          </cell>
          <cell r="Y51" t="str">
            <v>A01F09</v>
          </cell>
        </row>
        <row r="52">
          <cell r="D52" t="str">
            <v>D01F14</v>
          </cell>
          <cell r="H52" t="str">
            <v>蕭國益</v>
          </cell>
          <cell r="I52">
            <v>35014</v>
          </cell>
          <cell r="J52">
            <v>35014</v>
          </cell>
          <cell r="K52">
            <v>35021</v>
          </cell>
          <cell r="M52">
            <v>42.19</v>
          </cell>
          <cell r="N52">
            <v>903</v>
          </cell>
          <cell r="O52">
            <v>860</v>
          </cell>
          <cell r="P52">
            <v>0</v>
          </cell>
          <cell r="Q52">
            <v>0</v>
          </cell>
          <cell r="R52">
            <v>860</v>
          </cell>
          <cell r="S52">
            <v>819</v>
          </cell>
          <cell r="T52">
            <v>41</v>
          </cell>
          <cell r="U52" t="str">
            <v>涂志賢</v>
          </cell>
          <cell r="V52" t="str">
            <v>NP</v>
          </cell>
          <cell r="W52" t="str">
            <v>新店</v>
          </cell>
          <cell r="X52" t="str">
            <v>醫生</v>
          </cell>
        </row>
        <row r="53">
          <cell r="D53" t="str">
            <v>*A02F15</v>
          </cell>
          <cell r="H53" t="str">
            <v>趙仲梅</v>
          </cell>
          <cell r="I53" t="str">
            <v>*841114</v>
          </cell>
          <cell r="J53" t="str">
            <v>850430退戶</v>
          </cell>
          <cell r="K53">
            <v>35017</v>
          </cell>
          <cell r="M53">
            <v>24.38</v>
          </cell>
          <cell r="N53">
            <v>515</v>
          </cell>
          <cell r="O53">
            <v>490</v>
          </cell>
          <cell r="P53">
            <v>4.1399999999999997</v>
          </cell>
          <cell r="Q53">
            <v>0</v>
          </cell>
          <cell r="R53">
            <v>485.86</v>
          </cell>
          <cell r="S53">
            <v>466</v>
          </cell>
          <cell r="T53">
            <v>19.860000000000014</v>
          </cell>
          <cell r="U53" t="str">
            <v>何素菁蔣延彤</v>
          </cell>
          <cell r="V53" t="str">
            <v>POP</v>
          </cell>
          <cell r="W53" t="str">
            <v>中和</v>
          </cell>
          <cell r="X53" t="str">
            <v>教師</v>
          </cell>
        </row>
        <row r="54">
          <cell r="D54" t="str">
            <v>*B02F17</v>
          </cell>
          <cell r="H54" t="str">
            <v>楊壽安</v>
          </cell>
          <cell r="I54" t="str">
            <v>*1995/11/12</v>
          </cell>
          <cell r="J54" t="str">
            <v>851105換至K2案</v>
          </cell>
          <cell r="M54">
            <v>35.61</v>
          </cell>
          <cell r="N54">
            <v>766</v>
          </cell>
          <cell r="O54">
            <v>703</v>
          </cell>
          <cell r="P54">
            <v>0</v>
          </cell>
          <cell r="Q54">
            <v>0</v>
          </cell>
          <cell r="R54">
            <v>703</v>
          </cell>
          <cell r="S54">
            <v>695</v>
          </cell>
          <cell r="T54">
            <v>8</v>
          </cell>
          <cell r="U54" t="str">
            <v>謝貴仕</v>
          </cell>
          <cell r="V54" t="str">
            <v>路過</v>
          </cell>
          <cell r="W54" t="str">
            <v>龍潭</v>
          </cell>
          <cell r="X54" t="str">
            <v>工程</v>
          </cell>
        </row>
        <row r="55">
          <cell r="D55" t="str">
            <v>*C01F19</v>
          </cell>
          <cell r="H55" t="str">
            <v>陳振國</v>
          </cell>
          <cell r="I55" t="str">
            <v>*841113</v>
          </cell>
          <cell r="J55" t="str">
            <v>850420退</v>
          </cell>
          <cell r="K55">
            <v>35018</v>
          </cell>
          <cell r="M55">
            <v>42.38</v>
          </cell>
          <cell r="N55">
            <v>916</v>
          </cell>
          <cell r="O55">
            <v>856</v>
          </cell>
          <cell r="P55">
            <v>0</v>
          </cell>
          <cell r="Q55">
            <v>0</v>
          </cell>
          <cell r="R55">
            <v>856</v>
          </cell>
          <cell r="S55">
            <v>831</v>
          </cell>
          <cell r="T55">
            <v>25</v>
          </cell>
          <cell r="U55" t="str">
            <v>蔣延彤</v>
          </cell>
          <cell r="V55" t="str">
            <v>POP</v>
          </cell>
          <cell r="W55" t="str">
            <v>板橋</v>
          </cell>
          <cell r="X55" t="str">
            <v>教師</v>
          </cell>
          <cell r="Y55" t="str">
            <v>陳碧琪換名</v>
          </cell>
        </row>
        <row r="56">
          <cell r="D56" t="str">
            <v>D01F15</v>
          </cell>
          <cell r="H56" t="str">
            <v>張玉芬</v>
          </cell>
          <cell r="I56">
            <v>35018</v>
          </cell>
          <cell r="J56">
            <v>35021</v>
          </cell>
          <cell r="K56">
            <v>35021</v>
          </cell>
          <cell r="M56">
            <v>42.19</v>
          </cell>
          <cell r="N56">
            <v>908</v>
          </cell>
          <cell r="O56">
            <v>823</v>
          </cell>
          <cell r="P56">
            <v>0</v>
          </cell>
          <cell r="Q56">
            <v>0</v>
          </cell>
          <cell r="R56">
            <v>823</v>
          </cell>
          <cell r="S56">
            <v>823</v>
          </cell>
          <cell r="T56">
            <v>0</v>
          </cell>
          <cell r="U56" t="str">
            <v>涂志賢謝貴仕</v>
          </cell>
          <cell r="V56" t="str">
            <v>NP</v>
          </cell>
          <cell r="W56" t="str">
            <v>永和</v>
          </cell>
          <cell r="X56" t="str">
            <v>自由業</v>
          </cell>
        </row>
        <row r="57">
          <cell r="D57" t="str">
            <v>B02F13</v>
          </cell>
          <cell r="H57" t="str">
            <v>潘蕙蘭</v>
          </cell>
          <cell r="I57">
            <v>35020</v>
          </cell>
          <cell r="J57">
            <v>35023</v>
          </cell>
          <cell r="K57">
            <v>35023</v>
          </cell>
          <cell r="M57">
            <v>35.61</v>
          </cell>
          <cell r="N57">
            <v>759</v>
          </cell>
          <cell r="O57">
            <v>712</v>
          </cell>
          <cell r="P57">
            <v>0</v>
          </cell>
          <cell r="Q57">
            <v>0</v>
          </cell>
          <cell r="R57">
            <v>712</v>
          </cell>
          <cell r="S57">
            <v>688</v>
          </cell>
          <cell r="T57">
            <v>24</v>
          </cell>
          <cell r="U57" t="str">
            <v>翁國棟曾志佳</v>
          </cell>
          <cell r="V57" t="str">
            <v>POP</v>
          </cell>
          <cell r="W57" t="str">
            <v>信義</v>
          </cell>
          <cell r="X57" t="str">
            <v>商</v>
          </cell>
        </row>
        <row r="58">
          <cell r="D58" t="str">
            <v>A01F17</v>
          </cell>
          <cell r="H58" t="str">
            <v>孫悅萍</v>
          </cell>
          <cell r="I58">
            <v>35022</v>
          </cell>
          <cell r="J58">
            <v>35025</v>
          </cell>
          <cell r="K58">
            <v>35028</v>
          </cell>
          <cell r="M58">
            <v>25.57</v>
          </cell>
          <cell r="N58">
            <v>568</v>
          </cell>
          <cell r="O58">
            <v>545</v>
          </cell>
          <cell r="P58">
            <v>0</v>
          </cell>
          <cell r="Q58">
            <v>0</v>
          </cell>
          <cell r="R58">
            <v>545</v>
          </cell>
          <cell r="S58">
            <v>517</v>
          </cell>
          <cell r="T58">
            <v>28</v>
          </cell>
          <cell r="U58" t="str">
            <v>曾志佳</v>
          </cell>
          <cell r="V58" t="str">
            <v>NP</v>
          </cell>
          <cell r="W58" t="str">
            <v>信義</v>
          </cell>
          <cell r="X58" t="str">
            <v>商</v>
          </cell>
        </row>
        <row r="59">
          <cell r="D59" t="str">
            <v>A01F09</v>
          </cell>
          <cell r="H59" t="str">
            <v>胡毓麟</v>
          </cell>
          <cell r="I59">
            <v>35030</v>
          </cell>
          <cell r="J59">
            <v>35033</v>
          </cell>
          <cell r="K59">
            <v>35033</v>
          </cell>
          <cell r="M59">
            <v>25.57</v>
          </cell>
          <cell r="N59">
            <v>560</v>
          </cell>
          <cell r="O59">
            <v>520</v>
          </cell>
          <cell r="P59">
            <v>0</v>
          </cell>
          <cell r="Q59">
            <v>0</v>
          </cell>
          <cell r="R59">
            <v>520</v>
          </cell>
          <cell r="S59">
            <v>509</v>
          </cell>
          <cell r="T59">
            <v>11</v>
          </cell>
          <cell r="U59" t="str">
            <v>翁國棟</v>
          </cell>
          <cell r="V59" t="str">
            <v>NP</v>
          </cell>
          <cell r="W59" t="str">
            <v>景美</v>
          </cell>
          <cell r="X59" t="str">
            <v>資訊</v>
          </cell>
        </row>
        <row r="60">
          <cell r="D60" t="str">
            <v>A01F08</v>
          </cell>
          <cell r="H60" t="str">
            <v>林惠琴</v>
          </cell>
          <cell r="I60">
            <v>35028</v>
          </cell>
          <cell r="J60">
            <v>35028</v>
          </cell>
          <cell r="K60">
            <v>35031</v>
          </cell>
          <cell r="M60">
            <v>25.57</v>
          </cell>
          <cell r="N60">
            <v>560</v>
          </cell>
          <cell r="O60">
            <v>520</v>
          </cell>
          <cell r="P60">
            <v>0</v>
          </cell>
          <cell r="Q60">
            <v>2</v>
          </cell>
          <cell r="R60">
            <v>518</v>
          </cell>
          <cell r="S60">
            <v>509</v>
          </cell>
          <cell r="T60">
            <v>9</v>
          </cell>
          <cell r="U60" t="str">
            <v>何素菁</v>
          </cell>
          <cell r="V60" t="str">
            <v>介紹</v>
          </cell>
          <cell r="W60" t="str">
            <v>萬華</v>
          </cell>
          <cell r="X60" t="str">
            <v>裝璜</v>
          </cell>
        </row>
        <row r="61">
          <cell r="D61" t="str">
            <v>B03F19</v>
          </cell>
          <cell r="H61" t="str">
            <v>廖建期</v>
          </cell>
          <cell r="I61">
            <v>35040</v>
          </cell>
          <cell r="J61">
            <v>35040</v>
          </cell>
          <cell r="K61">
            <v>35041</v>
          </cell>
          <cell r="M61">
            <v>35.54</v>
          </cell>
          <cell r="N61">
            <v>807</v>
          </cell>
          <cell r="O61">
            <v>779</v>
          </cell>
          <cell r="P61">
            <v>0</v>
          </cell>
          <cell r="Q61">
            <v>10</v>
          </cell>
          <cell r="R61">
            <v>769</v>
          </cell>
          <cell r="S61">
            <v>736</v>
          </cell>
          <cell r="T61">
            <v>33</v>
          </cell>
          <cell r="U61" t="str">
            <v>謝貴仕</v>
          </cell>
          <cell r="V61" t="str">
            <v>介紹</v>
          </cell>
          <cell r="W61" t="str">
            <v>中和</v>
          </cell>
          <cell r="X61" t="str">
            <v>公</v>
          </cell>
        </row>
        <row r="62">
          <cell r="D62" t="str">
            <v>B05F19</v>
          </cell>
          <cell r="H62" t="str">
            <v>廖建期</v>
          </cell>
          <cell r="I62">
            <v>35040</v>
          </cell>
          <cell r="J62">
            <v>35040</v>
          </cell>
          <cell r="K62">
            <v>35041</v>
          </cell>
          <cell r="M62">
            <v>34.6</v>
          </cell>
          <cell r="N62">
            <v>755</v>
          </cell>
          <cell r="O62">
            <v>717</v>
          </cell>
          <cell r="P62">
            <v>0</v>
          </cell>
          <cell r="Q62">
            <v>0</v>
          </cell>
          <cell r="R62">
            <v>717</v>
          </cell>
          <cell r="S62">
            <v>686</v>
          </cell>
          <cell r="T62">
            <v>31</v>
          </cell>
          <cell r="U62" t="str">
            <v>謝貴仕</v>
          </cell>
          <cell r="V62" t="str">
            <v>介紹</v>
          </cell>
          <cell r="W62" t="str">
            <v>中和</v>
          </cell>
          <cell r="X62" t="str">
            <v>公</v>
          </cell>
        </row>
        <row r="63">
          <cell r="D63" t="str">
            <v>B02F18</v>
          </cell>
          <cell r="H63" t="str">
            <v>吳長庚</v>
          </cell>
          <cell r="I63">
            <v>35053</v>
          </cell>
          <cell r="J63">
            <v>35053</v>
          </cell>
          <cell r="K63">
            <v>35055</v>
          </cell>
          <cell r="M63">
            <v>35.61</v>
          </cell>
          <cell r="N63">
            <v>766</v>
          </cell>
          <cell r="O63">
            <v>717</v>
          </cell>
          <cell r="P63">
            <v>0</v>
          </cell>
          <cell r="Q63">
            <v>3</v>
          </cell>
          <cell r="R63">
            <v>714</v>
          </cell>
          <cell r="S63">
            <v>695</v>
          </cell>
          <cell r="T63">
            <v>19</v>
          </cell>
          <cell r="U63" t="str">
            <v>李玉春陳雅貴</v>
          </cell>
          <cell r="V63" t="str">
            <v>介紹</v>
          </cell>
          <cell r="W63" t="str">
            <v>中和</v>
          </cell>
          <cell r="X63" t="str">
            <v>公</v>
          </cell>
        </row>
        <row r="64">
          <cell r="E64" t="str">
            <v>ZA1204</v>
          </cell>
          <cell r="H64" t="str">
            <v>廖建期</v>
          </cell>
          <cell r="I64">
            <v>35040</v>
          </cell>
          <cell r="J64">
            <v>35040</v>
          </cell>
          <cell r="K64">
            <v>35041</v>
          </cell>
          <cell r="N64">
            <v>125</v>
          </cell>
          <cell r="O64">
            <v>125</v>
          </cell>
          <cell r="P64">
            <v>0</v>
          </cell>
          <cell r="Q64">
            <v>0</v>
          </cell>
          <cell r="R64">
            <v>125</v>
          </cell>
          <cell r="S64">
            <v>120</v>
          </cell>
          <cell r="T64">
            <v>5</v>
          </cell>
          <cell r="U64" t="str">
            <v>謝貴仕</v>
          </cell>
          <cell r="V64" t="str">
            <v>介紹</v>
          </cell>
          <cell r="W64" t="str">
            <v>中和</v>
          </cell>
          <cell r="X64" t="str">
            <v>公</v>
          </cell>
          <cell r="Y64" t="str">
            <v>B03F19</v>
          </cell>
        </row>
        <row r="65">
          <cell r="E65" t="str">
            <v>ZA1215</v>
          </cell>
          <cell r="H65" t="str">
            <v>廖建期</v>
          </cell>
          <cell r="I65">
            <v>35040</v>
          </cell>
          <cell r="J65">
            <v>35040</v>
          </cell>
          <cell r="K65">
            <v>35041</v>
          </cell>
          <cell r="N65">
            <v>120</v>
          </cell>
          <cell r="O65">
            <v>120</v>
          </cell>
          <cell r="P65">
            <v>0</v>
          </cell>
          <cell r="Q65">
            <v>0</v>
          </cell>
          <cell r="R65">
            <v>120</v>
          </cell>
          <cell r="S65">
            <v>115</v>
          </cell>
          <cell r="T65">
            <v>5</v>
          </cell>
          <cell r="U65" t="str">
            <v>謝貴仕</v>
          </cell>
          <cell r="V65" t="str">
            <v>介紹</v>
          </cell>
          <cell r="W65" t="str">
            <v>中和</v>
          </cell>
          <cell r="X65" t="str">
            <v>公</v>
          </cell>
          <cell r="Y65" t="str">
            <v>B05F19</v>
          </cell>
        </row>
        <row r="66">
          <cell r="D66" t="str">
            <v>B02F21</v>
          </cell>
          <cell r="H66" t="str">
            <v>王裕屏</v>
          </cell>
          <cell r="I66">
            <v>35057</v>
          </cell>
          <cell r="J66">
            <v>35057</v>
          </cell>
          <cell r="K66">
            <v>35073</v>
          </cell>
          <cell r="M66">
            <v>35.61</v>
          </cell>
          <cell r="N66">
            <v>770</v>
          </cell>
          <cell r="O66">
            <v>700</v>
          </cell>
          <cell r="P66">
            <v>0</v>
          </cell>
          <cell r="Q66">
            <v>2</v>
          </cell>
          <cell r="R66">
            <v>698</v>
          </cell>
          <cell r="S66">
            <v>698</v>
          </cell>
          <cell r="T66">
            <v>0</v>
          </cell>
          <cell r="U66" t="str">
            <v>涂志賢</v>
          </cell>
          <cell r="V66" t="str">
            <v>介紹</v>
          </cell>
          <cell r="W66" t="str">
            <v>萬華</v>
          </cell>
          <cell r="X66" t="str">
            <v>營造</v>
          </cell>
        </row>
        <row r="67">
          <cell r="D67" t="str">
            <v>B02F19</v>
          </cell>
          <cell r="H67" t="str">
            <v>黃湘雲</v>
          </cell>
          <cell r="I67">
            <v>35057</v>
          </cell>
          <cell r="J67">
            <v>35057</v>
          </cell>
          <cell r="K67">
            <v>35073</v>
          </cell>
          <cell r="M67">
            <v>35.61</v>
          </cell>
          <cell r="N67">
            <v>766</v>
          </cell>
          <cell r="O67">
            <v>700</v>
          </cell>
          <cell r="P67">
            <v>0</v>
          </cell>
          <cell r="R67">
            <v>700</v>
          </cell>
          <cell r="S67">
            <v>695</v>
          </cell>
          <cell r="T67">
            <v>5</v>
          </cell>
          <cell r="U67" t="str">
            <v>涂志賢</v>
          </cell>
          <cell r="V67" t="str">
            <v>介紹</v>
          </cell>
          <cell r="W67" t="str">
            <v>樹林</v>
          </cell>
          <cell r="X67" t="str">
            <v>營造</v>
          </cell>
        </row>
        <row r="68">
          <cell r="D68" t="str">
            <v>A05F12</v>
          </cell>
          <cell r="H68" t="str">
            <v>林睦良</v>
          </cell>
          <cell r="I68">
            <v>35057</v>
          </cell>
          <cell r="J68">
            <v>35069</v>
          </cell>
          <cell r="K68">
            <v>35072</v>
          </cell>
          <cell r="M68">
            <v>34.99</v>
          </cell>
          <cell r="N68">
            <v>742</v>
          </cell>
          <cell r="O68">
            <v>644</v>
          </cell>
          <cell r="P68">
            <v>0</v>
          </cell>
          <cell r="R68">
            <v>644</v>
          </cell>
          <cell r="S68">
            <v>637</v>
          </cell>
          <cell r="T68">
            <v>7</v>
          </cell>
          <cell r="U68" t="str">
            <v xml:space="preserve">謝貴仕 </v>
          </cell>
          <cell r="V68" t="str">
            <v>POP</v>
          </cell>
          <cell r="W68" t="str">
            <v>馬來西亞</v>
          </cell>
          <cell r="X68" t="str">
            <v>珠寶</v>
          </cell>
        </row>
        <row r="69">
          <cell r="D69" t="str">
            <v>D01F21</v>
          </cell>
          <cell r="H69" t="str">
            <v>江瑞鈴</v>
          </cell>
          <cell r="I69">
            <v>35064</v>
          </cell>
          <cell r="J69">
            <v>35067</v>
          </cell>
          <cell r="K69">
            <v>35070</v>
          </cell>
          <cell r="M69">
            <v>42.19</v>
          </cell>
          <cell r="N69">
            <v>916</v>
          </cell>
          <cell r="O69">
            <v>834</v>
          </cell>
          <cell r="P69">
            <v>0</v>
          </cell>
          <cell r="R69">
            <v>834</v>
          </cell>
          <cell r="S69">
            <v>832</v>
          </cell>
          <cell r="T69">
            <v>2</v>
          </cell>
          <cell r="U69" t="str">
            <v>涂志賢</v>
          </cell>
          <cell r="V69" t="str">
            <v>新家園</v>
          </cell>
          <cell r="W69" t="str">
            <v>萬華</v>
          </cell>
        </row>
        <row r="70">
          <cell r="D70" t="str">
            <v>A02F04</v>
          </cell>
          <cell r="H70" t="str">
            <v>陳潔梅</v>
          </cell>
          <cell r="I70">
            <v>35063</v>
          </cell>
          <cell r="J70">
            <v>35069</v>
          </cell>
          <cell r="K70">
            <v>35080</v>
          </cell>
          <cell r="M70">
            <v>24.38</v>
          </cell>
          <cell r="N70">
            <v>495</v>
          </cell>
          <cell r="O70">
            <v>422</v>
          </cell>
          <cell r="P70">
            <v>0</v>
          </cell>
          <cell r="R70">
            <v>422</v>
          </cell>
          <cell r="S70">
            <v>423</v>
          </cell>
          <cell r="T70">
            <v>-1</v>
          </cell>
          <cell r="U70" t="str">
            <v>涂志賢</v>
          </cell>
          <cell r="V70" t="str">
            <v>NP</v>
          </cell>
          <cell r="W70" t="str">
            <v>中和</v>
          </cell>
          <cell r="X70" t="str">
            <v>公</v>
          </cell>
        </row>
        <row r="71">
          <cell r="D71" t="str">
            <v>A01F06</v>
          </cell>
          <cell r="H71" t="str">
            <v>曾健倫</v>
          </cell>
          <cell r="I71">
            <v>35064</v>
          </cell>
          <cell r="J71">
            <v>35073</v>
          </cell>
          <cell r="K71">
            <v>35073</v>
          </cell>
          <cell r="M71">
            <v>25.57</v>
          </cell>
          <cell r="N71">
            <v>555</v>
          </cell>
          <cell r="O71">
            <v>510</v>
          </cell>
          <cell r="P71">
            <v>0</v>
          </cell>
          <cell r="R71">
            <v>510</v>
          </cell>
          <cell r="S71">
            <v>504</v>
          </cell>
          <cell r="T71">
            <v>6</v>
          </cell>
          <cell r="U71" t="str">
            <v>涂志賢</v>
          </cell>
          <cell r="V71" t="str">
            <v>NP</v>
          </cell>
          <cell r="W71" t="str">
            <v>永和</v>
          </cell>
        </row>
        <row r="72">
          <cell r="D72" t="str">
            <v>*A02F03</v>
          </cell>
          <cell r="H72" t="str">
            <v>吳素枝</v>
          </cell>
          <cell r="I72" t="str">
            <v>*841230</v>
          </cell>
          <cell r="J72" t="str">
            <v>850130退</v>
          </cell>
          <cell r="M72">
            <v>24.38</v>
          </cell>
          <cell r="N72">
            <v>500</v>
          </cell>
          <cell r="O72">
            <v>507</v>
          </cell>
          <cell r="P72">
            <v>0</v>
          </cell>
          <cell r="R72">
            <v>507</v>
          </cell>
          <cell r="S72">
            <v>452</v>
          </cell>
          <cell r="T72">
            <v>55</v>
          </cell>
          <cell r="U72" t="str">
            <v>涂志賢</v>
          </cell>
          <cell r="V72" t="str">
            <v>NP</v>
          </cell>
          <cell r="W72" t="str">
            <v>中和</v>
          </cell>
        </row>
        <row r="73">
          <cell r="D73" t="str">
            <v>*C03F21</v>
          </cell>
          <cell r="H73" t="str">
            <v>林秀娥</v>
          </cell>
          <cell r="J73" t="str">
            <v>850110退</v>
          </cell>
          <cell r="K73" t="str">
            <v>退戶</v>
          </cell>
          <cell r="M73">
            <v>43.6</v>
          </cell>
          <cell r="N73">
            <v>999</v>
          </cell>
          <cell r="O73">
            <v>915</v>
          </cell>
          <cell r="P73">
            <v>0</v>
          </cell>
          <cell r="R73">
            <v>915</v>
          </cell>
          <cell r="S73">
            <v>912</v>
          </cell>
          <cell r="T73">
            <v>3</v>
          </cell>
          <cell r="U73" t="str">
            <v>何素菁</v>
          </cell>
          <cell r="V73" t="str">
            <v>NP</v>
          </cell>
          <cell r="W73" t="str">
            <v>中和</v>
          </cell>
          <cell r="X73" t="str">
            <v>建設</v>
          </cell>
        </row>
        <row r="74">
          <cell r="D74" t="str">
            <v>B03F20</v>
          </cell>
          <cell r="H74" t="str">
            <v>陳財明</v>
          </cell>
          <cell r="I74">
            <v>35063</v>
          </cell>
          <cell r="J74">
            <v>35067</v>
          </cell>
          <cell r="K74">
            <v>35067</v>
          </cell>
          <cell r="M74">
            <v>35.54</v>
          </cell>
          <cell r="N74">
            <v>811</v>
          </cell>
          <cell r="O74">
            <v>746</v>
          </cell>
          <cell r="P74">
            <v>0</v>
          </cell>
          <cell r="R74">
            <v>746</v>
          </cell>
          <cell r="S74">
            <v>740</v>
          </cell>
          <cell r="T74">
            <v>6</v>
          </cell>
          <cell r="U74" t="str">
            <v>何素菁</v>
          </cell>
          <cell r="V74" t="str">
            <v>介紹</v>
          </cell>
          <cell r="W74" t="str">
            <v>中和</v>
          </cell>
          <cell r="X74" t="str">
            <v>商</v>
          </cell>
        </row>
        <row r="75">
          <cell r="D75" t="str">
            <v>B05F20</v>
          </cell>
          <cell r="H75" t="str">
            <v>陳財明</v>
          </cell>
          <cell r="I75">
            <v>35063</v>
          </cell>
          <cell r="J75">
            <v>35067</v>
          </cell>
          <cell r="K75">
            <v>35067</v>
          </cell>
          <cell r="M75">
            <v>34.6</v>
          </cell>
          <cell r="N75">
            <v>758</v>
          </cell>
          <cell r="O75">
            <v>694</v>
          </cell>
          <cell r="P75">
            <v>0</v>
          </cell>
          <cell r="R75">
            <v>694</v>
          </cell>
          <cell r="S75">
            <v>689</v>
          </cell>
          <cell r="T75">
            <v>5</v>
          </cell>
          <cell r="U75" t="str">
            <v>涂志賢定正銘</v>
          </cell>
          <cell r="V75" t="str">
            <v>介紹</v>
          </cell>
          <cell r="W75" t="str">
            <v>中和</v>
          </cell>
          <cell r="X75" t="str">
            <v>商</v>
          </cell>
        </row>
        <row r="76">
          <cell r="D76" t="str">
            <v>A03F18</v>
          </cell>
          <cell r="H76" t="str">
            <v>林睦良</v>
          </cell>
          <cell r="I76">
            <v>35057</v>
          </cell>
          <cell r="J76">
            <v>35069</v>
          </cell>
          <cell r="K76">
            <v>35072</v>
          </cell>
          <cell r="M76">
            <v>36.47</v>
          </cell>
          <cell r="N76">
            <v>806</v>
          </cell>
          <cell r="O76">
            <v>702</v>
          </cell>
          <cell r="P76">
            <v>0</v>
          </cell>
          <cell r="R76">
            <v>702</v>
          </cell>
          <cell r="S76">
            <v>697</v>
          </cell>
          <cell r="T76">
            <v>5</v>
          </cell>
          <cell r="U76" t="str">
            <v xml:space="preserve">謝貴仕 </v>
          </cell>
          <cell r="V76" t="str">
            <v>POP</v>
          </cell>
          <cell r="W76" t="str">
            <v>馬來西亞</v>
          </cell>
          <cell r="X76" t="str">
            <v>珠寶</v>
          </cell>
        </row>
        <row r="77">
          <cell r="D77" t="str">
            <v>A05F18</v>
          </cell>
          <cell r="H77" t="str">
            <v>林睦良</v>
          </cell>
          <cell r="I77">
            <v>35057</v>
          </cell>
          <cell r="J77">
            <v>35069</v>
          </cell>
          <cell r="K77">
            <v>35072</v>
          </cell>
          <cell r="M77">
            <v>34.99</v>
          </cell>
          <cell r="N77">
            <v>749</v>
          </cell>
          <cell r="O77">
            <v>649</v>
          </cell>
          <cell r="P77">
            <v>0</v>
          </cell>
          <cell r="R77">
            <v>649</v>
          </cell>
          <cell r="S77">
            <v>644</v>
          </cell>
          <cell r="T77">
            <v>5</v>
          </cell>
          <cell r="U77" t="str">
            <v>涂志賢</v>
          </cell>
          <cell r="V77" t="str">
            <v>POP</v>
          </cell>
          <cell r="W77" t="str">
            <v>馬來西亞</v>
          </cell>
          <cell r="X77" t="str">
            <v>珠寶</v>
          </cell>
        </row>
        <row r="78">
          <cell r="D78" t="str">
            <v>A03F19</v>
          </cell>
          <cell r="H78" t="str">
            <v>林睦良</v>
          </cell>
          <cell r="I78">
            <v>35057</v>
          </cell>
          <cell r="J78">
            <v>35069</v>
          </cell>
          <cell r="K78">
            <v>35072</v>
          </cell>
          <cell r="M78">
            <v>36.47</v>
          </cell>
          <cell r="N78">
            <v>806</v>
          </cell>
          <cell r="O78">
            <v>702</v>
          </cell>
          <cell r="P78">
            <v>0</v>
          </cell>
          <cell r="R78">
            <v>702</v>
          </cell>
          <cell r="S78">
            <v>697</v>
          </cell>
          <cell r="T78">
            <v>5</v>
          </cell>
          <cell r="U78" t="str">
            <v>涂志賢</v>
          </cell>
          <cell r="V78" t="str">
            <v>POP</v>
          </cell>
          <cell r="W78" t="str">
            <v>馬來西亞</v>
          </cell>
          <cell r="X78" t="str">
            <v>珠寶</v>
          </cell>
        </row>
        <row r="79">
          <cell r="D79" t="str">
            <v>A05F19</v>
          </cell>
          <cell r="H79" t="str">
            <v>林睦良</v>
          </cell>
          <cell r="I79">
            <v>35057</v>
          </cell>
          <cell r="J79">
            <v>35069</v>
          </cell>
          <cell r="K79">
            <v>35072</v>
          </cell>
          <cell r="M79">
            <v>34.99</v>
          </cell>
          <cell r="N79">
            <v>749</v>
          </cell>
          <cell r="O79">
            <v>649</v>
          </cell>
          <cell r="P79">
            <v>0</v>
          </cell>
          <cell r="R79">
            <v>649</v>
          </cell>
          <cell r="S79">
            <v>644</v>
          </cell>
          <cell r="T79">
            <v>5</v>
          </cell>
          <cell r="U79" t="str">
            <v>涂志賢</v>
          </cell>
          <cell r="V79" t="str">
            <v>POP</v>
          </cell>
          <cell r="W79" t="str">
            <v>馬來西亞</v>
          </cell>
          <cell r="X79" t="str">
            <v>珠寶</v>
          </cell>
        </row>
        <row r="80">
          <cell r="E80" t="str">
            <v>ZA2180</v>
          </cell>
          <cell r="H80" t="str">
            <v>江瑞鈐</v>
          </cell>
          <cell r="I80">
            <v>35064</v>
          </cell>
          <cell r="J80">
            <v>35068</v>
          </cell>
          <cell r="K80">
            <v>35070</v>
          </cell>
          <cell r="N80">
            <v>83</v>
          </cell>
          <cell r="O80">
            <v>80</v>
          </cell>
          <cell r="R80">
            <v>80</v>
          </cell>
          <cell r="S80">
            <v>75</v>
          </cell>
          <cell r="T80">
            <v>5</v>
          </cell>
          <cell r="U80" t="str">
            <v>涂志賢</v>
          </cell>
          <cell r="V80" t="str">
            <v>新家園</v>
          </cell>
          <cell r="W80" t="str">
            <v>萬華</v>
          </cell>
          <cell r="Y80" t="str">
            <v>D01F21</v>
          </cell>
        </row>
        <row r="81">
          <cell r="E81" t="str">
            <v>ZA2178</v>
          </cell>
          <cell r="H81" t="str">
            <v>黃湘雲</v>
          </cell>
          <cell r="I81">
            <v>35057</v>
          </cell>
          <cell r="J81">
            <v>35068</v>
          </cell>
          <cell r="K81">
            <v>35073</v>
          </cell>
          <cell r="N81">
            <v>83</v>
          </cell>
          <cell r="O81">
            <v>80</v>
          </cell>
          <cell r="R81">
            <v>80</v>
          </cell>
          <cell r="S81">
            <v>75</v>
          </cell>
          <cell r="T81">
            <v>5</v>
          </cell>
          <cell r="U81" t="str">
            <v>涂志賢</v>
          </cell>
          <cell r="V81" t="str">
            <v>介紹</v>
          </cell>
          <cell r="W81" t="str">
            <v>樹林</v>
          </cell>
          <cell r="X81" t="str">
            <v>營遠</v>
          </cell>
          <cell r="Y81" t="str">
            <v>B02F19</v>
          </cell>
        </row>
        <row r="82">
          <cell r="E82" t="str">
            <v>ZA1190</v>
          </cell>
          <cell r="H82" t="str">
            <v>陳財明</v>
          </cell>
          <cell r="I82">
            <v>35064</v>
          </cell>
          <cell r="J82">
            <v>35067</v>
          </cell>
          <cell r="K82">
            <v>35067</v>
          </cell>
          <cell r="N82">
            <v>125</v>
          </cell>
          <cell r="O82">
            <v>120</v>
          </cell>
          <cell r="R82">
            <v>120</v>
          </cell>
          <cell r="S82">
            <v>120</v>
          </cell>
          <cell r="T82">
            <v>0</v>
          </cell>
          <cell r="U82" t="str">
            <v>何素菁</v>
          </cell>
          <cell r="V82" t="str">
            <v>介紹</v>
          </cell>
          <cell r="W82" t="str">
            <v>中和</v>
          </cell>
          <cell r="X82" t="str">
            <v>商</v>
          </cell>
          <cell r="Y82" t="str">
            <v>B03F20</v>
          </cell>
        </row>
        <row r="83">
          <cell r="E83" t="str">
            <v>ZA3013</v>
          </cell>
          <cell r="H83" t="str">
            <v>陳財明</v>
          </cell>
          <cell r="I83">
            <v>35064</v>
          </cell>
          <cell r="J83">
            <v>35067</v>
          </cell>
          <cell r="K83">
            <v>35067</v>
          </cell>
          <cell r="N83">
            <v>78</v>
          </cell>
          <cell r="O83">
            <v>70</v>
          </cell>
          <cell r="R83">
            <v>70</v>
          </cell>
          <cell r="S83">
            <v>70</v>
          </cell>
          <cell r="T83">
            <v>0</v>
          </cell>
          <cell r="U83" t="str">
            <v>涂志賢定正銘</v>
          </cell>
          <cell r="V83" t="str">
            <v>介紹</v>
          </cell>
          <cell r="W83" t="str">
            <v>中和</v>
          </cell>
          <cell r="X83" t="str">
            <v>商</v>
          </cell>
          <cell r="Y83" t="str">
            <v>B05F20</v>
          </cell>
        </row>
        <row r="84">
          <cell r="E84" t="str">
            <v>ZA2182</v>
          </cell>
          <cell r="H84" t="str">
            <v>王裕屏</v>
          </cell>
          <cell r="I84">
            <v>35068</v>
          </cell>
          <cell r="J84">
            <v>35069</v>
          </cell>
          <cell r="K84">
            <v>35073</v>
          </cell>
          <cell r="N84">
            <v>83</v>
          </cell>
          <cell r="O84">
            <v>80</v>
          </cell>
          <cell r="R84">
            <v>80</v>
          </cell>
          <cell r="S84">
            <v>75</v>
          </cell>
          <cell r="T84">
            <v>5</v>
          </cell>
          <cell r="U84" t="str">
            <v>涂志賢</v>
          </cell>
          <cell r="V84" t="str">
            <v>介紹</v>
          </cell>
          <cell r="W84" t="str">
            <v>萬華</v>
          </cell>
          <cell r="X84" t="str">
            <v>營造</v>
          </cell>
          <cell r="Y84" t="str">
            <v>B02F21</v>
          </cell>
        </row>
        <row r="85">
          <cell r="E85" t="str">
            <v>ZA2119</v>
          </cell>
          <cell r="H85" t="str">
            <v>曾健倫</v>
          </cell>
          <cell r="I85">
            <v>35070</v>
          </cell>
          <cell r="J85">
            <v>35073</v>
          </cell>
          <cell r="K85">
            <v>35073</v>
          </cell>
          <cell r="N85">
            <v>83</v>
          </cell>
          <cell r="O85">
            <v>80</v>
          </cell>
          <cell r="R85">
            <v>80</v>
          </cell>
          <cell r="S85">
            <v>75</v>
          </cell>
          <cell r="T85">
            <v>5</v>
          </cell>
          <cell r="U85" t="str">
            <v>涂志賢</v>
          </cell>
          <cell r="Y85" t="str">
            <v>A01F06</v>
          </cell>
        </row>
        <row r="86">
          <cell r="E86" t="str">
            <v>ZA1197</v>
          </cell>
          <cell r="H86" t="str">
            <v>林睦良</v>
          </cell>
          <cell r="I86">
            <v>35069</v>
          </cell>
          <cell r="J86">
            <v>35071</v>
          </cell>
          <cell r="K86">
            <v>35072</v>
          </cell>
          <cell r="N86">
            <v>120</v>
          </cell>
          <cell r="O86">
            <v>120</v>
          </cell>
          <cell r="R86">
            <v>120</v>
          </cell>
          <cell r="S86">
            <v>115</v>
          </cell>
          <cell r="T86">
            <v>5</v>
          </cell>
          <cell r="U86" t="str">
            <v xml:space="preserve">謝貴仕 </v>
          </cell>
          <cell r="V86" t="str">
            <v>POP</v>
          </cell>
          <cell r="W86" t="str">
            <v>馬來西亞</v>
          </cell>
          <cell r="X86" t="str">
            <v>珠寶</v>
          </cell>
          <cell r="Y86" t="str">
            <v>A03F18</v>
          </cell>
        </row>
        <row r="87">
          <cell r="E87" t="str">
            <v>ZA1219</v>
          </cell>
          <cell r="H87" t="str">
            <v>林睦良</v>
          </cell>
          <cell r="I87">
            <v>35069</v>
          </cell>
          <cell r="J87">
            <v>35071</v>
          </cell>
          <cell r="K87">
            <v>35072</v>
          </cell>
          <cell r="N87">
            <v>125</v>
          </cell>
          <cell r="O87">
            <v>125</v>
          </cell>
          <cell r="R87">
            <v>125</v>
          </cell>
          <cell r="S87">
            <v>120</v>
          </cell>
          <cell r="T87">
            <v>5</v>
          </cell>
          <cell r="U87" t="str">
            <v xml:space="preserve">謝貴仕 </v>
          </cell>
          <cell r="V87" t="str">
            <v>POP</v>
          </cell>
          <cell r="W87" t="str">
            <v>馬來西亞</v>
          </cell>
          <cell r="X87" t="str">
            <v>珠寶</v>
          </cell>
          <cell r="Y87" t="str">
            <v>A03F19</v>
          </cell>
        </row>
        <row r="88">
          <cell r="E88" t="str">
            <v>ZA1220</v>
          </cell>
          <cell r="H88" t="str">
            <v>林睦良</v>
          </cell>
          <cell r="I88">
            <v>35069</v>
          </cell>
          <cell r="J88">
            <v>35071</v>
          </cell>
          <cell r="K88">
            <v>35072</v>
          </cell>
          <cell r="N88">
            <v>125</v>
          </cell>
          <cell r="O88">
            <v>125</v>
          </cell>
          <cell r="R88">
            <v>125</v>
          </cell>
          <cell r="S88">
            <v>120</v>
          </cell>
          <cell r="T88">
            <v>5</v>
          </cell>
          <cell r="U88" t="str">
            <v>涂志賢</v>
          </cell>
          <cell r="V88" t="str">
            <v>POP</v>
          </cell>
          <cell r="W88" t="str">
            <v>馬來西亞</v>
          </cell>
          <cell r="X88" t="str">
            <v>珠寶</v>
          </cell>
          <cell r="Y88" t="str">
            <v>A05F12</v>
          </cell>
        </row>
        <row r="89">
          <cell r="E89" t="str">
            <v>ZA2109</v>
          </cell>
          <cell r="H89" t="str">
            <v>林睦良</v>
          </cell>
          <cell r="I89">
            <v>35069</v>
          </cell>
          <cell r="J89">
            <v>35071</v>
          </cell>
          <cell r="K89">
            <v>35072</v>
          </cell>
          <cell r="N89">
            <v>83</v>
          </cell>
          <cell r="O89">
            <v>83</v>
          </cell>
          <cell r="R89">
            <v>83</v>
          </cell>
          <cell r="S89">
            <v>75</v>
          </cell>
          <cell r="T89">
            <v>8</v>
          </cell>
          <cell r="U89" t="str">
            <v>涂志賢</v>
          </cell>
          <cell r="V89" t="str">
            <v>POP</v>
          </cell>
          <cell r="W89" t="str">
            <v>馬來西亞</v>
          </cell>
          <cell r="X89" t="str">
            <v>珠寶</v>
          </cell>
          <cell r="Y89" t="str">
            <v>A05F18</v>
          </cell>
        </row>
        <row r="90">
          <cell r="E90" t="str">
            <v>ZA2011</v>
          </cell>
          <cell r="H90" t="str">
            <v>林睦良</v>
          </cell>
          <cell r="I90">
            <v>35069</v>
          </cell>
          <cell r="J90">
            <v>35071</v>
          </cell>
          <cell r="K90">
            <v>35072</v>
          </cell>
          <cell r="N90">
            <v>83</v>
          </cell>
          <cell r="O90">
            <v>83</v>
          </cell>
          <cell r="R90">
            <v>83</v>
          </cell>
          <cell r="S90">
            <v>75</v>
          </cell>
          <cell r="T90">
            <v>8</v>
          </cell>
          <cell r="U90" t="str">
            <v>涂志賢</v>
          </cell>
          <cell r="V90" t="str">
            <v>POP</v>
          </cell>
          <cell r="W90" t="str">
            <v>馬來西亞</v>
          </cell>
          <cell r="X90" t="str">
            <v>珠寶</v>
          </cell>
          <cell r="Y90" t="str">
            <v>A05F19</v>
          </cell>
        </row>
        <row r="91">
          <cell r="D91" t="str">
            <v>B03F15</v>
          </cell>
          <cell r="H91" t="str">
            <v>朱芝蕙</v>
          </cell>
          <cell r="I91">
            <v>35073</v>
          </cell>
          <cell r="J91">
            <v>35073</v>
          </cell>
          <cell r="K91">
            <v>35077</v>
          </cell>
          <cell r="M91">
            <v>35.54</v>
          </cell>
          <cell r="N91">
            <v>804</v>
          </cell>
          <cell r="O91">
            <v>735</v>
          </cell>
          <cell r="R91">
            <v>735</v>
          </cell>
          <cell r="S91">
            <v>733</v>
          </cell>
          <cell r="T91">
            <v>2</v>
          </cell>
          <cell r="U91" t="str">
            <v>翁國棟</v>
          </cell>
          <cell r="V91" t="str">
            <v>POP</v>
          </cell>
          <cell r="W91" t="str">
            <v>中和</v>
          </cell>
          <cell r="X91" t="str">
            <v>商</v>
          </cell>
        </row>
        <row r="92">
          <cell r="D92" t="str">
            <v>*B02F11</v>
          </cell>
          <cell r="H92" t="str">
            <v>曾留美</v>
          </cell>
          <cell r="J92" t="str">
            <v>850118退戶</v>
          </cell>
          <cell r="M92">
            <v>35.61</v>
          </cell>
          <cell r="N92">
            <v>759</v>
          </cell>
          <cell r="O92">
            <v>773</v>
          </cell>
          <cell r="R92">
            <v>773</v>
          </cell>
          <cell r="S92">
            <v>688</v>
          </cell>
          <cell r="T92">
            <v>85</v>
          </cell>
          <cell r="U92" t="str">
            <v>曾志佳</v>
          </cell>
          <cell r="V92" t="str">
            <v>POP</v>
          </cell>
          <cell r="W92" t="str">
            <v>中正</v>
          </cell>
          <cell r="X92" t="str">
            <v>保險</v>
          </cell>
        </row>
        <row r="93">
          <cell r="D93" t="str">
            <v>A05F16</v>
          </cell>
          <cell r="H93" t="str">
            <v>曾雅屏</v>
          </cell>
          <cell r="I93">
            <v>35077</v>
          </cell>
          <cell r="J93">
            <v>35077</v>
          </cell>
          <cell r="K93">
            <v>35082</v>
          </cell>
          <cell r="M93">
            <v>34.99</v>
          </cell>
          <cell r="N93">
            <v>746</v>
          </cell>
          <cell r="O93">
            <v>675</v>
          </cell>
          <cell r="P93">
            <v>0</v>
          </cell>
          <cell r="R93">
            <v>675</v>
          </cell>
          <cell r="S93">
            <v>641</v>
          </cell>
          <cell r="T93">
            <v>34</v>
          </cell>
          <cell r="U93" t="str">
            <v>何素菁</v>
          </cell>
          <cell r="V93" t="str">
            <v>NP</v>
          </cell>
          <cell r="W93" t="str">
            <v>桃園</v>
          </cell>
          <cell r="X93" t="str">
            <v>貿易</v>
          </cell>
        </row>
        <row r="94">
          <cell r="D94" t="str">
            <v>B01F15</v>
          </cell>
          <cell r="H94" t="str">
            <v>唐壬甫</v>
          </cell>
          <cell r="I94">
            <v>35077</v>
          </cell>
          <cell r="J94">
            <v>35077</v>
          </cell>
          <cell r="K94">
            <v>35081</v>
          </cell>
          <cell r="M94">
            <v>34.99</v>
          </cell>
          <cell r="N94">
            <v>784</v>
          </cell>
          <cell r="O94">
            <v>688</v>
          </cell>
          <cell r="P94">
            <v>0</v>
          </cell>
          <cell r="R94">
            <v>688</v>
          </cell>
          <cell r="S94">
            <v>679</v>
          </cell>
          <cell r="T94">
            <v>9</v>
          </cell>
          <cell r="U94" t="str">
            <v>何素菁定正銘</v>
          </cell>
          <cell r="V94" t="str">
            <v>NP</v>
          </cell>
          <cell r="W94" t="str">
            <v>永和</v>
          </cell>
          <cell r="X94" t="str">
            <v>圖書</v>
          </cell>
        </row>
        <row r="95">
          <cell r="D95" t="str">
            <v>B01F16</v>
          </cell>
          <cell r="H95" t="str">
            <v>田治平</v>
          </cell>
          <cell r="I95">
            <v>35077</v>
          </cell>
          <cell r="J95">
            <v>35081</v>
          </cell>
          <cell r="K95">
            <v>35088</v>
          </cell>
          <cell r="M95">
            <v>34.99</v>
          </cell>
          <cell r="N95">
            <v>784</v>
          </cell>
          <cell r="O95">
            <v>685</v>
          </cell>
          <cell r="P95">
            <v>0</v>
          </cell>
          <cell r="R95">
            <v>685</v>
          </cell>
          <cell r="S95">
            <v>679</v>
          </cell>
          <cell r="T95">
            <v>6</v>
          </cell>
          <cell r="U95" t="str">
            <v>何素菁蔣延彤</v>
          </cell>
          <cell r="V95" t="str">
            <v>NP</v>
          </cell>
          <cell r="W95" t="str">
            <v>中和</v>
          </cell>
          <cell r="X95" t="str">
            <v>公</v>
          </cell>
        </row>
        <row r="96">
          <cell r="E96" t="str">
            <v>ZA2116</v>
          </cell>
          <cell r="H96" t="str">
            <v>朱芝蕙</v>
          </cell>
          <cell r="I96">
            <v>35077</v>
          </cell>
          <cell r="J96">
            <v>35077</v>
          </cell>
          <cell r="K96">
            <v>35077</v>
          </cell>
          <cell r="N96">
            <v>80</v>
          </cell>
          <cell r="O96">
            <v>80</v>
          </cell>
          <cell r="R96">
            <v>80</v>
          </cell>
          <cell r="S96">
            <v>75</v>
          </cell>
          <cell r="T96">
            <v>5</v>
          </cell>
          <cell r="U96" t="str">
            <v>翁國棟</v>
          </cell>
          <cell r="V96" t="str">
            <v>介紹</v>
          </cell>
          <cell r="W96" t="str">
            <v>中和</v>
          </cell>
          <cell r="X96" t="str">
            <v>商</v>
          </cell>
          <cell r="Y96" t="str">
            <v>B05F15</v>
          </cell>
        </row>
        <row r="97">
          <cell r="D97" t="str">
            <v>*B01F11</v>
          </cell>
          <cell r="H97" t="str">
            <v>林碧玉</v>
          </cell>
          <cell r="I97" t="str">
            <v>*850119</v>
          </cell>
          <cell r="J97" t="str">
            <v>850227退</v>
          </cell>
          <cell r="M97">
            <v>34.99</v>
          </cell>
          <cell r="N97">
            <v>781</v>
          </cell>
          <cell r="O97">
            <v>781</v>
          </cell>
          <cell r="P97">
            <v>0</v>
          </cell>
          <cell r="Q97">
            <v>0</v>
          </cell>
          <cell r="R97">
            <v>781</v>
          </cell>
          <cell r="S97">
            <v>676</v>
          </cell>
          <cell r="T97">
            <v>105</v>
          </cell>
          <cell r="U97" t="str">
            <v>翁國棟蔣延彤</v>
          </cell>
        </row>
        <row r="98">
          <cell r="D98" t="str">
            <v>*B02F14</v>
          </cell>
          <cell r="H98" t="str">
            <v>陳春香</v>
          </cell>
          <cell r="I98" t="str">
            <v>*850123</v>
          </cell>
          <cell r="J98" t="str">
            <v>850214退</v>
          </cell>
          <cell r="M98">
            <v>42.38</v>
          </cell>
          <cell r="N98">
            <v>907</v>
          </cell>
          <cell r="O98">
            <v>827</v>
          </cell>
          <cell r="R98">
            <v>827</v>
          </cell>
          <cell r="S98">
            <v>801</v>
          </cell>
          <cell r="T98">
            <v>26</v>
          </cell>
          <cell r="U98" t="str">
            <v>何素菁蔣延彤</v>
          </cell>
        </row>
        <row r="99">
          <cell r="D99" t="str">
            <v>*A02F06</v>
          </cell>
          <cell r="H99" t="str">
            <v>黃良成</v>
          </cell>
          <cell r="I99" t="str">
            <v>*850124</v>
          </cell>
          <cell r="J99" t="str">
            <v>850130退戶</v>
          </cell>
          <cell r="M99">
            <v>24.38</v>
          </cell>
          <cell r="N99">
            <v>505</v>
          </cell>
          <cell r="O99">
            <v>439</v>
          </cell>
          <cell r="R99">
            <v>439</v>
          </cell>
          <cell r="S99">
            <v>432</v>
          </cell>
          <cell r="T99">
            <v>7</v>
          </cell>
          <cell r="U99" t="str">
            <v>涂志賢</v>
          </cell>
        </row>
        <row r="100">
          <cell r="D100" t="str">
            <v>*A02F07</v>
          </cell>
          <cell r="H100" t="str">
            <v>黃良成</v>
          </cell>
          <cell r="I100" t="str">
            <v>*850124</v>
          </cell>
          <cell r="J100" t="str">
            <v>850130退戶</v>
          </cell>
          <cell r="M100">
            <v>24.38</v>
          </cell>
          <cell r="N100">
            <v>510</v>
          </cell>
          <cell r="O100">
            <v>439</v>
          </cell>
          <cell r="R100">
            <v>439</v>
          </cell>
          <cell r="S100">
            <v>437</v>
          </cell>
          <cell r="T100">
            <v>2</v>
          </cell>
          <cell r="U100" t="str">
            <v>謝貴仕 李玉春</v>
          </cell>
          <cell r="V100" t="str">
            <v>路過</v>
          </cell>
          <cell r="W100" t="str">
            <v>中和</v>
          </cell>
          <cell r="X100" t="str">
            <v>電子</v>
          </cell>
        </row>
        <row r="101">
          <cell r="E101" t="str">
            <v>*ZA2117</v>
          </cell>
          <cell r="H101" t="str">
            <v>林碧玉</v>
          </cell>
          <cell r="I101" t="str">
            <v>*850119</v>
          </cell>
          <cell r="J101" t="str">
            <v>850227退</v>
          </cell>
          <cell r="N101">
            <v>80</v>
          </cell>
          <cell r="O101">
            <v>80</v>
          </cell>
          <cell r="R101">
            <v>80</v>
          </cell>
          <cell r="S101">
            <v>75</v>
          </cell>
          <cell r="T101">
            <v>5</v>
          </cell>
          <cell r="U101" t="str">
            <v>翁國棟蔣延彤</v>
          </cell>
          <cell r="Y101" t="str">
            <v>B01F11</v>
          </cell>
        </row>
        <row r="102">
          <cell r="E102" t="str">
            <v>*ZA3093</v>
          </cell>
          <cell r="H102" t="str">
            <v>陳春香</v>
          </cell>
          <cell r="I102" t="str">
            <v>*850123</v>
          </cell>
          <cell r="J102" t="str">
            <v>850214退</v>
          </cell>
          <cell r="N102">
            <v>80</v>
          </cell>
          <cell r="O102">
            <v>80</v>
          </cell>
          <cell r="R102">
            <v>80</v>
          </cell>
          <cell r="S102">
            <v>75</v>
          </cell>
          <cell r="T102">
            <v>5</v>
          </cell>
          <cell r="U102" t="str">
            <v>何素菁蔣延彤</v>
          </cell>
          <cell r="Y102" t="str">
            <v>C01F11</v>
          </cell>
        </row>
        <row r="103">
          <cell r="E103" t="str">
            <v>*ZA3001</v>
          </cell>
          <cell r="H103" t="str">
            <v>黃良成</v>
          </cell>
          <cell r="I103" t="str">
            <v>*850124</v>
          </cell>
          <cell r="J103" t="str">
            <v>850130退戶</v>
          </cell>
          <cell r="N103">
            <v>115</v>
          </cell>
          <cell r="O103">
            <v>140</v>
          </cell>
          <cell r="R103">
            <v>140</v>
          </cell>
          <cell r="S103">
            <v>110</v>
          </cell>
          <cell r="T103">
            <v>30</v>
          </cell>
          <cell r="U103" t="str">
            <v>謝貴仕 李玉春</v>
          </cell>
          <cell r="V103" t="str">
            <v>路過</v>
          </cell>
          <cell r="W103" t="str">
            <v>中和</v>
          </cell>
          <cell r="X103" t="str">
            <v>電子</v>
          </cell>
          <cell r="Y103" t="str">
            <v>A02F07</v>
          </cell>
        </row>
        <row r="104">
          <cell r="D104" t="str">
            <v>B03F17</v>
          </cell>
          <cell r="H104" t="str">
            <v>姜俊榮</v>
          </cell>
          <cell r="I104">
            <v>35092</v>
          </cell>
          <cell r="J104">
            <v>35092</v>
          </cell>
          <cell r="K104">
            <v>35095</v>
          </cell>
          <cell r="M104">
            <v>35.54</v>
          </cell>
          <cell r="N104">
            <v>807</v>
          </cell>
          <cell r="O104">
            <v>740</v>
          </cell>
          <cell r="P104">
            <v>1.3479000000000001</v>
          </cell>
          <cell r="R104">
            <v>738.65210000000002</v>
          </cell>
          <cell r="S104">
            <v>736</v>
          </cell>
          <cell r="T104">
            <v>2.6521000000000186</v>
          </cell>
          <cell r="U104" t="str">
            <v xml:space="preserve">謝貴仕 </v>
          </cell>
          <cell r="V104" t="str">
            <v>路過</v>
          </cell>
          <cell r="W104" t="str">
            <v>中和</v>
          </cell>
          <cell r="X104" t="str">
            <v>電子</v>
          </cell>
        </row>
        <row r="105">
          <cell r="D105" t="str">
            <v>B05F17</v>
          </cell>
          <cell r="H105" t="str">
            <v>姜俊耀</v>
          </cell>
          <cell r="I105">
            <v>35092</v>
          </cell>
          <cell r="J105">
            <v>35092</v>
          </cell>
          <cell r="K105">
            <v>35095</v>
          </cell>
          <cell r="M105">
            <v>34.6</v>
          </cell>
          <cell r="N105">
            <v>755</v>
          </cell>
          <cell r="O105">
            <v>660</v>
          </cell>
          <cell r="P105">
            <v>1.3479000000000001</v>
          </cell>
          <cell r="R105">
            <v>658.65210000000002</v>
          </cell>
          <cell r="S105">
            <v>651</v>
          </cell>
          <cell r="T105">
            <v>7.6521000000000186</v>
          </cell>
          <cell r="U105" t="str">
            <v>陳雅貴</v>
          </cell>
          <cell r="V105" t="str">
            <v>路過</v>
          </cell>
          <cell r="W105" t="str">
            <v>中和</v>
          </cell>
          <cell r="X105" t="str">
            <v>電子</v>
          </cell>
        </row>
        <row r="106">
          <cell r="D106" t="str">
            <v>*A02F03</v>
          </cell>
          <cell r="H106" t="str">
            <v>梁信永</v>
          </cell>
          <cell r="I106" t="str">
            <v>*850130</v>
          </cell>
          <cell r="J106" t="str">
            <v>850208退</v>
          </cell>
          <cell r="M106">
            <v>24.38</v>
          </cell>
          <cell r="N106">
            <v>500</v>
          </cell>
          <cell r="O106">
            <v>430</v>
          </cell>
          <cell r="R106">
            <v>430</v>
          </cell>
          <cell r="S106">
            <v>427</v>
          </cell>
          <cell r="T106">
            <v>3</v>
          </cell>
          <cell r="U106" t="str">
            <v>李玉春</v>
          </cell>
          <cell r="V106" t="str">
            <v>路過</v>
          </cell>
          <cell r="W106" t="str">
            <v>中和</v>
          </cell>
          <cell r="X106" t="str">
            <v>電子</v>
          </cell>
        </row>
        <row r="107">
          <cell r="E107" t="str">
            <v>ZA1210</v>
          </cell>
          <cell r="H107" t="str">
            <v>姜俊榮</v>
          </cell>
          <cell r="I107">
            <v>35092</v>
          </cell>
          <cell r="J107">
            <v>35092</v>
          </cell>
          <cell r="K107">
            <v>35095</v>
          </cell>
          <cell r="N107">
            <v>125</v>
          </cell>
          <cell r="O107">
            <v>130</v>
          </cell>
          <cell r="R107">
            <v>130</v>
          </cell>
          <cell r="S107">
            <v>120</v>
          </cell>
          <cell r="T107">
            <v>10</v>
          </cell>
          <cell r="U107" t="str">
            <v>李玉春</v>
          </cell>
          <cell r="V107" t="str">
            <v>路過</v>
          </cell>
          <cell r="W107" t="str">
            <v>中和</v>
          </cell>
          <cell r="X107" t="str">
            <v>電子</v>
          </cell>
          <cell r="Y107" t="str">
            <v>B03F17</v>
          </cell>
        </row>
        <row r="108">
          <cell r="E108" t="str">
            <v>ZA1188</v>
          </cell>
          <cell r="H108" t="str">
            <v>姜俊耀</v>
          </cell>
          <cell r="I108">
            <v>35092</v>
          </cell>
          <cell r="J108">
            <v>35092</v>
          </cell>
          <cell r="K108">
            <v>35095</v>
          </cell>
          <cell r="N108">
            <v>125</v>
          </cell>
          <cell r="O108">
            <v>130</v>
          </cell>
          <cell r="R108">
            <v>130</v>
          </cell>
          <cell r="S108">
            <v>120</v>
          </cell>
          <cell r="T108">
            <v>10</v>
          </cell>
          <cell r="U108" t="str">
            <v>李玉春</v>
          </cell>
          <cell r="V108" t="str">
            <v>路過</v>
          </cell>
          <cell r="W108" t="str">
            <v>中和</v>
          </cell>
          <cell r="X108" t="str">
            <v>電子</v>
          </cell>
          <cell r="Y108" t="str">
            <v>B05F17</v>
          </cell>
        </row>
        <row r="109">
          <cell r="D109" t="str">
            <v>*A03F09</v>
          </cell>
          <cell r="H109" t="str">
            <v>陳契霖</v>
          </cell>
          <cell r="I109" t="str">
            <v>*850206</v>
          </cell>
          <cell r="J109" t="str">
            <v>850423退戶</v>
          </cell>
          <cell r="M109">
            <v>36.47</v>
          </cell>
          <cell r="N109">
            <v>796</v>
          </cell>
          <cell r="O109">
            <v>802</v>
          </cell>
          <cell r="P109">
            <v>1.3479000000000001</v>
          </cell>
          <cell r="R109">
            <v>800.65210000000002</v>
          </cell>
          <cell r="S109">
            <v>686</v>
          </cell>
          <cell r="T109">
            <v>114.65210000000002</v>
          </cell>
          <cell r="U109" t="str">
            <v>何素菁蔣延彤</v>
          </cell>
        </row>
        <row r="110">
          <cell r="D110" t="str">
            <v>C03F16</v>
          </cell>
          <cell r="H110" t="str">
            <v>郭正宇</v>
          </cell>
          <cell r="I110">
            <v>35101</v>
          </cell>
          <cell r="J110">
            <v>35124</v>
          </cell>
          <cell r="K110">
            <v>35185</v>
          </cell>
          <cell r="M110">
            <v>43.6</v>
          </cell>
          <cell r="N110">
            <v>990</v>
          </cell>
          <cell r="O110">
            <v>856</v>
          </cell>
          <cell r="R110">
            <v>856</v>
          </cell>
          <cell r="S110">
            <v>881</v>
          </cell>
          <cell r="T110">
            <v>-25</v>
          </cell>
          <cell r="U110" t="str">
            <v>何素菁蔣延彤</v>
          </cell>
        </row>
        <row r="111">
          <cell r="D111" t="str">
            <v>A02F10</v>
          </cell>
          <cell r="H111" t="str">
            <v>黃順德</v>
          </cell>
          <cell r="I111">
            <v>35099</v>
          </cell>
          <cell r="J111">
            <v>35107</v>
          </cell>
          <cell r="K111">
            <v>35107</v>
          </cell>
          <cell r="M111">
            <v>24.38</v>
          </cell>
          <cell r="N111">
            <v>512</v>
          </cell>
          <cell r="O111">
            <v>488</v>
          </cell>
          <cell r="Q111">
            <v>3.6</v>
          </cell>
          <cell r="R111">
            <v>484.4</v>
          </cell>
          <cell r="S111">
            <v>439</v>
          </cell>
          <cell r="T111">
            <v>45.399999999999977</v>
          </cell>
          <cell r="U111" t="str">
            <v>何素菁蔣延彤</v>
          </cell>
          <cell r="V111" t="str">
            <v>介紹</v>
          </cell>
          <cell r="W111" t="str">
            <v>景美</v>
          </cell>
          <cell r="X111" t="str">
            <v>電腦</v>
          </cell>
        </row>
        <row r="112">
          <cell r="D112" t="str">
            <v>A02F12</v>
          </cell>
          <cell r="H112" t="str">
            <v>吳桂花</v>
          </cell>
          <cell r="I112">
            <v>35100</v>
          </cell>
          <cell r="J112">
            <v>35103</v>
          </cell>
          <cell r="K112">
            <v>35107</v>
          </cell>
          <cell r="M112">
            <v>24.38</v>
          </cell>
          <cell r="N112">
            <v>512</v>
          </cell>
          <cell r="O112">
            <v>475</v>
          </cell>
          <cell r="R112">
            <v>475</v>
          </cell>
          <cell r="S112">
            <v>439</v>
          </cell>
          <cell r="T112">
            <v>36</v>
          </cell>
          <cell r="U112" t="str">
            <v>翁國棟曾志佳</v>
          </cell>
          <cell r="V112" t="str">
            <v>POP</v>
          </cell>
          <cell r="W112" t="str">
            <v>中和</v>
          </cell>
          <cell r="X112" t="str">
            <v>商</v>
          </cell>
        </row>
        <row r="113">
          <cell r="D113" t="str">
            <v>*A02F08</v>
          </cell>
          <cell r="H113" t="str">
            <v>許家琦</v>
          </cell>
          <cell r="I113" t="str">
            <v>*850205</v>
          </cell>
          <cell r="J113" t="str">
            <v>850215退</v>
          </cell>
          <cell r="M113">
            <v>24.38</v>
          </cell>
          <cell r="N113">
            <v>510</v>
          </cell>
          <cell r="O113">
            <v>473</v>
          </cell>
          <cell r="R113">
            <v>473</v>
          </cell>
          <cell r="S113">
            <v>437</v>
          </cell>
          <cell r="T113">
            <v>36</v>
          </cell>
          <cell r="U113" t="str">
            <v>翁國棟曾志佳</v>
          </cell>
          <cell r="V113" t="str">
            <v>介紹</v>
          </cell>
          <cell r="W113" t="str">
            <v>三重</v>
          </cell>
          <cell r="X113" t="str">
            <v>工人</v>
          </cell>
        </row>
        <row r="114">
          <cell r="D114" t="str">
            <v>A02F17</v>
          </cell>
          <cell r="H114" t="str">
            <v>何明輝</v>
          </cell>
          <cell r="I114">
            <v>35101</v>
          </cell>
          <cell r="J114">
            <v>35106</v>
          </cell>
          <cell r="K114">
            <v>35110</v>
          </cell>
          <cell r="M114">
            <v>24.38</v>
          </cell>
          <cell r="N114">
            <v>517</v>
          </cell>
          <cell r="O114">
            <v>492</v>
          </cell>
          <cell r="P114">
            <v>2.0339999999999998</v>
          </cell>
          <cell r="R114">
            <v>489.96600000000001</v>
          </cell>
          <cell r="S114">
            <v>444</v>
          </cell>
          <cell r="T114">
            <v>45.966000000000008</v>
          </cell>
          <cell r="U114" t="str">
            <v>陳雅貴</v>
          </cell>
          <cell r="V114" t="str">
            <v>NP</v>
          </cell>
          <cell r="W114" t="str">
            <v>深坑</v>
          </cell>
          <cell r="X114" t="str">
            <v>軍</v>
          </cell>
        </row>
        <row r="115">
          <cell r="D115" t="str">
            <v>B01F18</v>
          </cell>
          <cell r="H115" t="str">
            <v>陳治論</v>
          </cell>
          <cell r="I115">
            <v>35103</v>
          </cell>
          <cell r="J115">
            <v>35109</v>
          </cell>
          <cell r="K115">
            <v>35110</v>
          </cell>
          <cell r="M115">
            <v>34.99</v>
          </cell>
          <cell r="N115">
            <v>788</v>
          </cell>
          <cell r="O115">
            <v>684</v>
          </cell>
          <cell r="R115">
            <v>684</v>
          </cell>
          <cell r="S115">
            <v>683</v>
          </cell>
          <cell r="T115">
            <v>1</v>
          </cell>
          <cell r="U115" t="str">
            <v>謝貴仕 涂志賢</v>
          </cell>
          <cell r="V115" t="str">
            <v>POP</v>
          </cell>
          <cell r="W115" t="str">
            <v>永和</v>
          </cell>
          <cell r="X115" t="str">
            <v>商</v>
          </cell>
        </row>
        <row r="116">
          <cell r="E116" t="str">
            <v>ZA2170</v>
          </cell>
          <cell r="H116" t="str">
            <v>郭正宇</v>
          </cell>
          <cell r="I116">
            <v>35101</v>
          </cell>
          <cell r="J116">
            <v>35185</v>
          </cell>
          <cell r="K116">
            <v>35185</v>
          </cell>
          <cell r="N116">
            <v>80</v>
          </cell>
          <cell r="O116">
            <v>73</v>
          </cell>
          <cell r="R116">
            <v>73</v>
          </cell>
          <cell r="S116">
            <v>75</v>
          </cell>
          <cell r="T116">
            <v>-2</v>
          </cell>
          <cell r="U116" t="str">
            <v>何素菁蔣延彤</v>
          </cell>
          <cell r="Y116" t="str">
            <v>C03F16</v>
          </cell>
        </row>
        <row r="117">
          <cell r="E117" t="str">
            <v>ZA2168</v>
          </cell>
          <cell r="H117" t="str">
            <v>金秀珍</v>
          </cell>
          <cell r="I117">
            <v>35103</v>
          </cell>
          <cell r="J117">
            <v>35103</v>
          </cell>
          <cell r="K117">
            <v>35103</v>
          </cell>
          <cell r="N117">
            <v>80</v>
          </cell>
          <cell r="O117">
            <v>80</v>
          </cell>
          <cell r="R117">
            <v>80</v>
          </cell>
          <cell r="S117">
            <v>75</v>
          </cell>
          <cell r="T117">
            <v>5</v>
          </cell>
          <cell r="U117" t="str">
            <v>曾志佳</v>
          </cell>
          <cell r="V117" t="str">
            <v>POP</v>
          </cell>
          <cell r="W117" t="str">
            <v>中和</v>
          </cell>
          <cell r="X117" t="str">
            <v>餐飲</v>
          </cell>
          <cell r="Y117" t="str">
            <v>A01F03</v>
          </cell>
        </row>
        <row r="118">
          <cell r="E118" t="str">
            <v>ZA3008</v>
          </cell>
          <cell r="H118" t="str">
            <v>陳治論</v>
          </cell>
          <cell r="I118">
            <v>35103</v>
          </cell>
          <cell r="J118">
            <v>35110</v>
          </cell>
          <cell r="K118">
            <v>35110</v>
          </cell>
          <cell r="N118">
            <v>78</v>
          </cell>
          <cell r="O118">
            <v>90</v>
          </cell>
          <cell r="R118">
            <v>90</v>
          </cell>
          <cell r="S118">
            <v>70</v>
          </cell>
          <cell r="T118">
            <v>20</v>
          </cell>
          <cell r="U118" t="str">
            <v>謝貴仕 涂志賢</v>
          </cell>
          <cell r="V118" t="str">
            <v>POP</v>
          </cell>
          <cell r="W118" t="str">
            <v>永和</v>
          </cell>
          <cell r="X118" t="str">
            <v>商</v>
          </cell>
          <cell r="Y118" t="str">
            <v>B01F18</v>
          </cell>
        </row>
        <row r="119">
          <cell r="D119" t="str">
            <v>A02F16</v>
          </cell>
          <cell r="H119" t="str">
            <v>彭明新</v>
          </cell>
          <cell r="I119">
            <v>35104</v>
          </cell>
          <cell r="J119">
            <v>35104</v>
          </cell>
          <cell r="K119">
            <v>35105</v>
          </cell>
          <cell r="M119">
            <v>24.38</v>
          </cell>
          <cell r="N119">
            <v>515</v>
          </cell>
          <cell r="O119">
            <v>465</v>
          </cell>
          <cell r="R119">
            <v>465</v>
          </cell>
          <cell r="S119">
            <v>442</v>
          </cell>
          <cell r="T119">
            <v>23</v>
          </cell>
          <cell r="U119" t="str">
            <v>陳雅貴</v>
          </cell>
        </row>
        <row r="120">
          <cell r="D120" t="str">
            <v>A02F06</v>
          </cell>
          <cell r="H120" t="str">
            <v>樸慧芳</v>
          </cell>
          <cell r="I120">
            <v>35105</v>
          </cell>
          <cell r="J120">
            <v>35109</v>
          </cell>
          <cell r="K120">
            <v>35109</v>
          </cell>
          <cell r="M120">
            <v>24.38</v>
          </cell>
          <cell r="N120">
            <v>505</v>
          </cell>
          <cell r="O120">
            <v>440</v>
          </cell>
          <cell r="P120">
            <v>1.8643000000000001</v>
          </cell>
          <cell r="Q120">
            <v>2</v>
          </cell>
          <cell r="R120">
            <v>436.13569999999999</v>
          </cell>
          <cell r="S120">
            <v>432</v>
          </cell>
          <cell r="T120">
            <v>4.1356999999999857</v>
          </cell>
          <cell r="U120" t="str">
            <v>何素菁定正銘</v>
          </cell>
        </row>
        <row r="121">
          <cell r="D121" t="str">
            <v>B01F21</v>
          </cell>
          <cell r="H121" t="str">
            <v>陳玥蓉</v>
          </cell>
          <cell r="I121">
            <v>35105</v>
          </cell>
          <cell r="J121">
            <v>35107</v>
          </cell>
          <cell r="K121">
            <v>35109</v>
          </cell>
          <cell r="M121">
            <v>34.99</v>
          </cell>
          <cell r="N121">
            <v>791</v>
          </cell>
          <cell r="O121">
            <v>718</v>
          </cell>
          <cell r="R121">
            <v>718</v>
          </cell>
          <cell r="S121">
            <v>686</v>
          </cell>
          <cell r="T121">
            <v>32</v>
          </cell>
          <cell r="U121" t="str">
            <v>陳雅貴涂志賢</v>
          </cell>
        </row>
        <row r="122">
          <cell r="D122" t="str">
            <v>*A02F19</v>
          </cell>
          <cell r="H122" t="str">
            <v>余宗杰</v>
          </cell>
          <cell r="I122" t="str">
            <v>*850211</v>
          </cell>
          <cell r="J122" t="str">
            <v>850314退</v>
          </cell>
        </row>
        <row r="123">
          <cell r="D123" t="str">
            <v>*A03F10</v>
          </cell>
          <cell r="H123" t="str">
            <v>朱正明</v>
          </cell>
          <cell r="I123" t="str">
            <v>*850213</v>
          </cell>
          <cell r="J123" t="str">
            <v>850531換至N2案</v>
          </cell>
          <cell r="M123">
            <v>36.47</v>
          </cell>
          <cell r="N123">
            <v>799</v>
          </cell>
          <cell r="O123">
            <v>663</v>
          </cell>
          <cell r="R123">
            <v>663</v>
          </cell>
          <cell r="S123">
            <v>690</v>
          </cell>
          <cell r="T123">
            <v>-27</v>
          </cell>
          <cell r="U123" t="str">
            <v>翁國棟</v>
          </cell>
          <cell r="V123" t="str">
            <v>介紹</v>
          </cell>
          <cell r="W123" t="str">
            <v>員工</v>
          </cell>
          <cell r="X123" t="str">
            <v>無獎金</v>
          </cell>
        </row>
        <row r="124">
          <cell r="D124" t="str">
            <v>*B03F11</v>
          </cell>
          <cell r="H124" t="str">
            <v>林漢章</v>
          </cell>
          <cell r="I124" t="str">
            <v>*850213</v>
          </cell>
          <cell r="J124" t="str">
            <v>850417退</v>
          </cell>
          <cell r="M124">
            <v>34.99</v>
          </cell>
          <cell r="N124">
            <v>781</v>
          </cell>
          <cell r="O124">
            <v>795</v>
          </cell>
          <cell r="R124">
            <v>795</v>
          </cell>
          <cell r="S124">
            <v>676</v>
          </cell>
          <cell r="T124">
            <v>119</v>
          </cell>
          <cell r="U124" t="str">
            <v>曾志佳定正銘</v>
          </cell>
        </row>
        <row r="125">
          <cell r="D125" t="str">
            <v>*B02F11</v>
          </cell>
          <cell r="H125" t="str">
            <v>林漢章</v>
          </cell>
          <cell r="I125" t="str">
            <v>*850213</v>
          </cell>
          <cell r="J125" t="str">
            <v>850417退</v>
          </cell>
          <cell r="M125">
            <v>35.61</v>
          </cell>
          <cell r="N125">
            <v>759</v>
          </cell>
          <cell r="O125">
            <v>773</v>
          </cell>
          <cell r="R125">
            <v>773</v>
          </cell>
          <cell r="S125">
            <v>688</v>
          </cell>
          <cell r="T125">
            <v>85</v>
          </cell>
          <cell r="U125" t="str">
            <v>曾志佳定正銘</v>
          </cell>
        </row>
        <row r="126">
          <cell r="D126" t="str">
            <v>B03F21</v>
          </cell>
          <cell r="H126" t="str">
            <v>唐娟媚</v>
          </cell>
          <cell r="I126">
            <v>35112</v>
          </cell>
          <cell r="J126">
            <v>35112</v>
          </cell>
          <cell r="K126">
            <v>35122</v>
          </cell>
          <cell r="M126">
            <v>35.54</v>
          </cell>
          <cell r="N126">
            <v>811</v>
          </cell>
          <cell r="O126">
            <v>746</v>
          </cell>
          <cell r="R126">
            <v>746</v>
          </cell>
          <cell r="S126">
            <v>740</v>
          </cell>
          <cell r="T126">
            <v>6</v>
          </cell>
          <cell r="U126" t="str">
            <v>何素菁定正銘</v>
          </cell>
        </row>
        <row r="127">
          <cell r="D127" t="str">
            <v>B05F21</v>
          </cell>
          <cell r="H127" t="str">
            <v>唐娟媚</v>
          </cell>
          <cell r="I127">
            <v>35112</v>
          </cell>
          <cell r="J127">
            <v>35112</v>
          </cell>
          <cell r="K127">
            <v>35122</v>
          </cell>
          <cell r="M127">
            <v>34.6</v>
          </cell>
          <cell r="N127">
            <v>758</v>
          </cell>
          <cell r="O127">
            <v>694</v>
          </cell>
          <cell r="Q127">
            <v>15.6</v>
          </cell>
          <cell r="R127">
            <v>678.4</v>
          </cell>
          <cell r="S127">
            <v>654</v>
          </cell>
          <cell r="T127">
            <v>24.399999999999977</v>
          </cell>
          <cell r="U127" t="str">
            <v>何素菁定正銘</v>
          </cell>
        </row>
        <row r="128">
          <cell r="D128" t="str">
            <v>B02F14</v>
          </cell>
          <cell r="H128" t="str">
            <v>楊賢傑</v>
          </cell>
          <cell r="I128">
            <v>35121</v>
          </cell>
          <cell r="J128">
            <v>35121</v>
          </cell>
          <cell r="K128">
            <v>35122</v>
          </cell>
          <cell r="M128">
            <v>35.61</v>
          </cell>
          <cell r="N128">
            <v>759</v>
          </cell>
          <cell r="O128">
            <v>713</v>
          </cell>
          <cell r="R128">
            <v>713</v>
          </cell>
          <cell r="S128">
            <v>688</v>
          </cell>
          <cell r="T128">
            <v>25</v>
          </cell>
          <cell r="U128" t="str">
            <v>蔣延彤何素菁</v>
          </cell>
        </row>
        <row r="129">
          <cell r="D129" t="str">
            <v>*B01F17</v>
          </cell>
          <cell r="H129" t="str">
            <v>伍和慶</v>
          </cell>
          <cell r="I129" t="str">
            <v>*850227</v>
          </cell>
          <cell r="J129" t="str">
            <v>850402退</v>
          </cell>
          <cell r="M129">
            <v>34.99</v>
          </cell>
          <cell r="N129">
            <v>788</v>
          </cell>
          <cell r="O129">
            <v>699</v>
          </cell>
          <cell r="P129">
            <v>0</v>
          </cell>
          <cell r="Q129">
            <v>0</v>
          </cell>
          <cell r="R129">
            <v>699</v>
          </cell>
          <cell r="S129">
            <v>683</v>
          </cell>
          <cell r="T129">
            <v>16</v>
          </cell>
          <cell r="U129" t="str">
            <v>李玉春</v>
          </cell>
        </row>
        <row r="130">
          <cell r="D130" t="str">
            <v>A02F09</v>
          </cell>
          <cell r="H130" t="str">
            <v>周宏智</v>
          </cell>
          <cell r="I130">
            <v>35122</v>
          </cell>
          <cell r="J130">
            <v>35122</v>
          </cell>
          <cell r="K130">
            <v>35127</v>
          </cell>
          <cell r="M130">
            <v>24.38</v>
          </cell>
          <cell r="N130">
            <v>510</v>
          </cell>
          <cell r="O130">
            <v>473</v>
          </cell>
          <cell r="Q130">
            <v>3.6</v>
          </cell>
          <cell r="R130">
            <v>469.4</v>
          </cell>
          <cell r="S130">
            <v>437</v>
          </cell>
          <cell r="T130">
            <v>32.399999999999977</v>
          </cell>
          <cell r="U130" t="str">
            <v>翁國棟蔣延彤</v>
          </cell>
        </row>
        <row r="131">
          <cell r="E131" t="str">
            <v>ZA1203</v>
          </cell>
          <cell r="H131" t="str">
            <v>唐娟媚</v>
          </cell>
          <cell r="I131">
            <v>35112</v>
          </cell>
          <cell r="J131">
            <v>35112</v>
          </cell>
          <cell r="K131">
            <v>35122</v>
          </cell>
          <cell r="N131">
            <v>125</v>
          </cell>
          <cell r="O131">
            <v>120</v>
          </cell>
          <cell r="R131">
            <v>120</v>
          </cell>
          <cell r="S131">
            <v>120</v>
          </cell>
          <cell r="T131">
            <v>0</v>
          </cell>
          <cell r="U131" t="str">
            <v>何素菁定正銘</v>
          </cell>
          <cell r="Y131" t="str">
            <v>B03F21</v>
          </cell>
        </row>
        <row r="132">
          <cell r="E132" t="str">
            <v>ZA2147</v>
          </cell>
          <cell r="H132" t="str">
            <v>曾雅屏</v>
          </cell>
          <cell r="I132">
            <v>35136</v>
          </cell>
          <cell r="J132">
            <v>35144</v>
          </cell>
          <cell r="K132">
            <v>35144</v>
          </cell>
          <cell r="N132">
            <v>83</v>
          </cell>
          <cell r="O132">
            <v>83</v>
          </cell>
          <cell r="P132">
            <v>0</v>
          </cell>
          <cell r="R132">
            <v>83</v>
          </cell>
          <cell r="S132">
            <v>75</v>
          </cell>
          <cell r="T132">
            <v>8</v>
          </cell>
          <cell r="U132" t="str">
            <v>何素菁蔣延彤</v>
          </cell>
          <cell r="V132" t="str">
            <v>NP</v>
          </cell>
          <cell r="W132" t="str">
            <v>桃園</v>
          </cell>
          <cell r="X132" t="str">
            <v>貿易</v>
          </cell>
          <cell r="Y132" t="str">
            <v>A05F16</v>
          </cell>
        </row>
        <row r="133">
          <cell r="D133" t="str">
            <v>*A02F14</v>
          </cell>
          <cell r="H133" t="str">
            <v>王啟全</v>
          </cell>
          <cell r="I133" t="str">
            <v>*850318</v>
          </cell>
          <cell r="J133" t="str">
            <v>850417退</v>
          </cell>
          <cell r="M133">
            <v>24.38</v>
          </cell>
          <cell r="N133">
            <v>512</v>
          </cell>
          <cell r="O133">
            <v>464</v>
          </cell>
          <cell r="P133">
            <v>0</v>
          </cell>
          <cell r="R133">
            <v>464</v>
          </cell>
          <cell r="S133">
            <v>439</v>
          </cell>
          <cell r="T133">
            <v>25</v>
          </cell>
          <cell r="U133" t="str">
            <v>涂志賢李玉春</v>
          </cell>
          <cell r="V133" t="str">
            <v>電開</v>
          </cell>
          <cell r="W133" t="str">
            <v>中和</v>
          </cell>
          <cell r="X133" t="str">
            <v>餐飲</v>
          </cell>
        </row>
        <row r="134">
          <cell r="D134" t="str">
            <v>*A02F03</v>
          </cell>
          <cell r="H134" t="str">
            <v>薛普鴻</v>
          </cell>
          <cell r="I134" t="str">
            <v>*850323</v>
          </cell>
          <cell r="J134" t="str">
            <v>850905退</v>
          </cell>
          <cell r="M134">
            <v>24.38</v>
          </cell>
          <cell r="N134">
            <v>500</v>
          </cell>
          <cell r="O134">
            <v>460</v>
          </cell>
          <cell r="P134">
            <v>0</v>
          </cell>
          <cell r="R134">
            <v>460</v>
          </cell>
          <cell r="S134">
            <v>427</v>
          </cell>
          <cell r="T134">
            <v>33</v>
          </cell>
          <cell r="U134" t="str">
            <v>涂志賢陳雅貴</v>
          </cell>
          <cell r="V134" t="str">
            <v>介紹</v>
          </cell>
          <cell r="W134" t="str">
            <v>大安</v>
          </cell>
          <cell r="X134" t="str">
            <v>製迼</v>
          </cell>
        </row>
        <row r="135">
          <cell r="D135" t="str">
            <v>*D01F10</v>
          </cell>
          <cell r="H135" t="str">
            <v>曾英洲</v>
          </cell>
          <cell r="I135" t="str">
            <v>*850325</v>
          </cell>
          <cell r="J135" t="str">
            <v>850501退</v>
          </cell>
          <cell r="M135">
            <v>42.19</v>
          </cell>
          <cell r="N135">
            <v>903</v>
          </cell>
          <cell r="O135">
            <v>920</v>
          </cell>
          <cell r="P135">
            <v>0</v>
          </cell>
          <cell r="R135">
            <v>920</v>
          </cell>
          <cell r="S135">
            <v>798</v>
          </cell>
          <cell r="T135">
            <v>122</v>
          </cell>
          <cell r="U135" t="str">
            <v>李玉春</v>
          </cell>
          <cell r="V135" t="str">
            <v>NP</v>
          </cell>
          <cell r="W135" t="str">
            <v>大安</v>
          </cell>
          <cell r="X135" t="str">
            <v>公務</v>
          </cell>
        </row>
        <row r="136">
          <cell r="D136" t="str">
            <v>*D02F10</v>
          </cell>
          <cell r="H136" t="str">
            <v>曾英洲</v>
          </cell>
          <cell r="I136" t="str">
            <v>*850325</v>
          </cell>
          <cell r="J136" t="str">
            <v>850502退</v>
          </cell>
          <cell r="M136">
            <v>35.840000000000003</v>
          </cell>
          <cell r="N136">
            <v>803</v>
          </cell>
          <cell r="O136">
            <v>818</v>
          </cell>
          <cell r="P136">
            <v>0</v>
          </cell>
          <cell r="R136">
            <v>818</v>
          </cell>
          <cell r="S136">
            <v>714</v>
          </cell>
          <cell r="T136">
            <v>104</v>
          </cell>
          <cell r="U136" t="str">
            <v>李玉春</v>
          </cell>
          <cell r="V136" t="str">
            <v>NP</v>
          </cell>
          <cell r="W136" t="str">
            <v>大安</v>
          </cell>
          <cell r="X136" t="str">
            <v>公務</v>
          </cell>
        </row>
        <row r="137">
          <cell r="D137" t="str">
            <v>*B01F14</v>
          </cell>
          <cell r="H137" t="str">
            <v>林恬棻</v>
          </cell>
          <cell r="I137" t="str">
            <v>*850325</v>
          </cell>
          <cell r="J137" t="str">
            <v>850417退</v>
          </cell>
          <cell r="M137">
            <v>34.99</v>
          </cell>
          <cell r="N137">
            <v>781</v>
          </cell>
          <cell r="O137">
            <v>715</v>
          </cell>
          <cell r="P137">
            <v>0</v>
          </cell>
          <cell r="R137">
            <v>715</v>
          </cell>
          <cell r="S137">
            <v>676</v>
          </cell>
          <cell r="T137">
            <v>39</v>
          </cell>
          <cell r="U137" t="str">
            <v>陳雅貴</v>
          </cell>
          <cell r="V137" t="str">
            <v>NP</v>
          </cell>
          <cell r="W137" t="str">
            <v>中山</v>
          </cell>
          <cell r="X137" t="str">
            <v>金融</v>
          </cell>
        </row>
        <row r="138">
          <cell r="D138" t="str">
            <v>*B01F12</v>
          </cell>
          <cell r="H138" t="str">
            <v>李修度</v>
          </cell>
          <cell r="I138" t="str">
            <v>*850326</v>
          </cell>
          <cell r="J138" t="str">
            <v>850515退</v>
          </cell>
          <cell r="M138">
            <v>34.99</v>
          </cell>
          <cell r="N138">
            <v>781</v>
          </cell>
          <cell r="O138">
            <v>795</v>
          </cell>
          <cell r="P138">
            <v>0</v>
          </cell>
          <cell r="R138">
            <v>795</v>
          </cell>
          <cell r="S138">
            <v>676</v>
          </cell>
          <cell r="T138">
            <v>119</v>
          </cell>
          <cell r="U138" t="str">
            <v>涂志賢</v>
          </cell>
          <cell r="V138" t="str">
            <v>介紹</v>
          </cell>
          <cell r="W138" t="str">
            <v>新店</v>
          </cell>
          <cell r="X138" t="str">
            <v>警</v>
          </cell>
        </row>
        <row r="139">
          <cell r="D139" t="str">
            <v>A02F18</v>
          </cell>
          <cell r="H139" t="str">
            <v>張顯龍</v>
          </cell>
          <cell r="I139">
            <v>35151</v>
          </cell>
          <cell r="J139">
            <v>35159</v>
          </cell>
          <cell r="K139">
            <v>35164</v>
          </cell>
          <cell r="M139">
            <v>24.38</v>
          </cell>
          <cell r="N139">
            <v>517</v>
          </cell>
          <cell r="O139">
            <v>468</v>
          </cell>
          <cell r="P139">
            <v>0</v>
          </cell>
          <cell r="R139">
            <v>468</v>
          </cell>
          <cell r="S139">
            <v>444</v>
          </cell>
          <cell r="T139">
            <v>24</v>
          </cell>
          <cell r="U139" t="str">
            <v>何素菁蔣延彤</v>
          </cell>
        </row>
        <row r="140">
          <cell r="D140" t="str">
            <v>B01F22</v>
          </cell>
          <cell r="H140" t="str">
            <v>吳梅櫻</v>
          </cell>
          <cell r="I140">
            <v>35154</v>
          </cell>
          <cell r="J140">
            <v>35160</v>
          </cell>
          <cell r="K140">
            <v>35164</v>
          </cell>
          <cell r="M140">
            <v>34.99</v>
          </cell>
          <cell r="N140">
            <v>805</v>
          </cell>
          <cell r="O140">
            <v>750</v>
          </cell>
          <cell r="Q140">
            <v>2</v>
          </cell>
          <cell r="R140">
            <v>748</v>
          </cell>
          <cell r="S140">
            <v>700</v>
          </cell>
          <cell r="T140">
            <v>48</v>
          </cell>
          <cell r="U140" t="str">
            <v>陳雅貴</v>
          </cell>
          <cell r="V140" t="str">
            <v>介紹</v>
          </cell>
          <cell r="W140" t="str">
            <v>萬華</v>
          </cell>
          <cell r="X140" t="str">
            <v>工程</v>
          </cell>
        </row>
        <row r="141">
          <cell r="D141" t="str">
            <v>*A02F13</v>
          </cell>
          <cell r="H141" t="str">
            <v>徐建和</v>
          </cell>
          <cell r="I141" t="str">
            <v>*850330</v>
          </cell>
          <cell r="J141" t="str">
            <v>850418退</v>
          </cell>
          <cell r="M141">
            <v>24.38</v>
          </cell>
          <cell r="N141">
            <v>512</v>
          </cell>
          <cell r="O141">
            <v>524</v>
          </cell>
          <cell r="R141">
            <v>524</v>
          </cell>
          <cell r="S141">
            <v>439</v>
          </cell>
          <cell r="T141">
            <v>85</v>
          </cell>
          <cell r="U141" t="str">
            <v>何素菁蔣延彤</v>
          </cell>
          <cell r="V141" t="str">
            <v>NP</v>
          </cell>
          <cell r="W141" t="str">
            <v>士林</v>
          </cell>
          <cell r="X141" t="str">
            <v>建材</v>
          </cell>
        </row>
        <row r="142">
          <cell r="D142" t="str">
            <v xml:space="preserve">C01F22 </v>
          </cell>
          <cell r="H142" t="str">
            <v>吳盧漢檉</v>
          </cell>
          <cell r="I142">
            <v>35155</v>
          </cell>
          <cell r="J142">
            <v>35160</v>
          </cell>
          <cell r="K142">
            <v>35164</v>
          </cell>
          <cell r="M142">
            <v>42.38</v>
          </cell>
          <cell r="N142">
            <v>937</v>
          </cell>
          <cell r="O142">
            <v>883</v>
          </cell>
          <cell r="R142">
            <v>883</v>
          </cell>
          <cell r="S142">
            <v>831</v>
          </cell>
          <cell r="T142">
            <v>52</v>
          </cell>
          <cell r="U142" t="str">
            <v>何素菁李玉春</v>
          </cell>
          <cell r="V142" t="str">
            <v>NP</v>
          </cell>
          <cell r="W142" t="str">
            <v>中正</v>
          </cell>
          <cell r="X142" t="str">
            <v>商</v>
          </cell>
        </row>
        <row r="143">
          <cell r="D143" t="str">
            <v>*C01F16</v>
          </cell>
          <cell r="H143" t="str">
            <v>林易嬋</v>
          </cell>
          <cell r="I143" t="str">
            <v>*850331</v>
          </cell>
          <cell r="J143" t="str">
            <v>850423退</v>
          </cell>
          <cell r="M143">
            <v>42.38</v>
          </cell>
          <cell r="N143">
            <v>912</v>
          </cell>
          <cell r="O143">
            <v>860</v>
          </cell>
          <cell r="R143">
            <v>860</v>
          </cell>
          <cell r="S143">
            <v>806</v>
          </cell>
          <cell r="T143">
            <v>54</v>
          </cell>
          <cell r="U143" t="str">
            <v>曾志佳翁國棟</v>
          </cell>
          <cell r="V143" t="str">
            <v>POP</v>
          </cell>
          <cell r="W143" t="str">
            <v>萬華</v>
          </cell>
          <cell r="X143" t="str">
            <v>清潔</v>
          </cell>
        </row>
        <row r="144">
          <cell r="D144" t="str">
            <v>*A01F20</v>
          </cell>
          <cell r="H144" t="str">
            <v>翁麗玲</v>
          </cell>
          <cell r="I144" t="str">
            <v>*850401</v>
          </cell>
          <cell r="J144" t="str">
            <v>850425退</v>
          </cell>
          <cell r="M144">
            <v>25.57</v>
          </cell>
          <cell r="N144">
            <v>571</v>
          </cell>
          <cell r="O144">
            <v>584</v>
          </cell>
          <cell r="R144">
            <v>584</v>
          </cell>
          <cell r="S144">
            <v>520</v>
          </cell>
          <cell r="T144">
            <v>64</v>
          </cell>
          <cell r="U144" t="str">
            <v>何素菁蔣延彤</v>
          </cell>
        </row>
        <row r="145">
          <cell r="D145" t="str">
            <v>*A02F20</v>
          </cell>
          <cell r="H145" t="str">
            <v>翁麗玲</v>
          </cell>
          <cell r="I145" t="str">
            <v>*850104</v>
          </cell>
          <cell r="J145" t="str">
            <v>850425退</v>
          </cell>
          <cell r="M145">
            <v>24.38</v>
          </cell>
          <cell r="N145">
            <v>520</v>
          </cell>
          <cell r="O145">
            <v>544</v>
          </cell>
          <cell r="R145">
            <v>544</v>
          </cell>
          <cell r="S145">
            <v>447</v>
          </cell>
          <cell r="T145">
            <v>97</v>
          </cell>
          <cell r="U145" t="str">
            <v>何素菁蔣延彤</v>
          </cell>
        </row>
        <row r="146">
          <cell r="D146" t="str">
            <v>B05F12</v>
          </cell>
          <cell r="H146" t="str">
            <v>陳秀美</v>
          </cell>
          <cell r="I146">
            <v>35159</v>
          </cell>
          <cell r="J146">
            <v>35160</v>
          </cell>
          <cell r="K146">
            <v>35167</v>
          </cell>
          <cell r="M146">
            <v>34.6</v>
          </cell>
          <cell r="N146">
            <v>748</v>
          </cell>
          <cell r="O146">
            <v>670</v>
          </cell>
          <cell r="R146">
            <v>670</v>
          </cell>
          <cell r="S146">
            <v>644</v>
          </cell>
          <cell r="T146">
            <v>26</v>
          </cell>
          <cell r="U146" t="str">
            <v>何素菁</v>
          </cell>
        </row>
        <row r="147">
          <cell r="D147" t="str">
            <v>*D01F17</v>
          </cell>
          <cell r="H147" t="str">
            <v>丁慧蓮</v>
          </cell>
          <cell r="I147" t="str">
            <v>*850405</v>
          </cell>
          <cell r="J147" t="str">
            <v>850423退</v>
          </cell>
          <cell r="M147">
            <v>42.19</v>
          </cell>
          <cell r="N147">
            <v>912</v>
          </cell>
          <cell r="O147">
            <v>814</v>
          </cell>
          <cell r="R147">
            <v>814</v>
          </cell>
          <cell r="S147">
            <v>806</v>
          </cell>
          <cell r="T147">
            <v>8</v>
          </cell>
          <cell r="U147" t="str">
            <v>何素菁</v>
          </cell>
        </row>
        <row r="148">
          <cell r="D148" t="str">
            <v>A02F19</v>
          </cell>
          <cell r="H148" t="str">
            <v>謝佳勝</v>
          </cell>
          <cell r="I148">
            <v>35161</v>
          </cell>
          <cell r="J148">
            <v>35164</v>
          </cell>
          <cell r="K148">
            <v>35166</v>
          </cell>
          <cell r="M148">
            <v>24.38</v>
          </cell>
          <cell r="N148">
            <v>517</v>
          </cell>
          <cell r="O148">
            <v>470</v>
          </cell>
          <cell r="Q148">
            <v>2</v>
          </cell>
          <cell r="R148">
            <v>468</v>
          </cell>
          <cell r="S148">
            <v>444</v>
          </cell>
          <cell r="T148">
            <v>24</v>
          </cell>
          <cell r="U148" t="str">
            <v>何素菁</v>
          </cell>
        </row>
        <row r="149">
          <cell r="D149" t="str">
            <v>C01F21</v>
          </cell>
          <cell r="H149" t="str">
            <v>周美惠</v>
          </cell>
          <cell r="I149">
            <v>35162</v>
          </cell>
          <cell r="J149">
            <v>35165</v>
          </cell>
          <cell r="K149">
            <v>35165</v>
          </cell>
          <cell r="M149">
            <v>42.38</v>
          </cell>
          <cell r="N149">
            <v>920</v>
          </cell>
          <cell r="O149">
            <v>860</v>
          </cell>
          <cell r="R149">
            <v>860</v>
          </cell>
          <cell r="S149">
            <v>814</v>
          </cell>
          <cell r="T149">
            <v>46</v>
          </cell>
          <cell r="U149" t="str">
            <v>曾志佳</v>
          </cell>
        </row>
        <row r="150">
          <cell r="D150" t="str">
            <v>*B05F16</v>
          </cell>
          <cell r="H150" t="str">
            <v>陳仲平</v>
          </cell>
          <cell r="I150" t="str">
            <v>*850407</v>
          </cell>
          <cell r="M150">
            <v>34.6</v>
          </cell>
          <cell r="N150">
            <v>751</v>
          </cell>
          <cell r="O150">
            <v>765</v>
          </cell>
          <cell r="R150">
            <v>765</v>
          </cell>
          <cell r="S150">
            <v>648</v>
          </cell>
          <cell r="T150">
            <v>117</v>
          </cell>
          <cell r="U150" t="str">
            <v>何素菁</v>
          </cell>
        </row>
        <row r="151">
          <cell r="D151" t="str">
            <v>A01F07</v>
          </cell>
          <cell r="H151" t="str">
            <v>蔣光菊</v>
          </cell>
          <cell r="I151">
            <v>35162</v>
          </cell>
          <cell r="J151">
            <v>35167</v>
          </cell>
          <cell r="K151">
            <v>35167</v>
          </cell>
          <cell r="M151">
            <v>25.57</v>
          </cell>
          <cell r="N151">
            <v>560</v>
          </cell>
          <cell r="O151">
            <v>516</v>
          </cell>
          <cell r="R151">
            <v>516</v>
          </cell>
          <cell r="S151">
            <v>509</v>
          </cell>
          <cell r="T151">
            <v>7</v>
          </cell>
          <cell r="U151" t="str">
            <v>曾志佳</v>
          </cell>
        </row>
        <row r="152">
          <cell r="D152" t="str">
            <v>C03F20</v>
          </cell>
          <cell r="H152" t="str">
            <v>郭曉綺</v>
          </cell>
          <cell r="I152">
            <v>35163</v>
          </cell>
          <cell r="J152">
            <v>35166</v>
          </cell>
          <cell r="K152">
            <v>35172</v>
          </cell>
          <cell r="M152">
            <v>43.6</v>
          </cell>
          <cell r="N152">
            <v>999</v>
          </cell>
          <cell r="O152">
            <v>937</v>
          </cell>
          <cell r="R152">
            <v>937</v>
          </cell>
          <cell r="S152">
            <v>890</v>
          </cell>
          <cell r="T152">
            <v>47</v>
          </cell>
          <cell r="U152" t="str">
            <v>李玉春定正銘</v>
          </cell>
        </row>
        <row r="153">
          <cell r="D153" t="str">
            <v>B05F15</v>
          </cell>
          <cell r="H153" t="str">
            <v>吳亞平</v>
          </cell>
          <cell r="I153">
            <v>35164</v>
          </cell>
          <cell r="J153">
            <v>35166</v>
          </cell>
          <cell r="K153">
            <v>35169</v>
          </cell>
          <cell r="M153">
            <v>34.6</v>
          </cell>
          <cell r="N153">
            <v>751</v>
          </cell>
          <cell r="O153">
            <v>680</v>
          </cell>
          <cell r="R153">
            <v>680</v>
          </cell>
          <cell r="S153">
            <v>648</v>
          </cell>
          <cell r="T153">
            <v>32</v>
          </cell>
          <cell r="U153" t="str">
            <v>曾志佳</v>
          </cell>
        </row>
        <row r="154">
          <cell r="D154" t="str">
            <v>B05F11</v>
          </cell>
          <cell r="H154" t="str">
            <v>黃傑</v>
          </cell>
          <cell r="I154">
            <v>35165</v>
          </cell>
          <cell r="J154">
            <v>35172</v>
          </cell>
          <cell r="K154">
            <v>35172</v>
          </cell>
          <cell r="M154">
            <v>34.6</v>
          </cell>
          <cell r="N154">
            <v>748</v>
          </cell>
          <cell r="O154">
            <v>716</v>
          </cell>
          <cell r="R154">
            <v>716</v>
          </cell>
          <cell r="S154">
            <v>644</v>
          </cell>
          <cell r="T154">
            <v>72</v>
          </cell>
          <cell r="U154" t="str">
            <v>翁國棟</v>
          </cell>
        </row>
        <row r="155">
          <cell r="D155" t="str">
            <v>B01F17</v>
          </cell>
          <cell r="H155" t="str">
            <v>張梅卿</v>
          </cell>
          <cell r="I155">
            <v>35166</v>
          </cell>
          <cell r="J155">
            <v>35171</v>
          </cell>
          <cell r="K155">
            <v>35181</v>
          </cell>
          <cell r="M155">
            <v>34.99</v>
          </cell>
          <cell r="N155">
            <v>788</v>
          </cell>
          <cell r="O155">
            <v>740</v>
          </cell>
          <cell r="R155">
            <v>740</v>
          </cell>
          <cell r="S155">
            <v>683</v>
          </cell>
          <cell r="T155">
            <v>57</v>
          </cell>
          <cell r="U155" t="str">
            <v>陳雅貴涂志賢</v>
          </cell>
        </row>
        <row r="156">
          <cell r="E156" t="str">
            <v>*ZA3002</v>
          </cell>
          <cell r="H156" t="str">
            <v>翁麗玲</v>
          </cell>
          <cell r="I156" t="str">
            <v>*850401</v>
          </cell>
          <cell r="J156" t="str">
            <v>850425退</v>
          </cell>
          <cell r="N156">
            <v>125</v>
          </cell>
          <cell r="O156">
            <v>175</v>
          </cell>
          <cell r="R156">
            <v>175</v>
          </cell>
          <cell r="S156">
            <v>120</v>
          </cell>
          <cell r="T156">
            <v>55</v>
          </cell>
          <cell r="U156" t="str">
            <v>何素菁蔣延彤</v>
          </cell>
          <cell r="Y156" t="str">
            <v>A01F20</v>
          </cell>
        </row>
        <row r="157">
          <cell r="E157" t="str">
            <v>ZA2104</v>
          </cell>
          <cell r="H157" t="str">
            <v>周美惠</v>
          </cell>
          <cell r="I157">
            <v>35162</v>
          </cell>
          <cell r="J157">
            <v>35165</v>
          </cell>
          <cell r="K157">
            <v>35165</v>
          </cell>
          <cell r="N157">
            <v>83</v>
          </cell>
          <cell r="O157">
            <v>90</v>
          </cell>
          <cell r="R157">
            <v>90</v>
          </cell>
          <cell r="S157">
            <v>75</v>
          </cell>
          <cell r="T157">
            <v>15</v>
          </cell>
          <cell r="U157" t="str">
            <v>曾志佳</v>
          </cell>
          <cell r="Y157" t="str">
            <v>C01F21</v>
          </cell>
        </row>
        <row r="158">
          <cell r="E158" t="str">
            <v>ZA2106</v>
          </cell>
          <cell r="H158" t="str">
            <v>陳秀美</v>
          </cell>
          <cell r="I158">
            <v>35160</v>
          </cell>
          <cell r="J158">
            <v>35160</v>
          </cell>
          <cell r="K158">
            <v>35167</v>
          </cell>
          <cell r="N158">
            <v>83</v>
          </cell>
          <cell r="O158">
            <v>83</v>
          </cell>
          <cell r="R158">
            <v>83</v>
          </cell>
          <cell r="S158">
            <v>75</v>
          </cell>
          <cell r="T158">
            <v>8</v>
          </cell>
          <cell r="U158" t="str">
            <v>何素菁</v>
          </cell>
          <cell r="Y158" t="str">
            <v>B05F12</v>
          </cell>
        </row>
        <row r="159">
          <cell r="E159" t="str">
            <v>*ZA2105</v>
          </cell>
          <cell r="H159" t="str">
            <v>丁慧蓮</v>
          </cell>
          <cell r="I159" t="str">
            <v>*850409</v>
          </cell>
          <cell r="J159" t="str">
            <v>850420退</v>
          </cell>
          <cell r="N159">
            <v>83</v>
          </cell>
          <cell r="O159">
            <v>83</v>
          </cell>
          <cell r="R159">
            <v>83</v>
          </cell>
          <cell r="S159">
            <v>75</v>
          </cell>
          <cell r="T159">
            <v>8</v>
          </cell>
          <cell r="U159" t="str">
            <v>何素菁</v>
          </cell>
          <cell r="Y159" t="str">
            <v>D01F17</v>
          </cell>
        </row>
        <row r="160">
          <cell r="E160" t="str">
            <v>ZA2120</v>
          </cell>
          <cell r="H160" t="str">
            <v>吳亞平</v>
          </cell>
          <cell r="I160">
            <v>35166</v>
          </cell>
          <cell r="J160">
            <v>35166</v>
          </cell>
          <cell r="K160">
            <v>35169</v>
          </cell>
          <cell r="N160">
            <v>80</v>
          </cell>
          <cell r="O160">
            <v>85</v>
          </cell>
          <cell r="R160">
            <v>85</v>
          </cell>
          <cell r="S160">
            <v>75</v>
          </cell>
          <cell r="T160">
            <v>10</v>
          </cell>
          <cell r="U160" t="str">
            <v>曾志佳</v>
          </cell>
          <cell r="Y160" t="str">
            <v>B05F15</v>
          </cell>
        </row>
        <row r="161">
          <cell r="D161" t="str">
            <v>B05F13</v>
          </cell>
          <cell r="H161" t="str">
            <v>陳志昇</v>
          </cell>
          <cell r="I161">
            <v>35169</v>
          </cell>
          <cell r="J161">
            <v>35169</v>
          </cell>
          <cell r="K161">
            <v>35170</v>
          </cell>
          <cell r="M161">
            <v>34.6</v>
          </cell>
          <cell r="N161">
            <v>748</v>
          </cell>
          <cell r="O161">
            <v>675</v>
          </cell>
          <cell r="R161">
            <v>675</v>
          </cell>
          <cell r="S161">
            <v>644</v>
          </cell>
          <cell r="T161">
            <v>31</v>
          </cell>
          <cell r="U161" t="str">
            <v>翁國棟</v>
          </cell>
        </row>
        <row r="162">
          <cell r="D162" t="str">
            <v>B05F14</v>
          </cell>
          <cell r="H162" t="str">
            <v>陳麗真</v>
          </cell>
          <cell r="I162">
            <v>35169</v>
          </cell>
          <cell r="J162">
            <v>35169</v>
          </cell>
          <cell r="K162">
            <v>35170</v>
          </cell>
          <cell r="M162">
            <v>34.6</v>
          </cell>
          <cell r="N162">
            <v>748</v>
          </cell>
          <cell r="O162">
            <v>675</v>
          </cell>
          <cell r="R162">
            <v>675</v>
          </cell>
          <cell r="S162">
            <v>644</v>
          </cell>
          <cell r="T162">
            <v>31</v>
          </cell>
          <cell r="U162" t="str">
            <v>翁國棟</v>
          </cell>
        </row>
        <row r="163">
          <cell r="D163" t="str">
            <v>*A01F12</v>
          </cell>
          <cell r="H163" t="str">
            <v>藍裕盛</v>
          </cell>
          <cell r="I163" t="str">
            <v>*850412</v>
          </cell>
          <cell r="J163" t="str">
            <v>850423退</v>
          </cell>
          <cell r="M163">
            <v>25.57</v>
          </cell>
          <cell r="N163">
            <v>563</v>
          </cell>
          <cell r="O163">
            <v>515</v>
          </cell>
          <cell r="R163">
            <v>515</v>
          </cell>
          <cell r="S163">
            <v>512</v>
          </cell>
          <cell r="T163">
            <v>3</v>
          </cell>
          <cell r="U163" t="str">
            <v>曾志佳</v>
          </cell>
        </row>
        <row r="164">
          <cell r="D164" t="str">
            <v>B01F19</v>
          </cell>
          <cell r="H164" t="str">
            <v>王月英</v>
          </cell>
          <cell r="I164">
            <v>35167</v>
          </cell>
          <cell r="J164">
            <v>35167</v>
          </cell>
          <cell r="K164">
            <v>35169</v>
          </cell>
          <cell r="M164">
            <v>34.99</v>
          </cell>
          <cell r="N164">
            <v>788</v>
          </cell>
          <cell r="O164">
            <v>717</v>
          </cell>
          <cell r="R164">
            <v>717</v>
          </cell>
          <cell r="S164">
            <v>683</v>
          </cell>
          <cell r="T164">
            <v>34</v>
          </cell>
          <cell r="U164" t="str">
            <v>曾志佳</v>
          </cell>
        </row>
        <row r="165">
          <cell r="D165" t="str">
            <v>C01F18</v>
          </cell>
          <cell r="H165" t="str">
            <v>李奕昇</v>
          </cell>
          <cell r="I165">
            <v>35169</v>
          </cell>
          <cell r="J165">
            <v>35171</v>
          </cell>
          <cell r="K165">
            <v>35198</v>
          </cell>
          <cell r="M165">
            <v>42.38</v>
          </cell>
          <cell r="N165">
            <v>916</v>
          </cell>
          <cell r="O165">
            <v>888</v>
          </cell>
          <cell r="R165">
            <v>888</v>
          </cell>
          <cell r="S165">
            <v>810</v>
          </cell>
          <cell r="T165">
            <v>78</v>
          </cell>
          <cell r="U165" t="str">
            <v>陳雅貴</v>
          </cell>
        </row>
        <row r="166">
          <cell r="D166" t="str">
            <v>*C05F20</v>
          </cell>
          <cell r="H166" t="str">
            <v>李熾銘</v>
          </cell>
          <cell r="I166" t="str">
            <v>*850414</v>
          </cell>
          <cell r="J166" t="str">
            <v>850422退</v>
          </cell>
          <cell r="M166">
            <v>34.33</v>
          </cell>
          <cell r="N166">
            <v>769</v>
          </cell>
          <cell r="O166">
            <v>684</v>
          </cell>
          <cell r="R166">
            <v>684</v>
          </cell>
          <cell r="S166">
            <v>684</v>
          </cell>
          <cell r="T166">
            <v>0</v>
          </cell>
          <cell r="U166" t="str">
            <v>何素菁</v>
          </cell>
        </row>
        <row r="167">
          <cell r="D167" t="str">
            <v>*B02F11</v>
          </cell>
          <cell r="H167" t="str">
            <v>馬秀珍</v>
          </cell>
          <cell r="I167" t="str">
            <v>*850414</v>
          </cell>
          <cell r="J167" t="str">
            <v>850618換A2十三F</v>
          </cell>
          <cell r="M167">
            <v>34.799999999999997</v>
          </cell>
          <cell r="N167">
            <v>759</v>
          </cell>
          <cell r="O167">
            <v>688</v>
          </cell>
          <cell r="R167">
            <v>688</v>
          </cell>
          <cell r="S167">
            <v>688</v>
          </cell>
          <cell r="T167">
            <v>0</v>
          </cell>
          <cell r="U167" t="str">
            <v>何素菁</v>
          </cell>
        </row>
        <row r="168">
          <cell r="D168" t="str">
            <v>*B01F14</v>
          </cell>
          <cell r="H168" t="str">
            <v>許麗珠</v>
          </cell>
          <cell r="I168" t="str">
            <v>*850414</v>
          </cell>
          <cell r="J168" t="str">
            <v>850805退</v>
          </cell>
          <cell r="M168">
            <v>34.99</v>
          </cell>
          <cell r="N168">
            <v>800</v>
          </cell>
          <cell r="O168">
            <v>814</v>
          </cell>
          <cell r="R168">
            <v>814</v>
          </cell>
          <cell r="S168">
            <v>729</v>
          </cell>
          <cell r="T168">
            <v>85</v>
          </cell>
          <cell r="U168" t="str">
            <v>李玉春</v>
          </cell>
        </row>
        <row r="169">
          <cell r="D169" t="str">
            <v>A02F21</v>
          </cell>
          <cell r="H169" t="str">
            <v>李裕仁</v>
          </cell>
          <cell r="I169">
            <v>35169</v>
          </cell>
          <cell r="J169">
            <v>35172</v>
          </cell>
          <cell r="K169">
            <v>35172</v>
          </cell>
          <cell r="M169">
            <v>24.38</v>
          </cell>
          <cell r="N169">
            <v>520</v>
          </cell>
          <cell r="O169">
            <v>473</v>
          </cell>
          <cell r="R169">
            <v>473</v>
          </cell>
          <cell r="S169">
            <v>447</v>
          </cell>
          <cell r="T169">
            <v>26</v>
          </cell>
          <cell r="U169" t="str">
            <v>曾志佳</v>
          </cell>
        </row>
        <row r="170">
          <cell r="D170" t="str">
            <v>*B01F14</v>
          </cell>
          <cell r="H170" t="str">
            <v>廖純鋒</v>
          </cell>
          <cell r="I170" t="str">
            <v>*850414</v>
          </cell>
          <cell r="J170" t="str">
            <v>850430退</v>
          </cell>
          <cell r="M170">
            <v>34.99</v>
          </cell>
          <cell r="N170">
            <v>781</v>
          </cell>
          <cell r="O170">
            <v>736</v>
          </cell>
          <cell r="R170">
            <v>736</v>
          </cell>
          <cell r="S170">
            <v>676</v>
          </cell>
          <cell r="T170">
            <v>60</v>
          </cell>
          <cell r="U170" t="str">
            <v>翁國棟陳雅貴</v>
          </cell>
        </row>
        <row r="171">
          <cell r="D171" t="str">
            <v>A05F04</v>
          </cell>
          <cell r="H171" t="str">
            <v>徐有義</v>
          </cell>
          <cell r="I171">
            <v>35172</v>
          </cell>
          <cell r="J171">
            <v>35173</v>
          </cell>
          <cell r="K171">
            <v>35182</v>
          </cell>
          <cell r="M171">
            <v>34.99</v>
          </cell>
          <cell r="N171">
            <v>718</v>
          </cell>
          <cell r="O171">
            <v>645</v>
          </cell>
          <cell r="R171">
            <v>645</v>
          </cell>
          <cell r="S171">
            <v>613</v>
          </cell>
          <cell r="T171">
            <v>32</v>
          </cell>
          <cell r="U171" t="str">
            <v>何素菁定正銘</v>
          </cell>
        </row>
        <row r="172">
          <cell r="D172" t="str">
            <v>A02F08</v>
          </cell>
          <cell r="H172" t="str">
            <v>陳振國</v>
          </cell>
          <cell r="I172">
            <v>35172</v>
          </cell>
          <cell r="J172">
            <v>35175</v>
          </cell>
          <cell r="K172">
            <v>35185</v>
          </cell>
          <cell r="M172">
            <v>24.38</v>
          </cell>
          <cell r="N172">
            <v>510</v>
          </cell>
          <cell r="O172">
            <v>465</v>
          </cell>
          <cell r="R172">
            <v>465</v>
          </cell>
          <cell r="S172">
            <v>437</v>
          </cell>
          <cell r="T172">
            <v>28</v>
          </cell>
          <cell r="U172" t="str">
            <v>何素菁</v>
          </cell>
        </row>
        <row r="173">
          <cell r="E173" t="str">
            <v>ZA2117</v>
          </cell>
          <cell r="H173" t="str">
            <v>王月英</v>
          </cell>
          <cell r="I173">
            <v>35167</v>
          </cell>
          <cell r="J173">
            <v>35167</v>
          </cell>
          <cell r="K173">
            <v>35169</v>
          </cell>
          <cell r="N173">
            <v>80</v>
          </cell>
          <cell r="O173">
            <v>85</v>
          </cell>
          <cell r="R173">
            <v>85</v>
          </cell>
          <cell r="S173">
            <v>75</v>
          </cell>
          <cell r="T173">
            <v>10</v>
          </cell>
          <cell r="U173" t="str">
            <v>曾志佳</v>
          </cell>
          <cell r="Y173" t="str">
            <v>B01F19</v>
          </cell>
        </row>
        <row r="174">
          <cell r="E174" t="str">
            <v>*ZA3062</v>
          </cell>
          <cell r="H174" t="str">
            <v>廖純鋒</v>
          </cell>
          <cell r="I174" t="str">
            <v>*850414</v>
          </cell>
          <cell r="J174">
            <v>35169</v>
          </cell>
          <cell r="N174">
            <v>65</v>
          </cell>
          <cell r="O174">
            <v>70</v>
          </cell>
          <cell r="R174">
            <v>70</v>
          </cell>
          <cell r="S174">
            <v>60</v>
          </cell>
          <cell r="T174">
            <v>10</v>
          </cell>
          <cell r="U174" t="str">
            <v>翁國棟陳雅貴</v>
          </cell>
          <cell r="Y174" t="str">
            <v>B01F11</v>
          </cell>
        </row>
        <row r="175">
          <cell r="E175" t="str">
            <v>ZA3081</v>
          </cell>
          <cell r="H175" t="str">
            <v>李奕昇</v>
          </cell>
          <cell r="I175">
            <v>35171</v>
          </cell>
          <cell r="J175">
            <v>35185</v>
          </cell>
          <cell r="K175">
            <v>35198</v>
          </cell>
          <cell r="N175">
            <v>75</v>
          </cell>
          <cell r="O175">
            <v>70</v>
          </cell>
          <cell r="R175">
            <v>70</v>
          </cell>
          <cell r="S175">
            <v>70</v>
          </cell>
          <cell r="T175">
            <v>0</v>
          </cell>
          <cell r="U175" t="str">
            <v>陳雅貴</v>
          </cell>
          <cell r="Y175" t="str">
            <v>C01F18</v>
          </cell>
        </row>
        <row r="176">
          <cell r="D176" t="str">
            <v>B03F22</v>
          </cell>
          <cell r="H176" t="str">
            <v>陳萬生</v>
          </cell>
          <cell r="I176">
            <v>35176</v>
          </cell>
          <cell r="J176">
            <v>35185</v>
          </cell>
          <cell r="K176">
            <v>35188</v>
          </cell>
          <cell r="M176">
            <v>35.54</v>
          </cell>
          <cell r="N176">
            <v>825</v>
          </cell>
          <cell r="O176">
            <v>765</v>
          </cell>
          <cell r="R176">
            <v>765</v>
          </cell>
          <cell r="S176">
            <v>754</v>
          </cell>
          <cell r="T176">
            <v>11</v>
          </cell>
          <cell r="U176" t="str">
            <v>曾志佳</v>
          </cell>
        </row>
        <row r="177">
          <cell r="D177" t="str">
            <v>A01F21</v>
          </cell>
          <cell r="H177" t="str">
            <v>吳麗珠</v>
          </cell>
          <cell r="I177">
            <v>35176</v>
          </cell>
          <cell r="J177">
            <v>35185</v>
          </cell>
          <cell r="K177">
            <v>35192</v>
          </cell>
          <cell r="M177">
            <v>25.57</v>
          </cell>
          <cell r="N177">
            <v>571</v>
          </cell>
          <cell r="O177">
            <v>546</v>
          </cell>
          <cell r="R177">
            <v>546</v>
          </cell>
          <cell r="S177">
            <v>520</v>
          </cell>
          <cell r="T177">
            <v>26</v>
          </cell>
          <cell r="U177" t="str">
            <v>何素菁</v>
          </cell>
        </row>
        <row r="178">
          <cell r="D178" t="str">
            <v>*A02F07</v>
          </cell>
          <cell r="H178" t="str">
            <v>宋素貞</v>
          </cell>
          <cell r="I178" t="str">
            <v>*850422</v>
          </cell>
          <cell r="J178" t="str">
            <v>850613退</v>
          </cell>
          <cell r="M178">
            <v>24.38</v>
          </cell>
          <cell r="N178">
            <v>510</v>
          </cell>
          <cell r="O178">
            <v>424</v>
          </cell>
          <cell r="R178">
            <v>424</v>
          </cell>
          <cell r="S178">
            <v>437</v>
          </cell>
          <cell r="T178">
            <v>-13</v>
          </cell>
          <cell r="U178" t="str">
            <v>何素菁定正銘</v>
          </cell>
        </row>
        <row r="179">
          <cell r="E179" t="str">
            <v>ZA3067</v>
          </cell>
          <cell r="H179" t="str">
            <v>吳麗珠</v>
          </cell>
          <cell r="I179">
            <v>35176</v>
          </cell>
          <cell r="J179">
            <v>35192</v>
          </cell>
          <cell r="K179">
            <v>35192</v>
          </cell>
          <cell r="N179">
            <v>65</v>
          </cell>
          <cell r="O179">
            <v>70</v>
          </cell>
          <cell r="R179">
            <v>70</v>
          </cell>
          <cell r="S179">
            <v>60</v>
          </cell>
          <cell r="T179">
            <v>10</v>
          </cell>
          <cell r="U179" t="str">
            <v>何素菁</v>
          </cell>
          <cell r="Y179" t="str">
            <v>A01F21</v>
          </cell>
        </row>
        <row r="180">
          <cell r="E180" t="str">
            <v>ZA3065</v>
          </cell>
          <cell r="H180" t="str">
            <v>郭淑慧</v>
          </cell>
          <cell r="I180">
            <v>35177</v>
          </cell>
          <cell r="J180">
            <v>35179</v>
          </cell>
          <cell r="K180">
            <v>35179</v>
          </cell>
          <cell r="N180">
            <v>65</v>
          </cell>
          <cell r="O180">
            <v>60</v>
          </cell>
          <cell r="R180">
            <v>60</v>
          </cell>
          <cell r="S180">
            <v>60</v>
          </cell>
          <cell r="T180">
            <v>0</v>
          </cell>
          <cell r="U180" t="str">
            <v>何素菁</v>
          </cell>
          <cell r="Y180" t="str">
            <v>A01F16</v>
          </cell>
        </row>
        <row r="181">
          <cell r="D181" t="str">
            <v>B03F14</v>
          </cell>
          <cell r="H181" t="str">
            <v>呂貴香</v>
          </cell>
          <cell r="I181">
            <v>35183</v>
          </cell>
          <cell r="J181">
            <v>35184</v>
          </cell>
          <cell r="K181">
            <v>35185</v>
          </cell>
          <cell r="M181">
            <v>35.54</v>
          </cell>
          <cell r="N181">
            <v>800</v>
          </cell>
          <cell r="O181">
            <v>730</v>
          </cell>
          <cell r="R181">
            <v>730</v>
          </cell>
          <cell r="S181">
            <v>729</v>
          </cell>
          <cell r="T181">
            <v>1</v>
          </cell>
          <cell r="U181" t="str">
            <v>李玉春陳雅貴</v>
          </cell>
        </row>
        <row r="182">
          <cell r="D182" t="str">
            <v>*A02F14</v>
          </cell>
          <cell r="H182" t="str">
            <v>鍾玲</v>
          </cell>
          <cell r="I182" t="str">
            <v>*850429</v>
          </cell>
          <cell r="J182" t="str">
            <v>850430退</v>
          </cell>
          <cell r="M182">
            <v>24.38</v>
          </cell>
          <cell r="N182">
            <v>512</v>
          </cell>
          <cell r="O182">
            <v>470</v>
          </cell>
          <cell r="R182">
            <v>470</v>
          </cell>
          <cell r="S182">
            <v>439</v>
          </cell>
          <cell r="T182">
            <v>31</v>
          </cell>
          <cell r="U182" t="str">
            <v>翁國棟</v>
          </cell>
        </row>
        <row r="183">
          <cell r="D183" t="str">
            <v>A02F11</v>
          </cell>
          <cell r="H183" t="str">
            <v>沈雅惠</v>
          </cell>
          <cell r="I183">
            <v>35184</v>
          </cell>
          <cell r="J183">
            <v>35184</v>
          </cell>
          <cell r="K183">
            <v>35186</v>
          </cell>
          <cell r="M183">
            <v>24.38</v>
          </cell>
          <cell r="N183">
            <v>512</v>
          </cell>
          <cell r="O183">
            <v>460</v>
          </cell>
          <cell r="R183">
            <v>460</v>
          </cell>
          <cell r="S183">
            <v>439</v>
          </cell>
          <cell r="T183">
            <v>21</v>
          </cell>
          <cell r="U183" t="str">
            <v>何素菁</v>
          </cell>
        </row>
        <row r="184">
          <cell r="D184" t="str">
            <v>*A01F22</v>
          </cell>
          <cell r="H184" t="str">
            <v>林睦良</v>
          </cell>
          <cell r="I184" t="str">
            <v>*850429</v>
          </cell>
          <cell r="J184" t="str">
            <v>850615換A3-15F</v>
          </cell>
          <cell r="M184">
            <v>25.57</v>
          </cell>
          <cell r="N184">
            <v>581</v>
          </cell>
          <cell r="O184">
            <v>530</v>
          </cell>
          <cell r="R184">
            <v>530</v>
          </cell>
          <cell r="S184">
            <v>530</v>
          </cell>
          <cell r="T184">
            <v>0</v>
          </cell>
          <cell r="U184" t="str">
            <v>涂志賢</v>
          </cell>
        </row>
        <row r="185">
          <cell r="D185" t="str">
            <v>*A02F22</v>
          </cell>
          <cell r="H185" t="str">
            <v>林睦良</v>
          </cell>
          <cell r="I185" t="str">
            <v>*850429</v>
          </cell>
          <cell r="J185" t="str">
            <v>850615換A5-15F</v>
          </cell>
          <cell r="M185">
            <v>24.38</v>
          </cell>
          <cell r="N185">
            <v>530</v>
          </cell>
          <cell r="O185">
            <v>495</v>
          </cell>
          <cell r="R185">
            <v>495</v>
          </cell>
          <cell r="S185">
            <v>456</v>
          </cell>
          <cell r="T185">
            <v>39</v>
          </cell>
          <cell r="U185" t="str">
            <v>涂志賢</v>
          </cell>
        </row>
        <row r="186">
          <cell r="D186" t="str">
            <v>A03F17</v>
          </cell>
          <cell r="H186" t="str">
            <v>林睦良</v>
          </cell>
          <cell r="I186">
            <v>35184</v>
          </cell>
          <cell r="J186">
            <v>35184</v>
          </cell>
          <cell r="K186">
            <v>35200</v>
          </cell>
          <cell r="M186">
            <v>36.47</v>
          </cell>
          <cell r="N186">
            <v>806</v>
          </cell>
          <cell r="O186">
            <v>698</v>
          </cell>
          <cell r="R186">
            <v>698</v>
          </cell>
          <cell r="S186">
            <v>697</v>
          </cell>
          <cell r="T186">
            <v>1</v>
          </cell>
          <cell r="U186" t="str">
            <v>涂志賢</v>
          </cell>
        </row>
        <row r="187">
          <cell r="D187" t="str">
            <v>A05F17</v>
          </cell>
          <cell r="H187" t="str">
            <v>林睦良</v>
          </cell>
          <cell r="I187">
            <v>35184</v>
          </cell>
          <cell r="J187">
            <v>35184</v>
          </cell>
          <cell r="K187">
            <v>35200</v>
          </cell>
          <cell r="M187">
            <v>34.99</v>
          </cell>
          <cell r="N187">
            <v>749</v>
          </cell>
          <cell r="O187">
            <v>644</v>
          </cell>
          <cell r="R187">
            <v>644</v>
          </cell>
          <cell r="S187">
            <v>644</v>
          </cell>
          <cell r="T187">
            <v>0</v>
          </cell>
          <cell r="U187" t="str">
            <v>涂志賢</v>
          </cell>
        </row>
        <row r="188">
          <cell r="D188" t="str">
            <v>*B01F20</v>
          </cell>
          <cell r="H188" t="str">
            <v>林睦良</v>
          </cell>
          <cell r="I188" t="str">
            <v>*850429</v>
          </cell>
          <cell r="J188" t="str">
            <v>850615換A3-16F</v>
          </cell>
          <cell r="M188">
            <v>34.99</v>
          </cell>
          <cell r="N188">
            <v>791</v>
          </cell>
          <cell r="O188">
            <v>700</v>
          </cell>
          <cell r="R188">
            <v>700</v>
          </cell>
          <cell r="S188">
            <v>686</v>
          </cell>
          <cell r="T188">
            <v>14</v>
          </cell>
          <cell r="U188" t="str">
            <v>涂志賢</v>
          </cell>
        </row>
        <row r="189">
          <cell r="D189" t="str">
            <v>*B01F14</v>
          </cell>
          <cell r="H189" t="str">
            <v>鍾乃華</v>
          </cell>
          <cell r="I189" t="str">
            <v>*850429</v>
          </cell>
          <cell r="J189" t="str">
            <v>850430退</v>
          </cell>
          <cell r="M189">
            <v>34.99</v>
          </cell>
          <cell r="N189">
            <v>781</v>
          </cell>
          <cell r="O189">
            <v>717</v>
          </cell>
          <cell r="R189">
            <v>717</v>
          </cell>
          <cell r="S189">
            <v>676</v>
          </cell>
          <cell r="T189">
            <v>41</v>
          </cell>
          <cell r="U189" t="str">
            <v>翁國棟曾志佳</v>
          </cell>
        </row>
        <row r="190">
          <cell r="D190" t="str">
            <v>B01F11</v>
          </cell>
          <cell r="H190" t="str">
            <v>趙仲梅</v>
          </cell>
          <cell r="I190">
            <v>35185</v>
          </cell>
          <cell r="J190">
            <v>35185</v>
          </cell>
          <cell r="K190">
            <v>35156</v>
          </cell>
          <cell r="M190">
            <v>34.99</v>
          </cell>
          <cell r="N190">
            <v>781</v>
          </cell>
          <cell r="O190">
            <v>715</v>
          </cell>
          <cell r="R190">
            <v>715</v>
          </cell>
          <cell r="S190">
            <v>676</v>
          </cell>
          <cell r="T190">
            <v>39</v>
          </cell>
          <cell r="U190" t="str">
            <v>何素菁</v>
          </cell>
        </row>
        <row r="191">
          <cell r="E191" t="str">
            <v>ZA3018</v>
          </cell>
          <cell r="H191" t="str">
            <v>張梅卿</v>
          </cell>
          <cell r="I191">
            <v>35182</v>
          </cell>
          <cell r="J191">
            <v>35185</v>
          </cell>
          <cell r="K191">
            <v>35187</v>
          </cell>
          <cell r="N191">
            <v>75</v>
          </cell>
          <cell r="O191">
            <v>80</v>
          </cell>
          <cell r="R191">
            <v>80</v>
          </cell>
          <cell r="S191">
            <v>70</v>
          </cell>
          <cell r="T191">
            <v>10</v>
          </cell>
          <cell r="U191" t="str">
            <v>涂志賢陳雅貴</v>
          </cell>
          <cell r="Y191" t="str">
            <v>B01F17</v>
          </cell>
        </row>
        <row r="192">
          <cell r="E192" t="str">
            <v>ZA3088</v>
          </cell>
          <cell r="H192" t="str">
            <v>呂貴香</v>
          </cell>
          <cell r="I192">
            <v>35184</v>
          </cell>
          <cell r="J192">
            <v>35184</v>
          </cell>
          <cell r="K192">
            <v>35185</v>
          </cell>
          <cell r="N192">
            <v>75</v>
          </cell>
          <cell r="O192">
            <v>80</v>
          </cell>
          <cell r="R192">
            <v>80</v>
          </cell>
          <cell r="S192">
            <v>70</v>
          </cell>
          <cell r="T192">
            <v>10</v>
          </cell>
          <cell r="U192" t="str">
            <v>李玉春陳雅貴</v>
          </cell>
          <cell r="Y192" t="str">
            <v>B03F14</v>
          </cell>
        </row>
        <row r="193">
          <cell r="E193" t="str">
            <v>ZA3090</v>
          </cell>
          <cell r="H193" t="str">
            <v>呂貴香</v>
          </cell>
          <cell r="I193">
            <v>35184</v>
          </cell>
          <cell r="J193">
            <v>35184</v>
          </cell>
          <cell r="K193">
            <v>35185</v>
          </cell>
          <cell r="N193">
            <v>75</v>
          </cell>
          <cell r="O193">
            <v>80</v>
          </cell>
          <cell r="R193">
            <v>80</v>
          </cell>
          <cell r="S193">
            <v>70</v>
          </cell>
          <cell r="T193">
            <v>10</v>
          </cell>
          <cell r="U193" t="str">
            <v>李玉春陳雅貴</v>
          </cell>
          <cell r="Y193" t="str">
            <v>B03F14</v>
          </cell>
        </row>
        <row r="194">
          <cell r="E194" t="str">
            <v>ZA3064</v>
          </cell>
          <cell r="H194" t="str">
            <v>陳振國</v>
          </cell>
          <cell r="I194">
            <v>35172</v>
          </cell>
          <cell r="J194">
            <v>35224</v>
          </cell>
          <cell r="K194">
            <v>35224</v>
          </cell>
          <cell r="N194">
            <v>65</v>
          </cell>
          <cell r="O194">
            <v>65</v>
          </cell>
          <cell r="P194">
            <v>0</v>
          </cell>
          <cell r="Q194">
            <v>0</v>
          </cell>
          <cell r="R194">
            <v>65</v>
          </cell>
          <cell r="S194">
            <v>60</v>
          </cell>
          <cell r="T194">
            <v>5</v>
          </cell>
          <cell r="U194" t="str">
            <v>蔣延彤</v>
          </cell>
          <cell r="V194" t="str">
            <v>POP</v>
          </cell>
          <cell r="W194" t="str">
            <v>板橋</v>
          </cell>
          <cell r="X194" t="str">
            <v>教師</v>
          </cell>
          <cell r="Y194" t="str">
            <v>A02F08</v>
          </cell>
        </row>
        <row r="195">
          <cell r="D195" t="str">
            <v>*D03F10</v>
          </cell>
          <cell r="H195" t="str">
            <v>林麗碧翁添枝</v>
          </cell>
          <cell r="I195" t="str">
            <v>*850524</v>
          </cell>
          <cell r="J195" t="str">
            <v>850805退</v>
          </cell>
          <cell r="M195">
            <v>43.4</v>
          </cell>
          <cell r="N195">
            <v>990</v>
          </cell>
          <cell r="O195">
            <v>982</v>
          </cell>
          <cell r="P195">
            <v>0</v>
          </cell>
          <cell r="Q195">
            <v>0</v>
          </cell>
          <cell r="R195">
            <v>982</v>
          </cell>
          <cell r="S195">
            <v>882</v>
          </cell>
          <cell r="T195">
            <v>100</v>
          </cell>
          <cell r="U195" t="str">
            <v>涂志賢</v>
          </cell>
        </row>
        <row r="196">
          <cell r="D196" t="str">
            <v>C03F15</v>
          </cell>
          <cell r="H196" t="str">
            <v>蔡明銀</v>
          </cell>
          <cell r="I196">
            <v>35216</v>
          </cell>
          <cell r="J196">
            <v>35274</v>
          </cell>
          <cell r="K196">
            <v>35274</v>
          </cell>
          <cell r="M196">
            <v>43.6</v>
          </cell>
          <cell r="N196">
            <v>990</v>
          </cell>
          <cell r="O196">
            <v>912</v>
          </cell>
          <cell r="P196">
            <v>0</v>
          </cell>
          <cell r="Q196">
            <v>0</v>
          </cell>
          <cell r="R196">
            <v>912</v>
          </cell>
          <cell r="S196">
            <v>881</v>
          </cell>
          <cell r="T196">
            <v>31</v>
          </cell>
          <cell r="U196" t="str">
            <v>曾志佳</v>
          </cell>
        </row>
        <row r="197">
          <cell r="D197" t="str">
            <v>C05F15</v>
          </cell>
          <cell r="H197" t="str">
            <v>蔡明銀</v>
          </cell>
          <cell r="I197">
            <v>35216</v>
          </cell>
          <cell r="J197">
            <v>35274</v>
          </cell>
          <cell r="K197">
            <v>35274</v>
          </cell>
          <cell r="M197">
            <v>34.33</v>
          </cell>
          <cell r="N197">
            <v>763</v>
          </cell>
          <cell r="O197">
            <v>718</v>
          </cell>
          <cell r="P197">
            <v>0</v>
          </cell>
          <cell r="Q197">
            <v>0</v>
          </cell>
          <cell r="R197">
            <v>718</v>
          </cell>
          <cell r="S197">
            <v>677</v>
          </cell>
          <cell r="T197">
            <v>41</v>
          </cell>
          <cell r="U197" t="str">
            <v>曾志佳</v>
          </cell>
        </row>
        <row r="198">
          <cell r="E198" t="str">
            <v>ZA3022</v>
          </cell>
          <cell r="H198" t="str">
            <v>陳玥容</v>
          </cell>
          <cell r="I198">
            <v>35211</v>
          </cell>
          <cell r="J198">
            <v>35233</v>
          </cell>
          <cell r="K198">
            <v>35233</v>
          </cell>
          <cell r="N198">
            <v>75</v>
          </cell>
          <cell r="O198">
            <v>80</v>
          </cell>
          <cell r="P198">
            <v>0</v>
          </cell>
          <cell r="Q198">
            <v>0</v>
          </cell>
          <cell r="R198">
            <v>80</v>
          </cell>
          <cell r="S198">
            <v>70</v>
          </cell>
          <cell r="T198">
            <v>10</v>
          </cell>
          <cell r="U198" t="str">
            <v>陳雅貴</v>
          </cell>
          <cell r="Y198" t="str">
            <v>B01F21</v>
          </cell>
        </row>
        <row r="199">
          <cell r="E199" t="str">
            <v>ZA3047</v>
          </cell>
          <cell r="H199" t="str">
            <v>楊賢傑</v>
          </cell>
          <cell r="I199">
            <v>35211</v>
          </cell>
          <cell r="J199">
            <v>35216</v>
          </cell>
          <cell r="K199">
            <v>35216</v>
          </cell>
          <cell r="N199">
            <v>75</v>
          </cell>
          <cell r="O199">
            <v>80</v>
          </cell>
          <cell r="P199">
            <v>0</v>
          </cell>
          <cell r="Q199">
            <v>0</v>
          </cell>
          <cell r="R199">
            <v>80</v>
          </cell>
          <cell r="S199">
            <v>70</v>
          </cell>
          <cell r="T199">
            <v>10</v>
          </cell>
          <cell r="U199" t="str">
            <v>何素菁</v>
          </cell>
          <cell r="Y199" t="str">
            <v>B02F14</v>
          </cell>
        </row>
        <row r="200">
          <cell r="E200" t="str">
            <v>ZA3001</v>
          </cell>
          <cell r="H200" t="str">
            <v>蔡明銀</v>
          </cell>
          <cell r="I200">
            <v>35216</v>
          </cell>
          <cell r="J200">
            <v>35274</v>
          </cell>
          <cell r="K200">
            <v>35274</v>
          </cell>
          <cell r="N200">
            <v>115</v>
          </cell>
          <cell r="O200">
            <v>150</v>
          </cell>
          <cell r="P200">
            <v>0</v>
          </cell>
          <cell r="Q200">
            <v>0</v>
          </cell>
          <cell r="R200">
            <v>150</v>
          </cell>
          <cell r="S200">
            <v>110</v>
          </cell>
          <cell r="T200">
            <v>40</v>
          </cell>
          <cell r="U200" t="str">
            <v>曾志佳</v>
          </cell>
          <cell r="Y200" t="str">
            <v>C03F15</v>
          </cell>
        </row>
        <row r="201">
          <cell r="D201" t="str">
            <v>B05F22</v>
          </cell>
          <cell r="H201" t="str">
            <v>謝玉春</v>
          </cell>
          <cell r="I201">
            <v>35227</v>
          </cell>
          <cell r="J201">
            <v>35243</v>
          </cell>
          <cell r="K201">
            <v>35243</v>
          </cell>
          <cell r="M201">
            <v>34.6</v>
          </cell>
          <cell r="N201">
            <v>772</v>
          </cell>
          <cell r="O201">
            <v>670</v>
          </cell>
          <cell r="P201">
            <v>0</v>
          </cell>
          <cell r="Q201">
            <v>0</v>
          </cell>
          <cell r="R201">
            <v>670</v>
          </cell>
          <cell r="S201">
            <v>668</v>
          </cell>
          <cell r="T201">
            <v>2</v>
          </cell>
          <cell r="U201" t="str">
            <v>曾志佳</v>
          </cell>
        </row>
        <row r="202">
          <cell r="E202" t="str">
            <v>ZA2118</v>
          </cell>
          <cell r="H202" t="str">
            <v>謝玉春</v>
          </cell>
          <cell r="I202">
            <v>35227</v>
          </cell>
          <cell r="J202">
            <v>35243</v>
          </cell>
          <cell r="K202">
            <v>35243</v>
          </cell>
          <cell r="N202">
            <v>80</v>
          </cell>
          <cell r="O202">
            <v>75</v>
          </cell>
          <cell r="P202">
            <v>0</v>
          </cell>
          <cell r="Q202">
            <v>0</v>
          </cell>
          <cell r="R202">
            <v>75</v>
          </cell>
          <cell r="S202">
            <v>75</v>
          </cell>
          <cell r="T202">
            <v>0</v>
          </cell>
          <cell r="U202" t="str">
            <v>曾志佳</v>
          </cell>
          <cell r="Y202" t="str">
            <v>B05F22</v>
          </cell>
        </row>
        <row r="203">
          <cell r="D203" t="str">
            <v>A03F16</v>
          </cell>
          <cell r="H203" t="str">
            <v>林睦良</v>
          </cell>
          <cell r="I203">
            <v>35184</v>
          </cell>
          <cell r="J203">
            <v>35231</v>
          </cell>
          <cell r="K203">
            <v>35231</v>
          </cell>
          <cell r="M203">
            <v>36.47</v>
          </cell>
          <cell r="N203">
            <v>803</v>
          </cell>
          <cell r="O203">
            <v>694</v>
          </cell>
          <cell r="R203">
            <v>694</v>
          </cell>
          <cell r="S203">
            <v>693</v>
          </cell>
          <cell r="T203">
            <v>1</v>
          </cell>
          <cell r="U203" t="str">
            <v>涂志賢</v>
          </cell>
          <cell r="V203" t="str">
            <v>B1廿F換戶</v>
          </cell>
        </row>
        <row r="204">
          <cell r="D204" t="str">
            <v>A03F15</v>
          </cell>
          <cell r="H204" t="str">
            <v>林睦良</v>
          </cell>
          <cell r="I204">
            <v>35184</v>
          </cell>
          <cell r="J204">
            <v>35231</v>
          </cell>
          <cell r="K204">
            <v>35231</v>
          </cell>
          <cell r="M204">
            <v>36.47</v>
          </cell>
          <cell r="N204">
            <v>803</v>
          </cell>
          <cell r="O204">
            <v>694</v>
          </cell>
          <cell r="R204">
            <v>694</v>
          </cell>
          <cell r="S204">
            <v>693</v>
          </cell>
          <cell r="T204">
            <v>1</v>
          </cell>
          <cell r="U204" t="str">
            <v>涂志賢</v>
          </cell>
          <cell r="V204" t="str">
            <v>A2廿二F換戶</v>
          </cell>
        </row>
        <row r="205">
          <cell r="D205" t="str">
            <v>A05F15</v>
          </cell>
          <cell r="H205" t="str">
            <v>林睦良</v>
          </cell>
          <cell r="I205">
            <v>35184</v>
          </cell>
          <cell r="J205">
            <v>35231</v>
          </cell>
          <cell r="K205">
            <v>35231</v>
          </cell>
          <cell r="M205">
            <v>34.99</v>
          </cell>
          <cell r="N205">
            <v>746</v>
          </cell>
          <cell r="O205">
            <v>641</v>
          </cell>
          <cell r="R205">
            <v>641</v>
          </cell>
          <cell r="S205">
            <v>641</v>
          </cell>
          <cell r="T205">
            <v>0</v>
          </cell>
          <cell r="U205" t="str">
            <v>涂志賢</v>
          </cell>
          <cell r="V205" t="str">
            <v>A1廿二F換戶</v>
          </cell>
        </row>
        <row r="206">
          <cell r="D206" t="str">
            <v>B02F11</v>
          </cell>
          <cell r="H206" t="str">
            <v>馬秀珍</v>
          </cell>
          <cell r="I206">
            <v>35169</v>
          </cell>
          <cell r="J206">
            <v>35234</v>
          </cell>
          <cell r="K206">
            <v>35234</v>
          </cell>
          <cell r="M206">
            <v>24.38</v>
          </cell>
          <cell r="N206">
            <v>512</v>
          </cell>
          <cell r="O206">
            <v>463</v>
          </cell>
          <cell r="R206">
            <v>463</v>
          </cell>
          <cell r="S206">
            <v>439</v>
          </cell>
          <cell r="T206">
            <v>24</v>
          </cell>
          <cell r="U206" t="str">
            <v>何素菁</v>
          </cell>
          <cell r="V206" t="str">
            <v>B1十一F換戶</v>
          </cell>
        </row>
        <row r="207">
          <cell r="E207" t="str">
            <v>ZA3008</v>
          </cell>
          <cell r="H207" t="str">
            <v>林睦良</v>
          </cell>
          <cell r="I207">
            <v>35231</v>
          </cell>
          <cell r="J207">
            <v>35231</v>
          </cell>
          <cell r="K207">
            <v>35231</v>
          </cell>
          <cell r="N207">
            <v>78</v>
          </cell>
          <cell r="O207">
            <v>105</v>
          </cell>
          <cell r="R207">
            <v>105</v>
          </cell>
          <cell r="S207">
            <v>70</v>
          </cell>
          <cell r="T207">
            <v>35</v>
          </cell>
          <cell r="U207" t="str">
            <v>涂志賢</v>
          </cell>
          <cell r="Y207" t="str">
            <v>A03F16</v>
          </cell>
        </row>
        <row r="208">
          <cell r="E208" t="str">
            <v>ZA3009</v>
          </cell>
          <cell r="H208" t="str">
            <v>林睦良</v>
          </cell>
          <cell r="I208">
            <v>35231</v>
          </cell>
          <cell r="J208">
            <v>35231</v>
          </cell>
          <cell r="K208">
            <v>35231</v>
          </cell>
          <cell r="N208">
            <v>78</v>
          </cell>
          <cell r="O208">
            <v>105</v>
          </cell>
          <cell r="R208">
            <v>105</v>
          </cell>
          <cell r="S208">
            <v>70</v>
          </cell>
          <cell r="T208">
            <v>35</v>
          </cell>
          <cell r="U208" t="str">
            <v>涂志賢</v>
          </cell>
          <cell r="Y208" t="str">
            <v>A03F15</v>
          </cell>
        </row>
        <row r="209">
          <cell r="E209" t="str">
            <v>ZA3007</v>
          </cell>
          <cell r="H209" t="str">
            <v>林睦良</v>
          </cell>
          <cell r="I209">
            <v>35231</v>
          </cell>
          <cell r="J209">
            <v>35231</v>
          </cell>
          <cell r="K209">
            <v>35231</v>
          </cell>
          <cell r="N209">
            <v>78</v>
          </cell>
          <cell r="O209">
            <v>105</v>
          </cell>
          <cell r="R209">
            <v>105</v>
          </cell>
          <cell r="S209">
            <v>70</v>
          </cell>
          <cell r="T209">
            <v>35</v>
          </cell>
          <cell r="U209" t="str">
            <v>涂志賢</v>
          </cell>
          <cell r="Y209" t="str">
            <v>A05F15</v>
          </cell>
        </row>
        <row r="210">
          <cell r="D210" t="str">
            <v>C02F11</v>
          </cell>
          <cell r="H210" t="str">
            <v>李秀英</v>
          </cell>
          <cell r="I210">
            <v>35241</v>
          </cell>
          <cell r="J210">
            <v>35248</v>
          </cell>
          <cell r="K210">
            <v>35248</v>
          </cell>
          <cell r="M210">
            <v>36.96</v>
          </cell>
          <cell r="N210">
            <v>806</v>
          </cell>
          <cell r="O210">
            <v>785</v>
          </cell>
          <cell r="R210">
            <v>785</v>
          </cell>
          <cell r="S210">
            <v>714</v>
          </cell>
          <cell r="T210">
            <v>71</v>
          </cell>
          <cell r="U210" t="str">
            <v>何素菁涂志賢</v>
          </cell>
        </row>
        <row r="211">
          <cell r="E211" t="str">
            <v>ZA2105</v>
          </cell>
          <cell r="H211" t="str">
            <v>吳盧漢檉</v>
          </cell>
          <cell r="I211">
            <v>35241</v>
          </cell>
          <cell r="J211">
            <v>35241</v>
          </cell>
          <cell r="K211">
            <v>35248</v>
          </cell>
          <cell r="N211">
            <v>83</v>
          </cell>
          <cell r="O211">
            <v>90</v>
          </cell>
          <cell r="R211">
            <v>90</v>
          </cell>
          <cell r="S211">
            <v>75</v>
          </cell>
          <cell r="T211">
            <v>15</v>
          </cell>
          <cell r="U211" t="str">
            <v>何素菁</v>
          </cell>
          <cell r="V211" t="str">
            <v>舊客戶</v>
          </cell>
          <cell r="Y211" t="str">
            <v>C01F22</v>
          </cell>
        </row>
        <row r="212">
          <cell r="D212" t="str">
            <v>C05F12</v>
          </cell>
          <cell r="H212" t="str">
            <v>張錦秀</v>
          </cell>
          <cell r="I212">
            <v>35263</v>
          </cell>
          <cell r="J212">
            <v>35263</v>
          </cell>
          <cell r="K212">
            <v>35263</v>
          </cell>
          <cell r="M212">
            <v>34.33</v>
          </cell>
          <cell r="N212">
            <v>759</v>
          </cell>
          <cell r="O212">
            <v>696</v>
          </cell>
          <cell r="Q212">
            <v>3</v>
          </cell>
          <cell r="R212">
            <v>693</v>
          </cell>
          <cell r="S212">
            <v>683</v>
          </cell>
          <cell r="T212">
            <v>10</v>
          </cell>
          <cell r="U212" t="str">
            <v>何素菁陳雅貴</v>
          </cell>
          <cell r="V212" t="str">
            <v>舊客戶</v>
          </cell>
        </row>
        <row r="213">
          <cell r="D213" t="str">
            <v>A03F05</v>
          </cell>
          <cell r="H213" t="str">
            <v>王明修林惠玲</v>
          </cell>
          <cell r="I213">
            <v>35258</v>
          </cell>
          <cell r="J213">
            <v>35257</v>
          </cell>
          <cell r="K213">
            <v>35259</v>
          </cell>
          <cell r="M213">
            <v>36.47</v>
          </cell>
          <cell r="N213">
            <v>788</v>
          </cell>
          <cell r="O213">
            <v>669</v>
          </cell>
          <cell r="Q213">
            <v>3</v>
          </cell>
          <cell r="R213">
            <v>666</v>
          </cell>
          <cell r="S213">
            <v>642</v>
          </cell>
          <cell r="T213">
            <v>24</v>
          </cell>
          <cell r="U213" t="str">
            <v>何素菁陳雅貴</v>
          </cell>
          <cell r="V213" t="str">
            <v>舊客戶</v>
          </cell>
        </row>
        <row r="214">
          <cell r="D214" t="str">
            <v>B01F12</v>
          </cell>
          <cell r="H214" t="str">
            <v>陳桂香</v>
          </cell>
          <cell r="I214">
            <v>35257</v>
          </cell>
          <cell r="J214">
            <v>35257</v>
          </cell>
          <cell r="K214">
            <v>35258</v>
          </cell>
          <cell r="M214">
            <v>34.99</v>
          </cell>
          <cell r="N214">
            <v>781</v>
          </cell>
          <cell r="O214">
            <v>696</v>
          </cell>
          <cell r="Q214">
            <v>3</v>
          </cell>
          <cell r="R214">
            <v>693</v>
          </cell>
          <cell r="S214">
            <v>676</v>
          </cell>
          <cell r="T214">
            <v>17</v>
          </cell>
          <cell r="U214" t="str">
            <v>何素菁陳雅貴</v>
          </cell>
          <cell r="V214" t="str">
            <v>舊客戶</v>
          </cell>
        </row>
        <row r="215">
          <cell r="D215" t="str">
            <v>A03F06</v>
          </cell>
          <cell r="H215" t="str">
            <v>張玉葉</v>
          </cell>
          <cell r="I215">
            <v>35257</v>
          </cell>
          <cell r="J215">
            <v>35257</v>
          </cell>
          <cell r="K215">
            <v>35267</v>
          </cell>
          <cell r="M215">
            <v>36.47</v>
          </cell>
          <cell r="N215">
            <v>788</v>
          </cell>
          <cell r="O215">
            <v>621</v>
          </cell>
          <cell r="R215">
            <v>621</v>
          </cell>
          <cell r="S215">
            <v>642</v>
          </cell>
          <cell r="T215">
            <v>-21</v>
          </cell>
          <cell r="U215" t="str">
            <v>何素菁陳雅貴</v>
          </cell>
          <cell r="V215" t="str">
            <v>舊客戶</v>
          </cell>
        </row>
        <row r="216">
          <cell r="E216" t="str">
            <v>ZA3073</v>
          </cell>
          <cell r="H216" t="str">
            <v>張錦秀</v>
          </cell>
          <cell r="I216">
            <v>35263</v>
          </cell>
          <cell r="J216">
            <v>35263</v>
          </cell>
          <cell r="K216">
            <v>35263</v>
          </cell>
          <cell r="N216">
            <v>65</v>
          </cell>
          <cell r="O216">
            <v>70</v>
          </cell>
          <cell r="R216">
            <v>70</v>
          </cell>
          <cell r="S216">
            <v>60</v>
          </cell>
          <cell r="T216">
            <v>10</v>
          </cell>
          <cell r="U216" t="str">
            <v>何素菁陳雅貴</v>
          </cell>
          <cell r="V216" t="str">
            <v>舊客戶</v>
          </cell>
          <cell r="Y216" t="str">
            <v>C05F12</v>
          </cell>
        </row>
        <row r="217">
          <cell r="E217" t="str">
            <v>ZA3072</v>
          </cell>
          <cell r="H217" t="str">
            <v>王明修林惠玲</v>
          </cell>
          <cell r="I217">
            <v>35258</v>
          </cell>
          <cell r="J217">
            <v>35257</v>
          </cell>
          <cell r="K217">
            <v>35259</v>
          </cell>
          <cell r="N217">
            <v>65</v>
          </cell>
          <cell r="O217">
            <v>70</v>
          </cell>
          <cell r="R217">
            <v>70</v>
          </cell>
          <cell r="S217">
            <v>60</v>
          </cell>
          <cell r="T217">
            <v>10</v>
          </cell>
          <cell r="U217" t="str">
            <v>何素菁陳雅貴</v>
          </cell>
          <cell r="V217" t="str">
            <v>舊客戶</v>
          </cell>
          <cell r="Y217" t="str">
            <v>A03F05</v>
          </cell>
        </row>
        <row r="218">
          <cell r="E218" t="str">
            <v>ZA3070</v>
          </cell>
          <cell r="H218" t="str">
            <v>陳桂香</v>
          </cell>
          <cell r="I218">
            <v>35258</v>
          </cell>
          <cell r="J218">
            <v>35258</v>
          </cell>
          <cell r="K218">
            <v>35258</v>
          </cell>
          <cell r="N218">
            <v>65</v>
          </cell>
          <cell r="O218">
            <v>70</v>
          </cell>
          <cell r="R218">
            <v>70</v>
          </cell>
          <cell r="S218">
            <v>60</v>
          </cell>
          <cell r="T218">
            <v>10</v>
          </cell>
          <cell r="U218" t="str">
            <v>何素菁陳雅貴</v>
          </cell>
          <cell r="V218" t="str">
            <v>舊客戶</v>
          </cell>
          <cell r="Y218" t="str">
            <v>B01F12</v>
          </cell>
        </row>
        <row r="219">
          <cell r="D219" t="str">
            <v>D03F12</v>
          </cell>
          <cell r="H219" t="str">
            <v>紀淑妍</v>
          </cell>
          <cell r="I219">
            <v>35268</v>
          </cell>
          <cell r="J219">
            <v>35269</v>
          </cell>
          <cell r="K219">
            <v>35275</v>
          </cell>
          <cell r="M219">
            <v>43.4</v>
          </cell>
          <cell r="N219">
            <v>990</v>
          </cell>
          <cell r="O219">
            <v>895</v>
          </cell>
          <cell r="R219">
            <v>895</v>
          </cell>
          <cell r="S219">
            <v>882</v>
          </cell>
          <cell r="T219">
            <v>13</v>
          </cell>
          <cell r="U219" t="str">
            <v>涂志賢陳雅貴</v>
          </cell>
          <cell r="V219" t="str">
            <v>舊客戶</v>
          </cell>
        </row>
        <row r="220">
          <cell r="E220" t="str">
            <v>ZA3083</v>
          </cell>
          <cell r="H220" t="str">
            <v>紀淑妍</v>
          </cell>
          <cell r="I220">
            <v>35268</v>
          </cell>
          <cell r="J220">
            <v>35269</v>
          </cell>
          <cell r="K220">
            <v>35275</v>
          </cell>
          <cell r="N220">
            <v>75</v>
          </cell>
          <cell r="O220">
            <v>80</v>
          </cell>
          <cell r="R220">
            <v>80</v>
          </cell>
          <cell r="S220">
            <v>70</v>
          </cell>
          <cell r="T220">
            <v>10</v>
          </cell>
          <cell r="U220" t="str">
            <v>涂志賢陳雅貴</v>
          </cell>
          <cell r="V220" t="str">
            <v>舊客戶</v>
          </cell>
          <cell r="Y220" t="str">
            <v>D03F12</v>
          </cell>
        </row>
        <row r="221">
          <cell r="E221" t="str">
            <v>ZA2145</v>
          </cell>
          <cell r="H221" t="str">
            <v>蔡明銀</v>
          </cell>
          <cell r="I221">
            <v>35274</v>
          </cell>
          <cell r="J221">
            <v>35274</v>
          </cell>
          <cell r="K221">
            <v>35274</v>
          </cell>
          <cell r="N221">
            <v>120</v>
          </cell>
          <cell r="O221">
            <v>160</v>
          </cell>
          <cell r="P221">
            <v>0</v>
          </cell>
          <cell r="Q221">
            <v>0</v>
          </cell>
          <cell r="R221">
            <v>160</v>
          </cell>
          <cell r="S221">
            <v>115</v>
          </cell>
          <cell r="T221">
            <v>45</v>
          </cell>
          <cell r="U221" t="str">
            <v>曾志佳</v>
          </cell>
          <cell r="Y221" t="str">
            <v>C03F15</v>
          </cell>
        </row>
        <row r="222">
          <cell r="E222" t="str">
            <v>ZA3069</v>
          </cell>
          <cell r="H222" t="str">
            <v>張玉葉</v>
          </cell>
          <cell r="I222">
            <v>35254</v>
          </cell>
          <cell r="J222">
            <v>35267</v>
          </cell>
          <cell r="K222">
            <v>35267</v>
          </cell>
          <cell r="N222">
            <v>65</v>
          </cell>
          <cell r="O222">
            <v>65</v>
          </cell>
          <cell r="R222">
            <v>65</v>
          </cell>
          <cell r="S222">
            <v>60</v>
          </cell>
          <cell r="T222">
            <v>5</v>
          </cell>
          <cell r="U222" t="str">
            <v>何素菁陳雅貴</v>
          </cell>
          <cell r="V222" t="str">
            <v>舊客戶</v>
          </cell>
          <cell r="Y222" t="str">
            <v>A03F06</v>
          </cell>
        </row>
        <row r="223">
          <cell r="D223" t="str">
            <v>B01F14</v>
          </cell>
          <cell r="H223" t="str">
            <v>徐曉玲</v>
          </cell>
          <cell r="I223">
            <v>35278</v>
          </cell>
          <cell r="J223">
            <v>35278</v>
          </cell>
          <cell r="K223">
            <v>35290</v>
          </cell>
          <cell r="M223">
            <v>34.99</v>
          </cell>
          <cell r="N223">
            <v>781</v>
          </cell>
          <cell r="O223">
            <v>677</v>
          </cell>
          <cell r="R223">
            <v>677</v>
          </cell>
          <cell r="S223">
            <v>676</v>
          </cell>
          <cell r="T223">
            <v>1</v>
          </cell>
          <cell r="U223" t="str">
            <v>何素菁陳雅貴</v>
          </cell>
          <cell r="V223" t="str">
            <v>舊客戶</v>
          </cell>
        </row>
        <row r="224">
          <cell r="E224" t="str">
            <v>ZA3076</v>
          </cell>
          <cell r="H224" t="str">
            <v>徐曉玲</v>
          </cell>
          <cell r="I224">
            <v>35278</v>
          </cell>
          <cell r="J224">
            <v>35278</v>
          </cell>
          <cell r="K224">
            <v>35290</v>
          </cell>
          <cell r="N224">
            <v>65</v>
          </cell>
          <cell r="O224">
            <v>68</v>
          </cell>
          <cell r="R224">
            <v>68</v>
          </cell>
          <cell r="S224">
            <v>60</v>
          </cell>
          <cell r="T224">
            <v>8</v>
          </cell>
          <cell r="U224" t="str">
            <v>何素菁陳雅貴</v>
          </cell>
          <cell r="V224" t="str">
            <v>舊客戶</v>
          </cell>
          <cell r="Y224" t="str">
            <v>B01F14</v>
          </cell>
        </row>
        <row r="225">
          <cell r="D225" t="str">
            <v>C01F16</v>
          </cell>
          <cell r="H225" t="str">
            <v>楊愛香</v>
          </cell>
          <cell r="I225">
            <v>35300</v>
          </cell>
          <cell r="J225">
            <v>35303</v>
          </cell>
          <cell r="K225">
            <v>35307</v>
          </cell>
          <cell r="M225">
            <v>42.38</v>
          </cell>
          <cell r="N225">
            <v>912</v>
          </cell>
          <cell r="O225">
            <v>838</v>
          </cell>
          <cell r="Q225">
            <v>4</v>
          </cell>
          <cell r="R225">
            <v>834</v>
          </cell>
          <cell r="S225">
            <v>806</v>
          </cell>
          <cell r="T225">
            <v>28</v>
          </cell>
          <cell r="U225" t="str">
            <v>何素菁曾志佳</v>
          </cell>
          <cell r="V225" t="str">
            <v>介紹</v>
          </cell>
          <cell r="W225" t="str">
            <v>三重</v>
          </cell>
          <cell r="X225" t="str">
            <v>塑膠</v>
          </cell>
        </row>
        <row r="226">
          <cell r="E226" t="str">
            <v>ZA2158</v>
          </cell>
          <cell r="H226" t="str">
            <v>楊愛香</v>
          </cell>
          <cell r="I226">
            <v>35300</v>
          </cell>
          <cell r="J226">
            <v>35303</v>
          </cell>
          <cell r="K226">
            <v>35307</v>
          </cell>
          <cell r="N226">
            <v>80</v>
          </cell>
          <cell r="O226">
            <v>85</v>
          </cell>
          <cell r="R226">
            <v>85</v>
          </cell>
          <cell r="S226">
            <v>75</v>
          </cell>
          <cell r="T226">
            <v>10</v>
          </cell>
          <cell r="U226" t="str">
            <v>何素菁曾志佳</v>
          </cell>
          <cell r="V226" t="str">
            <v>介紹</v>
          </cell>
          <cell r="W226" t="str">
            <v>三重</v>
          </cell>
          <cell r="X226" t="str">
            <v>塑膠</v>
          </cell>
          <cell r="Y226" t="str">
            <v>C01F16</v>
          </cell>
        </row>
        <row r="227">
          <cell r="D227" t="str">
            <v>C02F16</v>
          </cell>
          <cell r="H227" t="str">
            <v>孫昭立</v>
          </cell>
          <cell r="I227">
            <v>35355</v>
          </cell>
          <cell r="J227">
            <v>35355</v>
          </cell>
          <cell r="M227">
            <v>36.96</v>
          </cell>
          <cell r="N227">
            <v>810</v>
          </cell>
          <cell r="O227">
            <v>718</v>
          </cell>
          <cell r="R227">
            <v>718</v>
          </cell>
          <cell r="S227">
            <v>728</v>
          </cell>
          <cell r="T227">
            <v>-10</v>
          </cell>
          <cell r="U227" t="str">
            <v>陳雅貴定正銘</v>
          </cell>
          <cell r="V227" t="str">
            <v>舊客戶</v>
          </cell>
          <cell r="W227" t="str">
            <v>中和</v>
          </cell>
          <cell r="X227" t="str">
            <v>運動</v>
          </cell>
        </row>
        <row r="228">
          <cell r="D228" t="str">
            <v>C02F17</v>
          </cell>
          <cell r="H228" t="str">
            <v>吳佳蓉</v>
          </cell>
          <cell r="I228">
            <v>35355</v>
          </cell>
          <cell r="J228">
            <v>35355</v>
          </cell>
          <cell r="M228">
            <v>36.96</v>
          </cell>
          <cell r="N228">
            <v>814</v>
          </cell>
          <cell r="O228">
            <v>721</v>
          </cell>
          <cell r="R228">
            <v>721</v>
          </cell>
          <cell r="S228">
            <v>731</v>
          </cell>
          <cell r="T228">
            <v>-10</v>
          </cell>
          <cell r="U228" t="str">
            <v>陳雅貴定正銘</v>
          </cell>
          <cell r="V228" t="str">
            <v>舊客戶</v>
          </cell>
          <cell r="W228" t="str">
            <v>中和</v>
          </cell>
          <cell r="X228" t="str">
            <v>運動</v>
          </cell>
        </row>
        <row r="231">
          <cell r="D231" t="str">
            <v>本月小計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D232" t="str">
            <v>累計</v>
          </cell>
          <cell r="N232">
            <v>125</v>
          </cell>
          <cell r="O232">
            <v>125</v>
          </cell>
          <cell r="P232">
            <v>0</v>
          </cell>
          <cell r="Q232">
            <v>0</v>
          </cell>
          <cell r="R232">
            <v>125</v>
          </cell>
          <cell r="S232">
            <v>120</v>
          </cell>
          <cell r="T232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21來人來電資料"/>
      <sheetName val="H21月分析圖"/>
      <sheetName val="H21媒體回饋(公司用)"/>
      <sheetName val="H21ALL分析圖"/>
      <sheetName val="H25來人來電資料 "/>
      <sheetName val="H25媒體回饋(公司用)"/>
      <sheetName val="H25月分析圖 "/>
      <sheetName val="H25ALL分析圖 "/>
      <sheetName val="銷況"/>
      <sheetName val="績效統計圖表"/>
      <sheetName val="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費用"/>
      <sheetName val="保留戶"/>
      <sheetName val="作業量"/>
      <sheetName val="日工作"/>
      <sheetName val="日報表"/>
      <sheetName val="房數"/>
      <sheetName val="調價"/>
      <sheetName val="Sheet1"/>
      <sheetName val="結算"/>
      <sheetName val="競賽"/>
      <sheetName val="銷況"/>
      <sheetName val="銷況 (房)"/>
      <sheetName val="銷況 (土)"/>
      <sheetName val="週"/>
      <sheetName val="週 (2)"/>
      <sheetName val="月報"/>
      <sheetName val="年報"/>
      <sheetName val="績效統計"/>
      <sheetName val="費用比較"/>
      <sheetName val="區域"/>
      <sheetName val="媒體"/>
      <sheetName val="業別"/>
      <sheetName val="規劃"/>
      <sheetName val="準則"/>
      <sheetName val="個人績效"/>
      <sheetName val="Module1"/>
      <sheetName val="H21來人來電資料"/>
      <sheetName val="H25來人來電資料 "/>
      <sheetName val="H21媒體回饋(公司用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01"/>
      <sheetName val="9402"/>
      <sheetName val="9403調整後"/>
      <sheetName val="9404"/>
      <sheetName val="9405"/>
      <sheetName val="9406"/>
      <sheetName val="9406調整後"/>
      <sheetName val="9407"/>
      <sheetName val="9407調整後"/>
      <sheetName val="9408"/>
      <sheetName val="9409"/>
      <sheetName val="9409調整後"/>
      <sheetName val="9410"/>
      <sheetName val="9411"/>
      <sheetName val="股東權益變動表(列印)"/>
      <sheetName val="現金流量表(列印)"/>
      <sheetName val="銷況"/>
      <sheetName val="費用"/>
      <sheetName val="資料庫"/>
      <sheetName val="新來訪目標"/>
      <sheetName val="複來訪目標"/>
      <sheetName val="準則"/>
      <sheetName val="出缺勤"/>
      <sheetName val="面積"/>
      <sheetName val="M38耗料分析表"/>
      <sheetName val="H21來人來電資料"/>
      <sheetName val="H25來人來電資料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38在建工程彙總表"/>
      <sheetName val="M38"/>
      <sheetName val="M38耗料分析表"/>
      <sheetName val="Chart1"/>
      <sheetName val="面積"/>
    </sheetNames>
    <sheetDataSet>
      <sheetData sheetId="0" refreshError="1"/>
      <sheetData sheetId="1" refreshError="1"/>
      <sheetData sheetId="2">
        <row r="2">
          <cell r="A2" t="str">
            <v>工程名稱：M38漢諾威科技中心</v>
          </cell>
        </row>
      </sheetData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產負債試算表"/>
      <sheetName val="損益試算表"/>
      <sheetName val="資產負債表(公式)"/>
      <sheetName val="損益表(公式)"/>
      <sheetName val="股東權益變動表(輸入檔)"/>
      <sheetName val="股東權益變動表(公式)"/>
      <sheetName val="資產負債表(上年度全年)"/>
      <sheetName val="現金流量表(輸入檔)"/>
      <sheetName val="現金流量表(工作底稿)"/>
      <sheetName val="現金流量表(公式)"/>
      <sheetName val="資產負債表(列印)"/>
      <sheetName val="損益表(列印)"/>
      <sheetName val="股東權益變動表(列印)"/>
      <sheetName val="現金流量表(工作底稿列印)"/>
      <sheetName val="現金流量表(列印)"/>
      <sheetName val="Module1"/>
      <sheetName val="Module2"/>
      <sheetName val="Module3"/>
      <sheetName val="Module4"/>
      <sheetName val="9401"/>
      <sheetName val="M38耗料分析表"/>
      <sheetName val="面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產負債試算表"/>
      <sheetName val="損益試算表"/>
      <sheetName val="資產負債表(公式)"/>
      <sheetName val="損益表(公式)"/>
      <sheetName val="股東權益變動表(輸入檔)"/>
      <sheetName val="股東權益變動表(公式)"/>
      <sheetName val="資產負債表(上年度全年)"/>
      <sheetName val="現金流量表(輸入檔)"/>
      <sheetName val="現金流量表(工作底稿)"/>
      <sheetName val="現金流量表(公式)"/>
      <sheetName val="資產負債表(列印)"/>
      <sheetName val="損益表(列印)"/>
      <sheetName val="股東權益變動表(列印)"/>
      <sheetName val="現金流量表(工作底稿列印)"/>
      <sheetName val="現金流量表(列印)"/>
      <sheetName val="Module1"/>
      <sheetName val="Module2"/>
      <sheetName val="Module3"/>
      <sheetName val="Module4"/>
      <sheetName val="股東權益變動表_列印_"/>
      <sheetName val="現金流量表_列印_"/>
      <sheetName val="9401"/>
      <sheetName val="資料庫"/>
      <sheetName val="新來訪目標"/>
      <sheetName val="複來訪目標"/>
      <sheetName val="總銷坪"/>
      <sheetName val="銷況"/>
      <sheetName val="出缺勤"/>
      <sheetName val="表01-1"/>
      <sheetName val="表02-1"/>
      <sheetName val="表02-2"/>
      <sheetName val="表02-3"/>
      <sheetName val="表02-4"/>
      <sheetName val="表02-5"/>
      <sheetName val="表02-6"/>
      <sheetName val="表02-7"/>
      <sheetName val="管理報表"/>
      <sheetName val="M38耗料分析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銷況表(房) "/>
      <sheetName val="銷況表(車) "/>
      <sheetName val="銷況表(車)  (2)"/>
      <sheetName val="車位資料"/>
      <sheetName val="#REF"/>
      <sheetName val="A棟面積"/>
      <sheetName val="B棟面積"/>
      <sheetName val="準則"/>
      <sheetName val="公設明細"/>
      <sheetName val="績效統計圖表"/>
      <sheetName val="Sheet3"/>
      <sheetName val="發放明細"/>
      <sheetName val="9401"/>
      <sheetName val="股東權益變動表(列印)"/>
      <sheetName val="現金流量表(列印)"/>
      <sheetName val="TSO"/>
      <sheetName val="銷況"/>
      <sheetName val="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作業量"/>
      <sheetName val="費用"/>
      <sheetName val="日報表"/>
      <sheetName val="銷況"/>
      <sheetName val="週"/>
      <sheetName val="調價"/>
      <sheetName val="銷況分析-準則"/>
      <sheetName val="銷況分析"/>
      <sheetName val="成交分析"/>
      <sheetName val="準則"/>
      <sheetName val="車位資料"/>
      <sheetName val="Module1"/>
      <sheetName val="Module2"/>
      <sheetName val="住宅價目"/>
      <sheetName val="銷售明細"/>
      <sheetName val="績效統計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1預算NEW-31"/>
      <sheetName val="股東權益變動表(列印)"/>
      <sheetName val="現金流量表(列印)"/>
      <sheetName val="銷況"/>
      <sheetName val="910426預算"/>
      <sheetName val="Sheet1"/>
      <sheetName val="面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11月績效統計表"/>
      <sheetName val="檢討圖表10"/>
      <sheetName val="檢討圖表11"/>
      <sheetName val="1.10月績效統計表"/>
      <sheetName val="行動方案-稽核室(92年)"/>
      <sheetName val="2.季績效統計表"/>
      <sheetName val="願景目標設定表"/>
      <sheetName val="FYP"/>
      <sheetName val="3.季經營檢討報告表"/>
      <sheetName val="92統計表(目標)"/>
      <sheetName val="10月第5週"/>
      <sheetName val="1.月績效統計表 (test)"/>
      <sheetName val="個人週會議報告表(全)"/>
      <sheetName val="檢討表(9003)"/>
      <sheetName val="銷況"/>
      <sheetName val="F1戶"/>
      <sheetName val="F1業績"/>
      <sheetName val="H28戶"/>
      <sheetName val="H28業績"/>
      <sheetName val="H32戶"/>
      <sheetName val="H32業績"/>
      <sheetName val="9401"/>
      <sheetName val="股東權益變動表(列印)"/>
      <sheetName val="現金流量表(列印)"/>
      <sheetName val="合建保證金收付款明細表"/>
      <sheetName val="在建土地"/>
      <sheetName val="#REF"/>
      <sheetName val="資產負債表(列印)"/>
      <sheetName val="銷況分析-準則"/>
      <sheetName val="準則"/>
      <sheetName val="調價"/>
    </sheetNames>
    <sheetDataSet>
      <sheetData sheetId="0"/>
      <sheetData sheetId="1"/>
      <sheetData sheetId="2"/>
      <sheetData sheetId="3"/>
      <sheetData sheetId="4" refreshError="1">
        <row r="1">
          <cell r="A1" t="str">
            <v>行動方案進度表</v>
          </cell>
        </row>
        <row r="2">
          <cell r="A2" t="str">
            <v>單位：</v>
          </cell>
          <cell r="C2" t="str">
            <v>稽核室</v>
          </cell>
        </row>
        <row r="3">
          <cell r="A3" t="str">
            <v>大分類</v>
          </cell>
          <cell r="B3" t="str">
            <v>中分類</v>
          </cell>
          <cell r="C3" t="str">
            <v>行動方案</v>
          </cell>
          <cell r="E3" t="str">
            <v>主辦人</v>
          </cell>
          <cell r="F3" t="str">
            <v>達成</v>
          </cell>
          <cell r="G3" t="str">
            <v>92年</v>
          </cell>
          <cell r="S3" t="str">
            <v>完成日</v>
          </cell>
        </row>
        <row r="4">
          <cell r="F4" t="str">
            <v>分析</v>
          </cell>
          <cell r="G4" t="str">
            <v>1月</v>
          </cell>
          <cell r="H4" t="str">
            <v>2月</v>
          </cell>
          <cell r="I4" t="str">
            <v>3月</v>
          </cell>
          <cell r="J4" t="str">
            <v>4月</v>
          </cell>
          <cell r="K4" t="str">
            <v>5月</v>
          </cell>
          <cell r="L4" t="str">
            <v>6月</v>
          </cell>
          <cell r="M4" t="str">
            <v>7月</v>
          </cell>
          <cell r="N4" t="str">
            <v>8月</v>
          </cell>
          <cell r="O4" t="str">
            <v>9月</v>
          </cell>
          <cell r="P4" t="str">
            <v>10月</v>
          </cell>
          <cell r="Q4" t="str">
            <v>11月</v>
          </cell>
          <cell r="R4" t="str">
            <v>12月</v>
          </cell>
        </row>
        <row r="5">
          <cell r="C5">
            <v>1</v>
          </cell>
          <cell r="D5" t="str">
            <v>保險業內部控制及稽核制度實施辦法」經營政策提報董事會</v>
          </cell>
          <cell r="F5" t="str">
            <v>目標</v>
          </cell>
          <cell r="G5">
            <v>0.23905109489051096</v>
          </cell>
          <cell r="H5">
            <v>0.56843065693430661</v>
          </cell>
          <cell r="I5">
            <v>1</v>
          </cell>
          <cell r="S5">
            <v>37711</v>
          </cell>
        </row>
        <row r="6">
          <cell r="F6" t="str">
            <v>實際</v>
          </cell>
          <cell r="G6">
            <v>0.24</v>
          </cell>
          <cell r="H6">
            <v>0.56999999999999995</v>
          </cell>
          <cell r="I6">
            <v>1</v>
          </cell>
        </row>
        <row r="7">
          <cell r="F7" t="str">
            <v>達成率</v>
          </cell>
          <cell r="G7">
            <v>1.0039694656488549</v>
          </cell>
          <cell r="H7">
            <v>1.0027608346709469</v>
          </cell>
          <cell r="I7">
            <v>1</v>
          </cell>
        </row>
        <row r="8">
          <cell r="C8">
            <v>2</v>
          </cell>
          <cell r="D8" t="str">
            <v>上年度查核計劃執行改善情況異常報部備查</v>
          </cell>
          <cell r="F8" t="str">
            <v>目標</v>
          </cell>
          <cell r="G8">
            <v>0.4</v>
          </cell>
          <cell r="H8">
            <v>0.53333333333333333</v>
          </cell>
          <cell r="I8">
            <v>0.73333333333333328</v>
          </cell>
          <cell r="J8">
            <v>0.93333333333333324</v>
          </cell>
          <cell r="K8">
            <v>1</v>
          </cell>
          <cell r="S8">
            <v>37772</v>
          </cell>
        </row>
        <row r="9">
          <cell r="F9" t="str">
            <v>實際</v>
          </cell>
          <cell r="G9">
            <v>0.4</v>
          </cell>
          <cell r="H9">
            <v>0.53</v>
          </cell>
          <cell r="I9">
            <v>0.73</v>
          </cell>
          <cell r="J9">
            <v>0.93</v>
          </cell>
          <cell r="K9">
            <v>1</v>
          </cell>
        </row>
        <row r="10">
          <cell r="F10" t="str">
            <v>達成率</v>
          </cell>
          <cell r="G10">
            <v>1</v>
          </cell>
          <cell r="H10">
            <v>0.99375000000000002</v>
          </cell>
          <cell r="I10">
            <v>0.99545454545454548</v>
          </cell>
          <cell r="J10">
            <v>0.99642857142857155</v>
          </cell>
          <cell r="K10">
            <v>1</v>
          </cell>
        </row>
        <row r="11">
          <cell r="C11">
            <v>3</v>
          </cell>
          <cell r="D11" t="str">
            <v>每年按報部年度計劃執行三級稽核</v>
          </cell>
          <cell r="F11" t="str">
            <v>目標</v>
          </cell>
          <cell r="G11">
            <v>7.6923076923076927E-2</v>
          </cell>
          <cell r="H11">
            <v>0.15384615384615385</v>
          </cell>
          <cell r="I11">
            <v>0.23076923076923078</v>
          </cell>
          <cell r="J11">
            <v>0.30769230769230771</v>
          </cell>
          <cell r="K11">
            <v>0.38461538461538464</v>
          </cell>
          <cell r="L11">
            <v>0.46153846153846156</v>
          </cell>
          <cell r="M11">
            <v>0.61538461538461542</v>
          </cell>
          <cell r="N11">
            <v>0.69230769230769229</v>
          </cell>
          <cell r="O11">
            <v>0.76923076923076927</v>
          </cell>
          <cell r="P11">
            <v>0.84615384615384615</v>
          </cell>
          <cell r="Q11">
            <v>0.92307692307692313</v>
          </cell>
          <cell r="R11">
            <v>1</v>
          </cell>
          <cell r="S11">
            <v>37986</v>
          </cell>
        </row>
        <row r="12">
          <cell r="F12" t="str">
            <v>實際</v>
          </cell>
          <cell r="G12">
            <v>7.6923076923076927E-2</v>
          </cell>
          <cell r="H12">
            <v>0.15384615384615385</v>
          </cell>
          <cell r="I12">
            <v>0.23076923076923078</v>
          </cell>
          <cell r="J12">
            <v>0.30769230769230771</v>
          </cell>
          <cell r="K12">
            <v>0.30769230769230771</v>
          </cell>
          <cell r="L12">
            <v>0.30769230769230771</v>
          </cell>
          <cell r="M12">
            <v>0.38461538461538464</v>
          </cell>
          <cell r="N12">
            <v>0.53846153846153844</v>
          </cell>
          <cell r="O12">
            <v>0.61538461538461542</v>
          </cell>
          <cell r="P12">
            <v>0.69230769230769229</v>
          </cell>
        </row>
        <row r="13">
          <cell r="F13" t="str">
            <v>達成率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0.8</v>
          </cell>
          <cell r="L13">
            <v>0.66666666666666663</v>
          </cell>
          <cell r="M13">
            <v>0.625</v>
          </cell>
          <cell r="N13">
            <v>0.77777777777777779</v>
          </cell>
          <cell r="O13">
            <v>0.8</v>
          </cell>
          <cell r="P13">
            <v>0.81818181818181812</v>
          </cell>
        </row>
        <row r="14">
          <cell r="C14">
            <v>4</v>
          </cell>
          <cell r="D14" t="str">
            <v>「保險業內部控制及稽核制度實施辦法」各部室內部稽核工作手冊</v>
          </cell>
          <cell r="F14" t="str">
            <v>目標</v>
          </cell>
          <cell r="G14">
            <v>0.29411764705882354</v>
          </cell>
          <cell r="H14">
            <v>0.52941176470588236</v>
          </cell>
          <cell r="I14">
            <v>0.76470588235294112</v>
          </cell>
          <cell r="J14">
            <v>1</v>
          </cell>
          <cell r="S14">
            <v>37741</v>
          </cell>
        </row>
        <row r="15">
          <cell r="F15" t="str">
            <v>實際</v>
          </cell>
          <cell r="G15">
            <v>0.23529411764705882</v>
          </cell>
          <cell r="H15">
            <v>0.29411764705882354</v>
          </cell>
          <cell r="I15">
            <v>0.53</v>
          </cell>
          <cell r="J15">
            <v>1</v>
          </cell>
        </row>
        <row r="16">
          <cell r="F16" t="str">
            <v>達成率</v>
          </cell>
          <cell r="G16">
            <v>0.79999999999999993</v>
          </cell>
          <cell r="H16">
            <v>0.55555555555555558</v>
          </cell>
          <cell r="I16">
            <v>0.69307692307692315</v>
          </cell>
          <cell r="J16">
            <v>1</v>
          </cell>
        </row>
        <row r="17">
          <cell r="C17">
            <v>5</v>
          </cell>
          <cell r="D17" t="str">
            <v>行銷單位查核</v>
          </cell>
          <cell r="F17" t="str">
            <v>目標</v>
          </cell>
          <cell r="G17">
            <v>0</v>
          </cell>
          <cell r="H17">
            <v>0</v>
          </cell>
          <cell r="I17">
            <v>0.13333333333333333</v>
          </cell>
          <cell r="J17">
            <v>0.13333333333333333</v>
          </cell>
          <cell r="K17">
            <v>0.26666666666666666</v>
          </cell>
          <cell r="L17">
            <v>0.5</v>
          </cell>
          <cell r="M17">
            <v>0.5</v>
          </cell>
          <cell r="N17">
            <v>0.6333333333333333</v>
          </cell>
          <cell r="O17">
            <v>0.76666666666666672</v>
          </cell>
          <cell r="P17">
            <v>1</v>
          </cell>
          <cell r="Q17">
            <v>1</v>
          </cell>
          <cell r="R17">
            <v>1</v>
          </cell>
          <cell r="S17">
            <v>37986</v>
          </cell>
        </row>
        <row r="18">
          <cell r="F18" t="str">
            <v>實際</v>
          </cell>
          <cell r="G18">
            <v>0</v>
          </cell>
          <cell r="H18">
            <v>0</v>
          </cell>
          <cell r="I18">
            <v>0.16666666666666666</v>
          </cell>
          <cell r="J18">
            <v>0.16666666666666666</v>
          </cell>
          <cell r="K18">
            <v>0.43333333333333335</v>
          </cell>
          <cell r="L18">
            <v>0.7</v>
          </cell>
          <cell r="M18">
            <v>0.7</v>
          </cell>
          <cell r="N18">
            <v>0.7</v>
          </cell>
          <cell r="O18">
            <v>0.9</v>
          </cell>
          <cell r="P18">
            <v>1.1666666666666667</v>
          </cell>
        </row>
        <row r="19">
          <cell r="F19" t="str">
            <v>達成率</v>
          </cell>
          <cell r="I19">
            <v>1.25</v>
          </cell>
          <cell r="J19">
            <v>1.25</v>
          </cell>
          <cell r="K19">
            <v>1.625</v>
          </cell>
          <cell r="L19">
            <v>1.4</v>
          </cell>
          <cell r="M19">
            <v>1.4</v>
          </cell>
          <cell r="N19">
            <v>1.1052631578947367</v>
          </cell>
          <cell r="O19">
            <v>1.1739130434782608</v>
          </cell>
          <cell r="P19">
            <v>1.1666666666666667</v>
          </cell>
        </row>
        <row r="20">
          <cell r="C20">
            <v>6</v>
          </cell>
          <cell r="D20" t="str">
            <v>各級查核作業督導完成率</v>
          </cell>
          <cell r="F20" t="str">
            <v>目標</v>
          </cell>
          <cell r="G20">
            <v>7.1157495256166978E-2</v>
          </cell>
          <cell r="H20">
            <v>0.12333965844402277</v>
          </cell>
          <cell r="I20">
            <v>0.22106261859582543</v>
          </cell>
          <cell r="J20">
            <v>0.30075901328273247</v>
          </cell>
          <cell r="K20">
            <v>0.36622390891840606</v>
          </cell>
          <cell r="L20">
            <v>0.49620493358633777</v>
          </cell>
          <cell r="M20">
            <v>0.55787476280834913</v>
          </cell>
          <cell r="N20">
            <v>0.61859582542694502</v>
          </cell>
          <cell r="O20">
            <v>0.71347248576850097</v>
          </cell>
          <cell r="P20">
            <v>0.79222011385199242</v>
          </cell>
          <cell r="Q20">
            <v>0.85958254269449719</v>
          </cell>
          <cell r="R20">
            <v>1</v>
          </cell>
          <cell r="S20">
            <v>37986</v>
          </cell>
        </row>
        <row r="21">
          <cell r="F21" t="str">
            <v>實際</v>
          </cell>
          <cell r="G21">
            <v>9.4876660341555979E-2</v>
          </cell>
          <cell r="H21">
            <v>0.14231499051233396</v>
          </cell>
          <cell r="I21">
            <v>0.24003795066413663</v>
          </cell>
          <cell r="J21">
            <v>0.31973434535104367</v>
          </cell>
          <cell r="K21">
            <v>0.38425047438330173</v>
          </cell>
          <cell r="L21">
            <v>0.50094876660341559</v>
          </cell>
          <cell r="M21">
            <v>0.57020872865275141</v>
          </cell>
          <cell r="N21">
            <v>0.62998102466793171</v>
          </cell>
          <cell r="O21">
            <v>0.72390891840607208</v>
          </cell>
          <cell r="P21">
            <v>0.80265654648956353</v>
          </cell>
        </row>
        <row r="22">
          <cell r="F22" t="str">
            <v>達成率</v>
          </cell>
          <cell r="G22">
            <v>1.3333333333333335</v>
          </cell>
          <cell r="H22">
            <v>1.1538461538461537</v>
          </cell>
          <cell r="I22">
            <v>1.0858369098712446</v>
          </cell>
          <cell r="J22">
            <v>1.0630914826498423</v>
          </cell>
          <cell r="K22">
            <v>1.0492227979274613</v>
          </cell>
          <cell r="L22">
            <v>1.0095602294455068</v>
          </cell>
          <cell r="M22">
            <v>1.022108843537415</v>
          </cell>
          <cell r="N22">
            <v>1.01840490797546</v>
          </cell>
          <cell r="O22">
            <v>1.0146276595744681</v>
          </cell>
          <cell r="P22">
            <v>1.0131736526946107</v>
          </cell>
        </row>
        <row r="23">
          <cell r="C23">
            <v>7</v>
          </cell>
          <cell r="D23" t="str">
            <v>專案查核</v>
          </cell>
          <cell r="F23" t="str">
            <v>目標</v>
          </cell>
          <cell r="G23">
            <v>0</v>
          </cell>
          <cell r="H23">
            <v>0.125</v>
          </cell>
          <cell r="I23">
            <v>0.25</v>
          </cell>
          <cell r="J23">
            <v>0.375</v>
          </cell>
          <cell r="K23">
            <v>0.375</v>
          </cell>
          <cell r="L23">
            <v>0.5</v>
          </cell>
          <cell r="M23">
            <v>0.625</v>
          </cell>
          <cell r="N23">
            <v>0.75</v>
          </cell>
          <cell r="O23">
            <v>0.75</v>
          </cell>
          <cell r="P23">
            <v>0.875</v>
          </cell>
          <cell r="Q23">
            <v>1</v>
          </cell>
          <cell r="R23">
            <v>1</v>
          </cell>
          <cell r="S23">
            <v>37986</v>
          </cell>
        </row>
        <row r="24">
          <cell r="F24" t="str">
            <v>實際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0.25</v>
          </cell>
          <cell r="N24">
            <v>0.25</v>
          </cell>
          <cell r="O24">
            <v>0.5</v>
          </cell>
          <cell r="P24">
            <v>0.625</v>
          </cell>
        </row>
        <row r="25">
          <cell r="F25" t="str">
            <v>達成率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0.4</v>
          </cell>
          <cell r="N25">
            <v>0.33333333333333331</v>
          </cell>
          <cell r="O25">
            <v>0.66666666666666663</v>
          </cell>
          <cell r="P25">
            <v>0.7142857142857143</v>
          </cell>
        </row>
        <row r="26">
          <cell r="C26">
            <v>8</v>
          </cell>
          <cell r="D26" t="str">
            <v>查核率、缺失率、缺失改善事項及交辦管制事項追蹤</v>
          </cell>
          <cell r="F26" t="str">
            <v>目標</v>
          </cell>
          <cell r="G26">
            <v>0.85</v>
          </cell>
          <cell r="H26">
            <v>0.85</v>
          </cell>
          <cell r="I26">
            <v>0.85</v>
          </cell>
          <cell r="J26">
            <v>0.85</v>
          </cell>
          <cell r="K26">
            <v>0.85</v>
          </cell>
          <cell r="L26">
            <v>0.85</v>
          </cell>
          <cell r="M26">
            <v>0.85</v>
          </cell>
          <cell r="N26">
            <v>0.85</v>
          </cell>
          <cell r="O26">
            <v>0.85</v>
          </cell>
          <cell r="P26">
            <v>0.85</v>
          </cell>
          <cell r="Q26">
            <v>0.85</v>
          </cell>
          <cell r="R26">
            <v>0.85</v>
          </cell>
          <cell r="S26">
            <v>37986</v>
          </cell>
        </row>
        <row r="27">
          <cell r="F27" t="str">
            <v>實際</v>
          </cell>
          <cell r="O27">
            <v>0.5714285714285714</v>
          </cell>
          <cell r="P27">
            <v>0.71739130434782605</v>
          </cell>
        </row>
        <row r="28">
          <cell r="F28" t="str">
            <v>達成率</v>
          </cell>
          <cell r="O28">
            <v>0.67226890756302515</v>
          </cell>
          <cell r="P28">
            <v>0.84398976982097185</v>
          </cell>
        </row>
        <row r="29">
          <cell r="C29">
            <v>9</v>
          </cell>
          <cell r="D29" t="str">
            <v>「保險業內部控制及稽核制度實施辦法」91年度內部控制聲明書(總稽核)</v>
          </cell>
          <cell r="F29" t="str">
            <v>目標</v>
          </cell>
          <cell r="L29">
            <v>1</v>
          </cell>
          <cell r="S29">
            <v>37802</v>
          </cell>
        </row>
        <row r="30">
          <cell r="F30" t="str">
            <v>實際</v>
          </cell>
          <cell r="L30">
            <v>1</v>
          </cell>
        </row>
        <row r="31">
          <cell r="F31" t="str">
            <v>達成率</v>
          </cell>
          <cell r="L31">
            <v>1</v>
          </cell>
        </row>
        <row r="32">
          <cell r="C32">
            <v>10</v>
          </cell>
          <cell r="D32" t="str">
            <v>「保險業內部控制及稽核制度實施辦法」91年內部控制查核報告(會計師)</v>
          </cell>
          <cell r="F32" t="str">
            <v>目標</v>
          </cell>
          <cell r="L32">
            <v>1</v>
          </cell>
          <cell r="S32">
            <v>37802</v>
          </cell>
        </row>
        <row r="33">
          <cell r="F33" t="str">
            <v>實際</v>
          </cell>
          <cell r="L33">
            <v>1</v>
          </cell>
        </row>
        <row r="34">
          <cell r="F34" t="str">
            <v>達成率</v>
          </cell>
          <cell r="L34">
            <v>1</v>
          </cell>
        </row>
        <row r="35">
          <cell r="C35">
            <v>11</v>
          </cell>
          <cell r="D35" t="str">
            <v>「保險業內部控制及稽核制度實施辦法」會計師92年內部控制實地查核</v>
          </cell>
          <cell r="F35" t="str">
            <v>目標</v>
          </cell>
          <cell r="M35" t="str">
            <v xml:space="preserve"> </v>
          </cell>
          <cell r="Q35">
            <v>0.4</v>
          </cell>
          <cell r="R35">
            <v>0.8</v>
          </cell>
          <cell r="S35" t="str">
            <v>93/03</v>
          </cell>
        </row>
        <row r="36">
          <cell r="F36" t="str">
            <v>實際</v>
          </cell>
          <cell r="Q36">
            <v>0.35</v>
          </cell>
        </row>
        <row r="37">
          <cell r="F37" t="str">
            <v>達成率</v>
          </cell>
          <cell r="Q37">
            <v>0.87499999999999989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完比-收入法(月)"/>
      <sheetName val="完比-收入法(年)"/>
      <sheetName val="未達15%戶別"/>
      <sheetName val="成本分攤"/>
      <sheetName val="贈送明細-未稅"/>
      <sheetName val="裝修戶"/>
      <sheetName val="贈送明細-請款"/>
      <sheetName val="贈送明細"/>
      <sheetName val="預計個案收入成本明細表"/>
      <sheetName val="交屋明細表"/>
      <sheetName val="房地銷售明細"/>
      <sheetName val="科目餘額-細項"/>
      <sheetName val="科目餘額"/>
      <sheetName val="完比-收入法-月"/>
      <sheetName val="完比-收入法-年"/>
      <sheetName val="2261"/>
      <sheetName val="2262"/>
      <sheetName val="2265"/>
      <sheetName val="彙總 (2)"/>
      <sheetName val="183651"/>
      <sheetName val="1143"/>
      <sheetName val="1121"/>
      <sheetName val="信貸"/>
      <sheetName val="Sheet2"/>
      <sheetName val="彙總"/>
      <sheetName val="工變"/>
      <sheetName val="工變1"/>
      <sheetName val="2261明細帳"/>
      <sheetName val="預估總成本"/>
      <sheetName val="預估遞延"/>
      <sheetName val="代銷佣金明細"/>
      <sheetName val="1090"/>
      <sheetName val="價目表"/>
      <sheetName val="成本試算"/>
      <sheetName val="股東權益變動表(列印)"/>
      <sheetName val="總公司"/>
      <sheetName val="資產負債表(列印)"/>
      <sheetName val="貨品價格年月統計(小分類)"/>
      <sheetName val="Sheet1"/>
      <sheetName val="行動方案-稽核室(92年)"/>
      <sheetName val="9609H32A"/>
      <sheetName val="績效統計圖表"/>
      <sheetName val="表5.目標設定表"/>
      <sheetName val="TSO"/>
      <sheetName val="再保險準備資產淨額"/>
      <sheetName val="#REF"/>
      <sheetName val="現金流量表(工作底稿列印)"/>
      <sheetName val="部"/>
      <sheetName val="H65A績效統計圖表"/>
      <sheetName val="在建土地"/>
      <sheetName val="現金流量表(列印)"/>
      <sheetName val="遠雄"/>
      <sheetName val="表3-1"/>
      <sheetName val="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">
          <cell r="M4" t="str">
            <v>複丈面積(坪)</v>
          </cell>
          <cell r="U4" t="str">
            <v>追加款項</v>
          </cell>
          <cell r="AH4" t="str">
            <v>應收帳款</v>
          </cell>
          <cell r="AL4" t="str">
            <v>立沖餘額</v>
          </cell>
          <cell r="AM4" t="str">
            <v>產權移轉資料</v>
          </cell>
          <cell r="AO4" t="str">
            <v>成本明細</v>
          </cell>
        </row>
        <row r="5">
          <cell r="M5" t="str">
            <v>全案</v>
          </cell>
          <cell r="O5" t="str">
            <v>已售</v>
          </cell>
          <cell r="U5" t="str">
            <v>工變款</v>
          </cell>
          <cell r="V5" t="str">
            <v>結案前坪數找補</v>
          </cell>
          <cell r="X5" t="str">
            <v>結案後坪數找補</v>
          </cell>
          <cell r="Z5" t="str">
            <v>其他</v>
          </cell>
          <cell r="AH5" t="str">
            <v>未開立發票數</v>
          </cell>
          <cell r="AL5" t="str">
            <v>不含代收款</v>
          </cell>
          <cell r="AM5" t="str">
            <v>客服科</v>
          </cell>
          <cell r="AO5" t="str">
            <v>估計工程總成本</v>
          </cell>
        </row>
        <row r="6">
          <cell r="M6" t="str">
            <v>公司</v>
          </cell>
          <cell r="N6" t="str">
            <v>地主</v>
          </cell>
          <cell r="O6" t="str">
            <v>房屋</v>
          </cell>
          <cell r="P6" t="str">
            <v>車位</v>
          </cell>
          <cell r="U6" t="str">
            <v>損益結轉前</v>
          </cell>
          <cell r="V6" t="str">
            <v>土</v>
          </cell>
          <cell r="W6" t="str">
            <v>房</v>
          </cell>
          <cell r="X6" t="str">
            <v>土</v>
          </cell>
          <cell r="Y6" t="str">
            <v>房</v>
          </cell>
          <cell r="Z6" t="str">
            <v>信貸折讓</v>
          </cell>
          <cell r="AH6" t="str">
            <v>土地</v>
          </cell>
          <cell r="AI6" t="str">
            <v>房屋</v>
          </cell>
          <cell r="AJ6" t="str">
            <v>車位款</v>
          </cell>
          <cell r="AK6" t="str">
            <v>車位-土地款</v>
          </cell>
          <cell r="AL6" t="str">
            <v>應收票據</v>
          </cell>
          <cell r="AM6" t="str">
            <v>過戶日</v>
          </cell>
          <cell r="AN6" t="str">
            <v>交屋日</v>
          </cell>
          <cell r="AO6" t="str">
            <v>土地成本</v>
          </cell>
          <cell r="AP6" t="str">
            <v>建物成本</v>
          </cell>
          <cell r="AQ6" t="str">
            <v>實品屋/贈送</v>
          </cell>
          <cell r="AR6" t="str">
            <v>成本小計</v>
          </cell>
        </row>
        <row r="7">
          <cell r="M7">
            <v>12.8</v>
          </cell>
          <cell r="P7">
            <v>12.8</v>
          </cell>
          <cell r="AM7">
            <v>39330</v>
          </cell>
          <cell r="AN7">
            <v>39336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</row>
        <row r="8">
          <cell r="M8">
            <v>12.8</v>
          </cell>
          <cell r="P8">
            <v>12.8</v>
          </cell>
          <cell r="AM8">
            <v>39330</v>
          </cell>
          <cell r="AN8">
            <v>39347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</row>
        <row r="9">
          <cell r="M9">
            <v>12.8</v>
          </cell>
          <cell r="P9">
            <v>12.8</v>
          </cell>
          <cell r="AM9">
            <v>39329</v>
          </cell>
          <cell r="AN9">
            <v>39346</v>
          </cell>
          <cell r="AO9">
            <v>0</v>
          </cell>
          <cell r="AP9">
            <v>480751</v>
          </cell>
          <cell r="AQ9">
            <v>0</v>
          </cell>
          <cell r="AR9">
            <v>480751</v>
          </cell>
        </row>
        <row r="10">
          <cell r="M10">
            <v>12.8</v>
          </cell>
          <cell r="P10">
            <v>12.8</v>
          </cell>
          <cell r="AM10">
            <v>39330</v>
          </cell>
          <cell r="AN10">
            <v>39355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</row>
        <row r="11">
          <cell r="M11">
            <v>12.8</v>
          </cell>
          <cell r="P11">
            <v>12.8</v>
          </cell>
          <cell r="AM11">
            <v>39351</v>
          </cell>
          <cell r="AN11">
            <v>39337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</row>
        <row r="12">
          <cell r="M12">
            <v>12.8</v>
          </cell>
          <cell r="P12">
            <v>12.8</v>
          </cell>
          <cell r="AM12">
            <v>39329</v>
          </cell>
          <cell r="AN12">
            <v>39355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</row>
        <row r="13">
          <cell r="M13">
            <v>12.8</v>
          </cell>
          <cell r="P13">
            <v>12.8</v>
          </cell>
          <cell r="AM13">
            <v>39329</v>
          </cell>
          <cell r="AN13">
            <v>39345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</row>
        <row r="14">
          <cell r="M14">
            <v>12.8</v>
          </cell>
          <cell r="P14">
            <v>12.8</v>
          </cell>
          <cell r="AM14">
            <v>39330</v>
          </cell>
          <cell r="AN14">
            <v>39346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</row>
        <row r="15">
          <cell r="M15">
            <v>12.8</v>
          </cell>
          <cell r="P15">
            <v>12.8</v>
          </cell>
          <cell r="AM15">
            <v>39330</v>
          </cell>
          <cell r="AN15">
            <v>39327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</row>
        <row r="16">
          <cell r="M16">
            <v>12.8</v>
          </cell>
          <cell r="P16">
            <v>12.8</v>
          </cell>
          <cell r="AM16">
            <v>39330</v>
          </cell>
          <cell r="AN16">
            <v>39352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</row>
        <row r="17">
          <cell r="M17">
            <v>12.8</v>
          </cell>
          <cell r="P17">
            <v>12.8</v>
          </cell>
          <cell r="AM17">
            <v>39330</v>
          </cell>
          <cell r="AN17">
            <v>39355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</row>
        <row r="18">
          <cell r="M18">
            <v>12.8</v>
          </cell>
          <cell r="P18">
            <v>12.8</v>
          </cell>
          <cell r="AM18">
            <v>39329</v>
          </cell>
          <cell r="AN18">
            <v>39355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</row>
        <row r="19">
          <cell r="M19">
            <v>12.8</v>
          </cell>
          <cell r="P19">
            <v>12.8</v>
          </cell>
          <cell r="AM19">
            <v>39330</v>
          </cell>
          <cell r="AN19">
            <v>39352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</row>
        <row r="20">
          <cell r="M20">
            <v>12.8</v>
          </cell>
          <cell r="P20">
            <v>12.8</v>
          </cell>
          <cell r="AM20">
            <v>39342</v>
          </cell>
          <cell r="AN20">
            <v>39355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</row>
        <row r="21">
          <cell r="M21">
            <v>12.8</v>
          </cell>
          <cell r="P21">
            <v>12.8</v>
          </cell>
          <cell r="AM21">
            <v>39329</v>
          </cell>
          <cell r="AN21">
            <v>39355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</row>
        <row r="22">
          <cell r="M22">
            <v>12.8</v>
          </cell>
          <cell r="P22">
            <v>12.8</v>
          </cell>
          <cell r="AM22">
            <v>39351</v>
          </cell>
          <cell r="AN22">
            <v>39339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M23">
            <v>12.8</v>
          </cell>
          <cell r="P23">
            <v>12.8</v>
          </cell>
          <cell r="AM23">
            <v>39331</v>
          </cell>
          <cell r="AN23">
            <v>39353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M24">
            <v>12.8</v>
          </cell>
          <cell r="P24">
            <v>12.8</v>
          </cell>
          <cell r="AM24">
            <v>39331</v>
          </cell>
          <cell r="AN24">
            <v>39353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M25">
            <v>12.8</v>
          </cell>
          <cell r="P25">
            <v>12.8</v>
          </cell>
          <cell r="AM25">
            <v>39330</v>
          </cell>
          <cell r="AN25">
            <v>39354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</row>
        <row r="26">
          <cell r="M26">
            <v>12.8</v>
          </cell>
          <cell r="P26">
            <v>12.8</v>
          </cell>
          <cell r="AM26">
            <v>39331</v>
          </cell>
          <cell r="AN26">
            <v>39352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</row>
        <row r="27">
          <cell r="M27">
            <v>12.8</v>
          </cell>
          <cell r="P27">
            <v>12.8</v>
          </cell>
          <cell r="AM27">
            <v>39330</v>
          </cell>
          <cell r="AN27">
            <v>39352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</row>
        <row r="28">
          <cell r="M28">
            <v>12.8</v>
          </cell>
          <cell r="P28">
            <v>12.8</v>
          </cell>
          <cell r="AM28">
            <v>39329</v>
          </cell>
          <cell r="AN28">
            <v>39347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</row>
        <row r="29">
          <cell r="M29">
            <v>12.8</v>
          </cell>
          <cell r="P29">
            <v>12.8</v>
          </cell>
          <cell r="AM29">
            <v>39329</v>
          </cell>
          <cell r="AN29">
            <v>39355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</row>
        <row r="30">
          <cell r="M30">
            <v>12.8</v>
          </cell>
          <cell r="P30">
            <v>12.8</v>
          </cell>
          <cell r="AM30">
            <v>39329</v>
          </cell>
          <cell r="AN30">
            <v>39353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</row>
        <row r="31">
          <cell r="M31">
            <v>12.8</v>
          </cell>
          <cell r="P31">
            <v>12.8</v>
          </cell>
          <cell r="AM31">
            <v>39329</v>
          </cell>
          <cell r="AN31">
            <v>39347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</row>
        <row r="32">
          <cell r="M32">
            <v>12.8</v>
          </cell>
          <cell r="P32">
            <v>12.8</v>
          </cell>
          <cell r="AM32">
            <v>39330</v>
          </cell>
          <cell r="AN32">
            <v>39352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</row>
        <row r="33">
          <cell r="M33">
            <v>12.8</v>
          </cell>
          <cell r="P33">
            <v>12.8</v>
          </cell>
          <cell r="AM33">
            <v>39329</v>
          </cell>
          <cell r="AN33">
            <v>39352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</row>
        <row r="34">
          <cell r="M34">
            <v>12.8</v>
          </cell>
          <cell r="P34">
            <v>12.8</v>
          </cell>
          <cell r="AM34">
            <v>39330</v>
          </cell>
          <cell r="AN34">
            <v>39355</v>
          </cell>
          <cell r="AO34">
            <v>0</v>
          </cell>
          <cell r="AP34">
            <v>480751</v>
          </cell>
          <cell r="AQ34">
            <v>0</v>
          </cell>
          <cell r="AR34">
            <v>480751</v>
          </cell>
        </row>
        <row r="35">
          <cell r="M35">
            <v>12.8</v>
          </cell>
          <cell r="P35">
            <v>12.8</v>
          </cell>
          <cell r="AM35">
            <v>39329</v>
          </cell>
          <cell r="AN35">
            <v>39347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</row>
        <row r="36">
          <cell r="M36">
            <v>12.8</v>
          </cell>
          <cell r="P36">
            <v>12.8</v>
          </cell>
          <cell r="AM36">
            <v>39330</v>
          </cell>
          <cell r="AN36">
            <v>39353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</row>
        <row r="37">
          <cell r="M37">
            <v>12.8</v>
          </cell>
          <cell r="P37">
            <v>12.8</v>
          </cell>
          <cell r="AM37">
            <v>39330</v>
          </cell>
          <cell r="AN37">
            <v>39321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</row>
        <row r="38">
          <cell r="M38">
            <v>12.8</v>
          </cell>
          <cell r="P38">
            <v>12.8</v>
          </cell>
          <cell r="AM38">
            <v>39329</v>
          </cell>
          <cell r="AN38">
            <v>39345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</row>
        <row r="39">
          <cell r="M39">
            <v>12.8</v>
          </cell>
          <cell r="P39">
            <v>12.8</v>
          </cell>
          <cell r="AM39">
            <v>39331</v>
          </cell>
          <cell r="AN39">
            <v>39355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</row>
        <row r="40">
          <cell r="M40">
            <v>12.8</v>
          </cell>
          <cell r="P40">
            <v>12.8</v>
          </cell>
          <cell r="AM40">
            <v>39342</v>
          </cell>
          <cell r="AN40">
            <v>39317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</row>
        <row r="41">
          <cell r="M41">
            <v>12.8</v>
          </cell>
          <cell r="P41">
            <v>12.8</v>
          </cell>
          <cell r="AM41">
            <v>39331</v>
          </cell>
          <cell r="AN41">
            <v>39355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</row>
        <row r="42">
          <cell r="M42">
            <v>12.8</v>
          </cell>
          <cell r="P42">
            <v>12.8</v>
          </cell>
          <cell r="AM42">
            <v>39329</v>
          </cell>
          <cell r="AN42">
            <v>39347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</row>
        <row r="43">
          <cell r="M43">
            <v>12.8</v>
          </cell>
          <cell r="P43">
            <v>12.8</v>
          </cell>
          <cell r="AM43">
            <v>39329</v>
          </cell>
          <cell r="AN43">
            <v>39347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</row>
        <row r="44">
          <cell r="M44">
            <v>12.8</v>
          </cell>
          <cell r="P44">
            <v>12.8</v>
          </cell>
          <cell r="AM44">
            <v>39330</v>
          </cell>
          <cell r="AN44">
            <v>39354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</row>
        <row r="45">
          <cell r="M45">
            <v>12.8</v>
          </cell>
          <cell r="P45">
            <v>12.8</v>
          </cell>
          <cell r="AM45">
            <v>39330</v>
          </cell>
          <cell r="AN45">
            <v>39317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6">
          <cell r="M46">
            <v>12.8</v>
          </cell>
          <cell r="P46">
            <v>12.8</v>
          </cell>
          <cell r="AL46">
            <v>66853</v>
          </cell>
          <cell r="AM46">
            <v>39330</v>
          </cell>
          <cell r="AN46">
            <v>39355</v>
          </cell>
          <cell r="AO46">
            <v>0</v>
          </cell>
          <cell r="AP46">
            <v>560876</v>
          </cell>
          <cell r="AQ46">
            <v>0</v>
          </cell>
          <cell r="AR46">
            <v>560876</v>
          </cell>
        </row>
        <row r="47">
          <cell r="M47">
            <v>12.8</v>
          </cell>
          <cell r="P47">
            <v>12.8</v>
          </cell>
          <cell r="AM47">
            <v>39331</v>
          </cell>
          <cell r="AN47">
            <v>39355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</row>
        <row r="48">
          <cell r="M48">
            <v>12.8</v>
          </cell>
          <cell r="P48">
            <v>12.8</v>
          </cell>
          <cell r="AM48">
            <v>39331</v>
          </cell>
          <cell r="AN48">
            <v>39355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</row>
        <row r="49">
          <cell r="M49">
            <v>12.8</v>
          </cell>
          <cell r="P49">
            <v>12.8</v>
          </cell>
          <cell r="AM49">
            <v>39342</v>
          </cell>
          <cell r="AN49">
            <v>39354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</row>
        <row r="50">
          <cell r="M50">
            <v>12.8</v>
          </cell>
          <cell r="P50">
            <v>12.8</v>
          </cell>
          <cell r="AM50">
            <v>39330</v>
          </cell>
          <cell r="AN50">
            <v>39354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</row>
        <row r="51">
          <cell r="M51">
            <v>12.8</v>
          </cell>
          <cell r="P51">
            <v>12.8</v>
          </cell>
          <cell r="AM51">
            <v>39330</v>
          </cell>
          <cell r="AN51">
            <v>39336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</row>
        <row r="52">
          <cell r="M52">
            <v>12.8</v>
          </cell>
          <cell r="P52">
            <v>12.8</v>
          </cell>
          <cell r="AM52">
            <v>39330</v>
          </cell>
          <cell r="AN52">
            <v>39355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</row>
        <row r="53">
          <cell r="M53">
            <v>12.8</v>
          </cell>
          <cell r="P53">
            <v>12.8</v>
          </cell>
          <cell r="AM53">
            <v>39351</v>
          </cell>
          <cell r="AN53">
            <v>39333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</row>
        <row r="54">
          <cell r="M54">
            <v>12.8</v>
          </cell>
          <cell r="P54">
            <v>12.8</v>
          </cell>
          <cell r="AM54">
            <v>39331</v>
          </cell>
          <cell r="AN54">
            <v>39354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</row>
        <row r="55">
          <cell r="M55">
            <v>12.8</v>
          </cell>
          <cell r="P55">
            <v>12.8</v>
          </cell>
          <cell r="AM55">
            <v>39330</v>
          </cell>
          <cell r="AN55">
            <v>39345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</row>
        <row r="56">
          <cell r="M56">
            <v>12.8</v>
          </cell>
          <cell r="P56">
            <v>12.8</v>
          </cell>
          <cell r="AM56">
            <v>39330</v>
          </cell>
          <cell r="AN56">
            <v>39352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</row>
        <row r="57">
          <cell r="M57">
            <v>12.8</v>
          </cell>
          <cell r="P57">
            <v>12.8</v>
          </cell>
          <cell r="AM57">
            <v>39330</v>
          </cell>
          <cell r="AN57">
            <v>39353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</row>
        <row r="58">
          <cell r="M58">
            <v>12.8</v>
          </cell>
          <cell r="P58">
            <v>12.8</v>
          </cell>
          <cell r="AM58">
            <v>39330</v>
          </cell>
          <cell r="AN58">
            <v>39355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</row>
        <row r="59">
          <cell r="M59">
            <v>12.8</v>
          </cell>
          <cell r="P59">
            <v>12.8</v>
          </cell>
          <cell r="AM59">
            <v>39330</v>
          </cell>
          <cell r="AN59">
            <v>39352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</row>
        <row r="60">
          <cell r="M60">
            <v>12.8</v>
          </cell>
          <cell r="P60">
            <v>12.8</v>
          </cell>
          <cell r="AM60">
            <v>39330</v>
          </cell>
          <cell r="AN60">
            <v>39352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</row>
        <row r="61">
          <cell r="M61">
            <v>12.8</v>
          </cell>
          <cell r="P61">
            <v>12.8</v>
          </cell>
          <cell r="AM61">
            <v>39330</v>
          </cell>
          <cell r="AN61">
            <v>39355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</row>
        <row r="62">
          <cell r="M62">
            <v>12.8</v>
          </cell>
          <cell r="P62">
            <v>12.8</v>
          </cell>
          <cell r="AM62">
            <v>39330</v>
          </cell>
          <cell r="AN62">
            <v>39347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</row>
        <row r="63">
          <cell r="M63">
            <v>12.8</v>
          </cell>
          <cell r="P63">
            <v>12.8</v>
          </cell>
          <cell r="AM63">
            <v>39330</v>
          </cell>
          <cell r="AN63">
            <v>39354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</row>
        <row r="64">
          <cell r="M64">
            <v>12.8</v>
          </cell>
          <cell r="P64">
            <v>12.8</v>
          </cell>
          <cell r="AM64">
            <v>39342</v>
          </cell>
          <cell r="AN64">
            <v>39355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</row>
        <row r="65">
          <cell r="M65">
            <v>12.8</v>
          </cell>
          <cell r="P65">
            <v>12.8</v>
          </cell>
          <cell r="AM65">
            <v>39329</v>
          </cell>
          <cell r="AN65">
            <v>39354</v>
          </cell>
          <cell r="AO65">
            <v>0</v>
          </cell>
          <cell r="AP65">
            <v>560876</v>
          </cell>
          <cell r="AQ65">
            <v>0</v>
          </cell>
          <cell r="AR65">
            <v>560876</v>
          </cell>
        </row>
        <row r="66">
          <cell r="M66">
            <v>12.8</v>
          </cell>
          <cell r="P66">
            <v>12.8</v>
          </cell>
          <cell r="AM66">
            <v>39331</v>
          </cell>
          <cell r="AN66">
            <v>39355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</row>
        <row r="67">
          <cell r="M67">
            <v>12.8</v>
          </cell>
          <cell r="P67">
            <v>12.8</v>
          </cell>
          <cell r="AM67">
            <v>39330</v>
          </cell>
          <cell r="AN67">
            <v>39352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</row>
        <row r="68">
          <cell r="M68">
            <v>12.8</v>
          </cell>
          <cell r="P68">
            <v>12.8</v>
          </cell>
          <cell r="AM68">
            <v>39331</v>
          </cell>
          <cell r="AN68">
            <v>39355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</row>
        <row r="69">
          <cell r="M69">
            <v>12.8</v>
          </cell>
          <cell r="P69">
            <v>12.8</v>
          </cell>
          <cell r="AM69">
            <v>39330</v>
          </cell>
          <cell r="AN69">
            <v>39345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</row>
        <row r="70">
          <cell r="M70">
            <v>12.8</v>
          </cell>
          <cell r="P70">
            <v>12.8</v>
          </cell>
          <cell r="AM70">
            <v>39330</v>
          </cell>
          <cell r="AN70">
            <v>39355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</row>
        <row r="71">
          <cell r="M71">
            <v>12.8</v>
          </cell>
          <cell r="P71">
            <v>12.8</v>
          </cell>
          <cell r="AM71">
            <v>39330</v>
          </cell>
          <cell r="AN71">
            <v>39355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</row>
        <row r="72">
          <cell r="M72">
            <v>12.8</v>
          </cell>
          <cell r="P72">
            <v>12.8</v>
          </cell>
          <cell r="AM72">
            <v>39329</v>
          </cell>
          <cell r="AN72">
            <v>39352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</row>
        <row r="73">
          <cell r="M73">
            <v>12.8</v>
          </cell>
          <cell r="P73">
            <v>12.8</v>
          </cell>
          <cell r="AM73">
            <v>39331</v>
          </cell>
          <cell r="AN73">
            <v>39353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</row>
        <row r="74">
          <cell r="M74">
            <v>12.8</v>
          </cell>
          <cell r="P74">
            <v>12.8</v>
          </cell>
          <cell r="AM74">
            <v>39331</v>
          </cell>
          <cell r="AN74">
            <v>39355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</row>
        <row r="75">
          <cell r="M75">
            <v>12.8</v>
          </cell>
          <cell r="P75">
            <v>12.8</v>
          </cell>
          <cell r="AM75">
            <v>39330</v>
          </cell>
          <cell r="AN75">
            <v>39354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</row>
        <row r="76">
          <cell r="M76">
            <v>12.8</v>
          </cell>
          <cell r="P76">
            <v>12.8</v>
          </cell>
          <cell r="AM76">
            <v>39331</v>
          </cell>
          <cell r="AN76">
            <v>39347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</row>
        <row r="77">
          <cell r="M77">
            <v>12.8</v>
          </cell>
          <cell r="P77">
            <v>12.8</v>
          </cell>
          <cell r="AM77">
            <v>39351</v>
          </cell>
          <cell r="AN77">
            <v>39345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</row>
        <row r="78">
          <cell r="M78">
            <v>12.8</v>
          </cell>
          <cell r="P78">
            <v>12.8</v>
          </cell>
          <cell r="AM78">
            <v>39330</v>
          </cell>
          <cell r="AN78">
            <v>39321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</row>
        <row r="79">
          <cell r="M79">
            <v>12.8</v>
          </cell>
          <cell r="P79">
            <v>12.8</v>
          </cell>
          <cell r="AM79">
            <v>39342</v>
          </cell>
          <cell r="AN79">
            <v>39355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</row>
        <row r="80">
          <cell r="M80">
            <v>12.8</v>
          </cell>
          <cell r="P80">
            <v>12.8</v>
          </cell>
          <cell r="AM80">
            <v>39351</v>
          </cell>
          <cell r="AN80">
            <v>39336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</row>
        <row r="81">
          <cell r="M81">
            <v>12.8</v>
          </cell>
          <cell r="P81">
            <v>12.8</v>
          </cell>
          <cell r="AM81">
            <v>39330</v>
          </cell>
          <cell r="AN81">
            <v>39354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</row>
        <row r="82">
          <cell r="M82">
            <v>12.8</v>
          </cell>
          <cell r="P82">
            <v>12.8</v>
          </cell>
          <cell r="AM82">
            <v>39342</v>
          </cell>
          <cell r="AN82">
            <v>39318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</row>
        <row r="83">
          <cell r="M83">
            <v>12.8</v>
          </cell>
          <cell r="P83">
            <v>12.8</v>
          </cell>
          <cell r="AM83">
            <v>39331</v>
          </cell>
          <cell r="AN83">
            <v>39354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</row>
        <row r="84">
          <cell r="M84">
            <v>12.8</v>
          </cell>
          <cell r="P84">
            <v>12.8</v>
          </cell>
          <cell r="AM84">
            <v>39331</v>
          </cell>
          <cell r="AN84">
            <v>39352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</row>
        <row r="85">
          <cell r="M85">
            <v>12.8</v>
          </cell>
          <cell r="P85">
            <v>12.8</v>
          </cell>
          <cell r="AM85">
            <v>39329</v>
          </cell>
          <cell r="AN85">
            <v>39354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</row>
        <row r="86">
          <cell r="M86">
            <v>12.8</v>
          </cell>
          <cell r="P86">
            <v>12.8</v>
          </cell>
          <cell r="AM86">
            <v>39329</v>
          </cell>
          <cell r="AN86">
            <v>39347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</row>
        <row r="87">
          <cell r="M87">
            <v>12.8</v>
          </cell>
          <cell r="P87">
            <v>12.8</v>
          </cell>
          <cell r="AM87">
            <v>39330</v>
          </cell>
          <cell r="AN87">
            <v>39345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</row>
        <row r="88">
          <cell r="M88">
            <v>12.8</v>
          </cell>
          <cell r="P88">
            <v>12.8</v>
          </cell>
          <cell r="AM88">
            <v>39330</v>
          </cell>
          <cell r="AN88">
            <v>39346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</row>
        <row r="89">
          <cell r="M89">
            <v>12.8</v>
          </cell>
          <cell r="P89">
            <v>12.8</v>
          </cell>
          <cell r="AM89">
            <v>39329</v>
          </cell>
          <cell r="AN89">
            <v>39354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</row>
        <row r="90">
          <cell r="M90">
            <v>12.8</v>
          </cell>
          <cell r="P90">
            <v>12.8</v>
          </cell>
          <cell r="AM90">
            <v>39329</v>
          </cell>
          <cell r="AN90">
            <v>39352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</row>
        <row r="91">
          <cell r="M91">
            <v>12.8</v>
          </cell>
          <cell r="P91">
            <v>12.8</v>
          </cell>
          <cell r="AM91">
            <v>39342</v>
          </cell>
          <cell r="AN91">
            <v>39355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</row>
        <row r="92">
          <cell r="M92">
            <v>12.8</v>
          </cell>
          <cell r="P92">
            <v>12.8</v>
          </cell>
          <cell r="AM92">
            <v>39342</v>
          </cell>
          <cell r="AN92">
            <v>39355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</row>
        <row r="93">
          <cell r="M93">
            <v>12.8</v>
          </cell>
          <cell r="P93">
            <v>12.8</v>
          </cell>
          <cell r="AM93">
            <v>39329</v>
          </cell>
          <cell r="AN93">
            <v>39354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</row>
        <row r="94">
          <cell r="M94">
            <v>12.8</v>
          </cell>
          <cell r="P94">
            <v>12.8</v>
          </cell>
          <cell r="AM94">
            <v>39331</v>
          </cell>
          <cell r="AN94">
            <v>39331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</row>
        <row r="95">
          <cell r="M95">
            <v>12.8</v>
          </cell>
          <cell r="P95">
            <v>12.8</v>
          </cell>
          <cell r="AM95">
            <v>39329</v>
          </cell>
          <cell r="AN95">
            <v>39355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</row>
        <row r="96">
          <cell r="M96">
            <v>12.8</v>
          </cell>
          <cell r="P96">
            <v>12.8</v>
          </cell>
          <cell r="AM96">
            <v>39329</v>
          </cell>
          <cell r="AN96">
            <v>39355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</row>
        <row r="97">
          <cell r="M97">
            <v>12.8</v>
          </cell>
          <cell r="P97">
            <v>12.8</v>
          </cell>
          <cell r="AM97">
            <v>39331</v>
          </cell>
          <cell r="AN97">
            <v>39347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</row>
        <row r="98">
          <cell r="M98">
            <v>12.8</v>
          </cell>
          <cell r="P98">
            <v>12.8</v>
          </cell>
          <cell r="AM98">
            <v>39351</v>
          </cell>
          <cell r="AN98">
            <v>39355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</row>
        <row r="99">
          <cell r="M99">
            <v>12.8</v>
          </cell>
          <cell r="P99">
            <v>12.8</v>
          </cell>
          <cell r="AM99">
            <v>39351</v>
          </cell>
          <cell r="AN99">
            <v>39355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</row>
        <row r="100">
          <cell r="M100">
            <v>12.8</v>
          </cell>
          <cell r="P100">
            <v>12.8</v>
          </cell>
          <cell r="AM100">
            <v>39330</v>
          </cell>
          <cell r="AN100">
            <v>39345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</row>
        <row r="101">
          <cell r="M101">
            <v>12.8</v>
          </cell>
          <cell r="P101">
            <v>12.8</v>
          </cell>
          <cell r="AM101">
            <v>39330</v>
          </cell>
          <cell r="AN101">
            <v>39354</v>
          </cell>
          <cell r="AO101">
            <v>0</v>
          </cell>
          <cell r="AP101">
            <v>1282002</v>
          </cell>
          <cell r="AQ101">
            <v>0</v>
          </cell>
          <cell r="AR101">
            <v>1282002</v>
          </cell>
        </row>
        <row r="102">
          <cell r="M102">
            <v>12.8</v>
          </cell>
          <cell r="P102">
            <v>12.8</v>
          </cell>
          <cell r="AM102">
            <v>39330</v>
          </cell>
          <cell r="AN102">
            <v>39340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</row>
        <row r="103">
          <cell r="M103">
            <v>12.8</v>
          </cell>
          <cell r="P103">
            <v>12.8</v>
          </cell>
          <cell r="AM103">
            <v>39330</v>
          </cell>
          <cell r="AN103">
            <v>39345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</row>
        <row r="104">
          <cell r="M104">
            <v>12.8</v>
          </cell>
          <cell r="P104">
            <v>12.8</v>
          </cell>
          <cell r="AM104">
            <v>39330</v>
          </cell>
          <cell r="AN104">
            <v>39354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</row>
        <row r="105">
          <cell r="M105">
            <v>12.8</v>
          </cell>
          <cell r="P105">
            <v>12.8</v>
          </cell>
          <cell r="AM105">
            <v>39330</v>
          </cell>
          <cell r="AN105">
            <v>39355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</row>
        <row r="106">
          <cell r="M106">
            <v>12.8</v>
          </cell>
          <cell r="P106">
            <v>12.8</v>
          </cell>
          <cell r="AM106">
            <v>39330</v>
          </cell>
          <cell r="AN106">
            <v>39352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</row>
        <row r="107">
          <cell r="M107">
            <v>12.8</v>
          </cell>
          <cell r="P107">
            <v>12.8</v>
          </cell>
          <cell r="AM107">
            <v>39330</v>
          </cell>
          <cell r="AN107">
            <v>39352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</row>
        <row r="108">
          <cell r="M108">
            <v>12.8</v>
          </cell>
          <cell r="P108">
            <v>12.8</v>
          </cell>
          <cell r="AM108">
            <v>39330</v>
          </cell>
          <cell r="AN108">
            <v>39347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</row>
        <row r="109">
          <cell r="M109">
            <v>12.8</v>
          </cell>
          <cell r="P109">
            <v>12.8</v>
          </cell>
          <cell r="AM109">
            <v>39330</v>
          </cell>
          <cell r="AN109">
            <v>39345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</row>
        <row r="110">
          <cell r="M110">
            <v>12.8</v>
          </cell>
          <cell r="P110">
            <v>12.8</v>
          </cell>
          <cell r="AM110">
            <v>39330</v>
          </cell>
          <cell r="AN110">
            <v>39345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</row>
        <row r="111">
          <cell r="M111">
            <v>12.8</v>
          </cell>
          <cell r="P111">
            <v>12.8</v>
          </cell>
          <cell r="AM111">
            <v>39330</v>
          </cell>
          <cell r="AN111">
            <v>39326</v>
          </cell>
          <cell r="AO111">
            <v>0</v>
          </cell>
          <cell r="AP111">
            <v>641001</v>
          </cell>
          <cell r="AQ111">
            <v>0</v>
          </cell>
          <cell r="AR111">
            <v>641001</v>
          </cell>
        </row>
        <row r="112">
          <cell r="M112">
            <v>12.8</v>
          </cell>
          <cell r="P112">
            <v>12.8</v>
          </cell>
          <cell r="AM112">
            <v>39330</v>
          </cell>
          <cell r="AN112">
            <v>39353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</row>
        <row r="113">
          <cell r="M113">
            <v>12.8</v>
          </cell>
          <cell r="P113">
            <v>12.8</v>
          </cell>
          <cell r="AM113">
            <v>39330</v>
          </cell>
          <cell r="AN113">
            <v>39354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</row>
        <row r="114">
          <cell r="M114">
            <v>12.8</v>
          </cell>
          <cell r="P114">
            <v>12.8</v>
          </cell>
          <cell r="AM114">
            <v>39330</v>
          </cell>
          <cell r="AN114">
            <v>39347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</row>
        <row r="115">
          <cell r="M115">
            <v>12.8</v>
          </cell>
          <cell r="P115">
            <v>12.8</v>
          </cell>
          <cell r="AM115">
            <v>39330</v>
          </cell>
          <cell r="AN115">
            <v>39354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</row>
        <row r="116">
          <cell r="M116">
            <v>12.8</v>
          </cell>
          <cell r="P116">
            <v>12.8</v>
          </cell>
          <cell r="AM116">
            <v>39330</v>
          </cell>
          <cell r="AN116">
            <v>39352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</row>
        <row r="117">
          <cell r="M117">
            <v>12.8</v>
          </cell>
          <cell r="P117">
            <v>12.8</v>
          </cell>
          <cell r="AM117">
            <v>39330</v>
          </cell>
          <cell r="AN117">
            <v>39355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</row>
        <row r="118">
          <cell r="M118">
            <v>12.8</v>
          </cell>
          <cell r="P118">
            <v>12.8</v>
          </cell>
          <cell r="AM118">
            <v>39330</v>
          </cell>
          <cell r="AN118">
            <v>39354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</row>
        <row r="119">
          <cell r="M119">
            <v>12.8</v>
          </cell>
          <cell r="P119">
            <v>12.8</v>
          </cell>
          <cell r="AM119">
            <v>39330</v>
          </cell>
          <cell r="AN119">
            <v>39354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</row>
        <row r="120">
          <cell r="M120">
            <v>12.8</v>
          </cell>
          <cell r="P120">
            <v>12.8</v>
          </cell>
          <cell r="AM120">
            <v>39330</v>
          </cell>
          <cell r="AN120">
            <v>39354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</row>
        <row r="121">
          <cell r="M121">
            <v>12.8</v>
          </cell>
          <cell r="P121">
            <v>12.8</v>
          </cell>
          <cell r="AM121">
            <v>39330</v>
          </cell>
          <cell r="AN121">
            <v>39354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</row>
        <row r="122">
          <cell r="M122">
            <v>12.8</v>
          </cell>
          <cell r="P122">
            <v>12.8</v>
          </cell>
          <cell r="AM122">
            <v>39342</v>
          </cell>
          <cell r="AN122">
            <v>39318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</row>
        <row r="123">
          <cell r="M123">
            <v>12.8</v>
          </cell>
          <cell r="P123">
            <v>12.8</v>
          </cell>
          <cell r="AM123">
            <v>39330</v>
          </cell>
          <cell r="AN123">
            <v>39318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</row>
        <row r="124">
          <cell r="M124">
            <v>12.8</v>
          </cell>
          <cell r="P124">
            <v>12.8</v>
          </cell>
          <cell r="AM124">
            <v>39330</v>
          </cell>
          <cell r="AN124">
            <v>39355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</row>
        <row r="125">
          <cell r="M125">
            <v>12.8</v>
          </cell>
          <cell r="P125">
            <v>12.8</v>
          </cell>
          <cell r="AM125">
            <v>39330</v>
          </cell>
          <cell r="AN125">
            <v>39345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</row>
        <row r="126">
          <cell r="M126">
            <v>12.8</v>
          </cell>
          <cell r="P126">
            <v>12.8</v>
          </cell>
          <cell r="AM126">
            <v>39331</v>
          </cell>
          <cell r="AN126">
            <v>39354</v>
          </cell>
          <cell r="AO126">
            <v>0</v>
          </cell>
          <cell r="AP126">
            <v>560876</v>
          </cell>
          <cell r="AQ126">
            <v>0</v>
          </cell>
          <cell r="AR126">
            <v>560876</v>
          </cell>
        </row>
        <row r="127">
          <cell r="M127">
            <v>12.8</v>
          </cell>
          <cell r="P127">
            <v>12.8</v>
          </cell>
          <cell r="AJ127">
            <v>533332</v>
          </cell>
          <cell r="AM127">
            <v>39351</v>
          </cell>
          <cell r="AN127">
            <v>39337</v>
          </cell>
          <cell r="AO127">
            <v>0</v>
          </cell>
          <cell r="AP127">
            <v>560876</v>
          </cell>
          <cell r="AQ127">
            <v>0</v>
          </cell>
          <cell r="AR127">
            <v>560876</v>
          </cell>
        </row>
        <row r="128">
          <cell r="M128">
            <v>12.8</v>
          </cell>
          <cell r="P128">
            <v>12.8</v>
          </cell>
          <cell r="AM128">
            <v>39351</v>
          </cell>
          <cell r="AN128">
            <v>39329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</row>
        <row r="129">
          <cell r="M129">
            <v>12.8</v>
          </cell>
          <cell r="P129">
            <v>12.8</v>
          </cell>
          <cell r="AM129">
            <v>39329</v>
          </cell>
          <cell r="AN129">
            <v>39347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</row>
        <row r="130">
          <cell r="M130">
            <v>12.8</v>
          </cell>
          <cell r="P130">
            <v>12.8</v>
          </cell>
          <cell r="AM130">
            <v>39329</v>
          </cell>
          <cell r="AN130">
            <v>39347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</row>
        <row r="131">
          <cell r="M131">
            <v>12.8</v>
          </cell>
          <cell r="P131">
            <v>12.8</v>
          </cell>
          <cell r="AM131">
            <v>39329</v>
          </cell>
          <cell r="AN131">
            <v>39347</v>
          </cell>
          <cell r="AO131">
            <v>0</v>
          </cell>
          <cell r="AP131">
            <v>600938</v>
          </cell>
          <cell r="AQ131">
            <v>0</v>
          </cell>
          <cell r="AR131">
            <v>600938</v>
          </cell>
        </row>
        <row r="132">
          <cell r="M132">
            <v>12.8</v>
          </cell>
          <cell r="P132">
            <v>12.8</v>
          </cell>
          <cell r="AM132">
            <v>39330</v>
          </cell>
          <cell r="AN132">
            <v>39347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</row>
        <row r="133">
          <cell r="M133">
            <v>12.8</v>
          </cell>
          <cell r="P133">
            <v>12.8</v>
          </cell>
          <cell r="AM133">
            <v>39330</v>
          </cell>
          <cell r="AN133">
            <v>39352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</row>
        <row r="134">
          <cell r="M134">
            <v>12.8</v>
          </cell>
          <cell r="P134">
            <v>12.8</v>
          </cell>
          <cell r="AM134">
            <v>39342</v>
          </cell>
          <cell r="AN134">
            <v>39352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</row>
        <row r="135">
          <cell r="M135">
            <v>12.8</v>
          </cell>
          <cell r="P135">
            <v>12.8</v>
          </cell>
          <cell r="AM135">
            <v>39329</v>
          </cell>
          <cell r="AN135">
            <v>39352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</row>
        <row r="136">
          <cell r="M136">
            <v>12.8</v>
          </cell>
          <cell r="P136">
            <v>12.8</v>
          </cell>
          <cell r="AM136">
            <v>39330</v>
          </cell>
          <cell r="AN136">
            <v>39345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</row>
        <row r="137">
          <cell r="M137">
            <v>12.8</v>
          </cell>
          <cell r="P137">
            <v>12.8</v>
          </cell>
          <cell r="AM137">
            <v>39329</v>
          </cell>
          <cell r="AN137">
            <v>39347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</row>
        <row r="138">
          <cell r="M138">
            <v>12.8</v>
          </cell>
          <cell r="P138">
            <v>12.8</v>
          </cell>
          <cell r="AM138">
            <v>39342</v>
          </cell>
          <cell r="AN138">
            <v>39355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</row>
        <row r="139">
          <cell r="M139">
            <v>12.8</v>
          </cell>
          <cell r="P139">
            <v>12.8</v>
          </cell>
          <cell r="AM139">
            <v>39329</v>
          </cell>
          <cell r="AN139">
            <v>39355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</row>
        <row r="140">
          <cell r="M140">
            <v>12.8</v>
          </cell>
          <cell r="P140">
            <v>12.8</v>
          </cell>
          <cell r="AM140">
            <v>39342</v>
          </cell>
          <cell r="AN140">
            <v>39355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</row>
        <row r="141">
          <cell r="M141">
            <v>12.8</v>
          </cell>
          <cell r="P141">
            <v>12.8</v>
          </cell>
          <cell r="AM141">
            <v>39330</v>
          </cell>
          <cell r="AN141">
            <v>39354</v>
          </cell>
          <cell r="AO141">
            <v>0</v>
          </cell>
          <cell r="AP141">
            <v>600938</v>
          </cell>
          <cell r="AQ141">
            <v>0</v>
          </cell>
          <cell r="AR141">
            <v>600938</v>
          </cell>
        </row>
        <row r="142">
          <cell r="M142">
            <v>12.8</v>
          </cell>
          <cell r="P142">
            <v>12.8</v>
          </cell>
          <cell r="AM142">
            <v>39329</v>
          </cell>
          <cell r="AN142">
            <v>39352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</row>
        <row r="143">
          <cell r="M143">
            <v>12.8</v>
          </cell>
          <cell r="P143">
            <v>12.8</v>
          </cell>
          <cell r="AM143">
            <v>39342</v>
          </cell>
          <cell r="AN143">
            <v>39354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</row>
        <row r="144">
          <cell r="M144">
            <v>12.8</v>
          </cell>
          <cell r="P144">
            <v>12.8</v>
          </cell>
          <cell r="AM144">
            <v>39331</v>
          </cell>
          <cell r="AN144">
            <v>39355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</row>
        <row r="145">
          <cell r="M145">
            <v>12.8</v>
          </cell>
          <cell r="P145">
            <v>12.8</v>
          </cell>
          <cell r="AM145">
            <v>39330</v>
          </cell>
          <cell r="AN145">
            <v>39355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</row>
        <row r="146">
          <cell r="M146">
            <v>12.8</v>
          </cell>
          <cell r="P146">
            <v>12.8</v>
          </cell>
          <cell r="AM146">
            <v>39329</v>
          </cell>
          <cell r="AN146">
            <v>39345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</row>
        <row r="147">
          <cell r="M147">
            <v>12.8</v>
          </cell>
          <cell r="P147">
            <v>12.8</v>
          </cell>
          <cell r="AM147">
            <v>39342</v>
          </cell>
          <cell r="AN147">
            <v>39355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</row>
        <row r="148">
          <cell r="M148">
            <v>12.8</v>
          </cell>
          <cell r="P148">
            <v>12.8</v>
          </cell>
          <cell r="AM148">
            <v>39351</v>
          </cell>
          <cell r="AN148">
            <v>39345</v>
          </cell>
          <cell r="AO148">
            <v>0</v>
          </cell>
          <cell r="AP148">
            <v>681063</v>
          </cell>
          <cell r="AQ148">
            <v>0</v>
          </cell>
          <cell r="AR148">
            <v>681063</v>
          </cell>
        </row>
        <row r="149">
          <cell r="M149">
            <v>12.8</v>
          </cell>
          <cell r="P149">
            <v>12.8</v>
          </cell>
          <cell r="AM149">
            <v>39342</v>
          </cell>
          <cell r="AN149">
            <v>39355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</row>
        <row r="150">
          <cell r="M150">
            <v>12.8</v>
          </cell>
          <cell r="P150">
            <v>12.8</v>
          </cell>
          <cell r="AM150">
            <v>39351</v>
          </cell>
          <cell r="AN150">
            <v>39345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</row>
        <row r="151">
          <cell r="M151">
            <v>12.8</v>
          </cell>
          <cell r="P151">
            <v>12.8</v>
          </cell>
          <cell r="AM151">
            <v>39351</v>
          </cell>
          <cell r="AN151">
            <v>39345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</row>
        <row r="152">
          <cell r="M152">
            <v>12.8</v>
          </cell>
          <cell r="P152">
            <v>12.8</v>
          </cell>
          <cell r="AM152">
            <v>39351</v>
          </cell>
          <cell r="AN152">
            <v>39345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</row>
        <row r="153">
          <cell r="M153">
            <v>12.8</v>
          </cell>
          <cell r="P153">
            <v>12.8</v>
          </cell>
          <cell r="AM153">
            <v>39330</v>
          </cell>
          <cell r="AN153">
            <v>39345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</row>
        <row r="154">
          <cell r="M154">
            <v>12.8</v>
          </cell>
          <cell r="P154">
            <v>12.8</v>
          </cell>
          <cell r="AM154">
            <v>39329</v>
          </cell>
          <cell r="AN154">
            <v>39355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</row>
        <row r="155">
          <cell r="M155">
            <v>12.8</v>
          </cell>
          <cell r="P155">
            <v>12.8</v>
          </cell>
          <cell r="AM155">
            <v>39331</v>
          </cell>
          <cell r="AN155">
            <v>39354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</row>
        <row r="156">
          <cell r="M156">
            <v>12.8</v>
          </cell>
          <cell r="P156">
            <v>12.8</v>
          </cell>
          <cell r="AM156">
            <v>39342</v>
          </cell>
          <cell r="AN156">
            <v>39354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</row>
        <row r="157">
          <cell r="M157">
            <v>12.8</v>
          </cell>
          <cell r="P157">
            <v>12.8</v>
          </cell>
          <cell r="AM157">
            <v>39330</v>
          </cell>
          <cell r="AN157">
            <v>39316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</row>
        <row r="158">
          <cell r="M158">
            <v>12.8</v>
          </cell>
          <cell r="P158">
            <v>12.8</v>
          </cell>
          <cell r="AM158">
            <v>39330</v>
          </cell>
          <cell r="AN158">
            <v>39354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</row>
        <row r="159">
          <cell r="M159">
            <v>12.8</v>
          </cell>
          <cell r="P159">
            <v>12.8</v>
          </cell>
          <cell r="AM159">
            <v>39330</v>
          </cell>
          <cell r="AN159">
            <v>39352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</row>
        <row r="160">
          <cell r="M160">
            <v>12.8</v>
          </cell>
          <cell r="P160">
            <v>12.8</v>
          </cell>
          <cell r="AM160">
            <v>39342</v>
          </cell>
          <cell r="AN160">
            <v>39355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</row>
        <row r="161">
          <cell r="M161">
            <v>12.8</v>
          </cell>
          <cell r="P161">
            <v>12.8</v>
          </cell>
          <cell r="AM161">
            <v>39331</v>
          </cell>
          <cell r="AN161">
            <v>39354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</row>
        <row r="162">
          <cell r="M162">
            <v>12.8</v>
          </cell>
          <cell r="P162">
            <v>12.8</v>
          </cell>
          <cell r="AM162">
            <v>39331</v>
          </cell>
          <cell r="AN162">
            <v>39355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</row>
        <row r="163">
          <cell r="M163">
            <v>12.8</v>
          </cell>
          <cell r="P163">
            <v>12.8</v>
          </cell>
          <cell r="AM163">
            <v>39342</v>
          </cell>
          <cell r="AN163">
            <v>39355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</row>
        <row r="164">
          <cell r="M164">
            <v>12.8</v>
          </cell>
          <cell r="P164">
            <v>12.8</v>
          </cell>
          <cell r="AM164">
            <v>39331</v>
          </cell>
          <cell r="AN164">
            <v>39355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</row>
        <row r="165">
          <cell r="M165">
            <v>12.8</v>
          </cell>
          <cell r="P165">
            <v>12.8</v>
          </cell>
          <cell r="AM165">
            <v>39331</v>
          </cell>
          <cell r="AN165">
            <v>39310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</row>
        <row r="166">
          <cell r="M166">
            <v>12.8</v>
          </cell>
          <cell r="P166">
            <v>12.8</v>
          </cell>
          <cell r="AM166">
            <v>39331</v>
          </cell>
          <cell r="AN166">
            <v>39336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</row>
        <row r="167">
          <cell r="M167">
            <v>12.8</v>
          </cell>
          <cell r="P167">
            <v>12.8</v>
          </cell>
          <cell r="AM167">
            <v>39331</v>
          </cell>
          <cell r="AN167">
            <v>39336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</row>
        <row r="168">
          <cell r="M168">
            <v>12.8</v>
          </cell>
          <cell r="P168">
            <v>12.8</v>
          </cell>
          <cell r="AM168">
            <v>39351</v>
          </cell>
          <cell r="AN168">
            <v>39329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</row>
        <row r="169">
          <cell r="M169">
            <v>12.8</v>
          </cell>
          <cell r="P169">
            <v>12.8</v>
          </cell>
          <cell r="AM169">
            <v>39330</v>
          </cell>
          <cell r="AN169">
            <v>39352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</row>
        <row r="170">
          <cell r="M170">
            <v>12.8</v>
          </cell>
          <cell r="P170">
            <v>12.8</v>
          </cell>
          <cell r="AM170">
            <v>39331</v>
          </cell>
          <cell r="AN170">
            <v>39355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</row>
        <row r="171">
          <cell r="M171">
            <v>12.8</v>
          </cell>
          <cell r="P171">
            <v>12.8</v>
          </cell>
          <cell r="AM171">
            <v>39331</v>
          </cell>
          <cell r="AN171">
            <v>39355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</row>
        <row r="172">
          <cell r="M172">
            <v>12.8</v>
          </cell>
          <cell r="P172">
            <v>12.8</v>
          </cell>
          <cell r="AM172">
            <v>39330</v>
          </cell>
          <cell r="AN172">
            <v>39347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</row>
        <row r="173">
          <cell r="M173">
            <v>12.8</v>
          </cell>
          <cell r="P173">
            <v>12.8</v>
          </cell>
          <cell r="AM173">
            <v>39330</v>
          </cell>
          <cell r="AN173">
            <v>39354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</row>
        <row r="174">
          <cell r="M174">
            <v>12.8</v>
          </cell>
          <cell r="P174">
            <v>12.8</v>
          </cell>
          <cell r="AM174">
            <v>39329</v>
          </cell>
          <cell r="AN174">
            <v>39355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</row>
        <row r="175">
          <cell r="M175">
            <v>12.8</v>
          </cell>
          <cell r="P175">
            <v>12.8</v>
          </cell>
          <cell r="AM175">
            <v>39342</v>
          </cell>
          <cell r="AN175">
            <v>39355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</row>
        <row r="176">
          <cell r="M176">
            <v>12.8</v>
          </cell>
          <cell r="P176">
            <v>12.8</v>
          </cell>
          <cell r="AM176">
            <v>39342</v>
          </cell>
          <cell r="AN176">
            <v>39355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</row>
        <row r="177">
          <cell r="M177">
            <v>12.8</v>
          </cell>
          <cell r="P177">
            <v>12.8</v>
          </cell>
          <cell r="AM177">
            <v>39329</v>
          </cell>
          <cell r="AN177">
            <v>39355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</row>
        <row r="178">
          <cell r="M178">
            <v>12.8</v>
          </cell>
          <cell r="P178">
            <v>12.8</v>
          </cell>
          <cell r="AM178">
            <v>39329</v>
          </cell>
          <cell r="AN178">
            <v>39355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</row>
        <row r="179">
          <cell r="M179">
            <v>12.8</v>
          </cell>
          <cell r="P179">
            <v>12.8</v>
          </cell>
          <cell r="AM179">
            <v>39330</v>
          </cell>
          <cell r="AN179">
            <v>39355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</row>
        <row r="180">
          <cell r="M180">
            <v>12.8</v>
          </cell>
          <cell r="P180">
            <v>12.8</v>
          </cell>
          <cell r="AM180">
            <v>39330</v>
          </cell>
          <cell r="AN180">
            <v>39353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</row>
        <row r="181">
          <cell r="M181">
            <v>12.8</v>
          </cell>
          <cell r="P181">
            <v>12.8</v>
          </cell>
          <cell r="AM181">
            <v>39330</v>
          </cell>
          <cell r="AN181">
            <v>39354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</row>
        <row r="182">
          <cell r="M182">
            <v>12.8</v>
          </cell>
          <cell r="P182">
            <v>12.8</v>
          </cell>
          <cell r="AM182">
            <v>39331</v>
          </cell>
          <cell r="AN182">
            <v>39354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</row>
        <row r="183">
          <cell r="M183">
            <v>12.8</v>
          </cell>
          <cell r="P183">
            <v>12.8</v>
          </cell>
          <cell r="AM183">
            <v>39331</v>
          </cell>
          <cell r="AN183">
            <v>39347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</row>
        <row r="184">
          <cell r="M184">
            <v>12.8</v>
          </cell>
          <cell r="P184">
            <v>12.8</v>
          </cell>
          <cell r="AM184">
            <v>39329</v>
          </cell>
          <cell r="AN184">
            <v>39347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</row>
        <row r="185">
          <cell r="M185">
            <v>12.8</v>
          </cell>
          <cell r="P185">
            <v>12.8</v>
          </cell>
          <cell r="AM185">
            <v>39342</v>
          </cell>
          <cell r="AN185">
            <v>39355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</row>
        <row r="186">
          <cell r="M186">
            <v>12.8</v>
          </cell>
          <cell r="P186">
            <v>12.8</v>
          </cell>
          <cell r="AM186">
            <v>39330</v>
          </cell>
          <cell r="AN186">
            <v>39345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</row>
        <row r="187">
          <cell r="M187">
            <v>12.8</v>
          </cell>
          <cell r="P187">
            <v>12.8</v>
          </cell>
          <cell r="AM187">
            <v>39331</v>
          </cell>
          <cell r="AN187">
            <v>39345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</row>
        <row r="188">
          <cell r="M188">
            <v>12.8</v>
          </cell>
          <cell r="P188">
            <v>12.8</v>
          </cell>
          <cell r="AM188">
            <v>39330</v>
          </cell>
          <cell r="AN188">
            <v>39311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</row>
        <row r="189">
          <cell r="M189">
            <v>12.8</v>
          </cell>
          <cell r="P189">
            <v>12.8</v>
          </cell>
          <cell r="AM189">
            <v>39329</v>
          </cell>
          <cell r="AN189">
            <v>39345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</row>
        <row r="190">
          <cell r="M190">
            <v>12.8</v>
          </cell>
          <cell r="P190">
            <v>12.8</v>
          </cell>
          <cell r="AM190">
            <v>39329</v>
          </cell>
          <cell r="AN190">
            <v>39345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</row>
        <row r="191">
          <cell r="M191">
            <v>2355.1999999999989</v>
          </cell>
          <cell r="N191">
            <v>0</v>
          </cell>
          <cell r="O191">
            <v>0</v>
          </cell>
          <cell r="P191">
            <v>2355.1999999999989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H191">
            <v>0</v>
          </cell>
          <cell r="AI191">
            <v>0</v>
          </cell>
          <cell r="AJ191">
            <v>533332</v>
          </cell>
          <cell r="AK191">
            <v>0</v>
          </cell>
          <cell r="AL191">
            <v>66853</v>
          </cell>
          <cell r="AM191">
            <v>7237259</v>
          </cell>
          <cell r="AN191">
            <v>7240100</v>
          </cell>
          <cell r="AO191">
            <v>0</v>
          </cell>
          <cell r="AP191">
            <v>7010948</v>
          </cell>
          <cell r="AQ191">
            <v>0</v>
          </cell>
          <cell r="AR191">
            <v>7010948</v>
          </cell>
        </row>
        <row r="192">
          <cell r="M192">
            <v>59.18</v>
          </cell>
          <cell r="O192">
            <v>59.18</v>
          </cell>
          <cell r="U192">
            <v>-136526</v>
          </cell>
          <cell r="AM192">
            <v>39329</v>
          </cell>
          <cell r="AN192">
            <v>39345</v>
          </cell>
          <cell r="AO192">
            <v>1770326</v>
          </cell>
          <cell r="AP192">
            <v>5271009</v>
          </cell>
          <cell r="AQ192">
            <v>0</v>
          </cell>
          <cell r="AR192">
            <v>7041335</v>
          </cell>
        </row>
        <row r="193">
          <cell r="M193">
            <v>59.18</v>
          </cell>
          <cell r="O193">
            <v>59.18</v>
          </cell>
          <cell r="AL193">
            <v>124535</v>
          </cell>
          <cell r="AM193">
            <v>39342</v>
          </cell>
          <cell r="AN193">
            <v>39352</v>
          </cell>
          <cell r="AO193">
            <v>1703701</v>
          </cell>
          <cell r="AP193">
            <v>4545096</v>
          </cell>
          <cell r="AQ193">
            <v>0</v>
          </cell>
          <cell r="AR193">
            <v>6248797</v>
          </cell>
        </row>
        <row r="194">
          <cell r="M194">
            <v>30.64</v>
          </cell>
          <cell r="O194">
            <v>30.64</v>
          </cell>
          <cell r="U194">
            <v>1870</v>
          </cell>
          <cell r="AM194">
            <v>39330</v>
          </cell>
          <cell r="AN194">
            <v>39327</v>
          </cell>
          <cell r="AO194">
            <v>770948</v>
          </cell>
          <cell r="AP194">
            <v>2226974</v>
          </cell>
          <cell r="AQ194">
            <v>0</v>
          </cell>
          <cell r="AR194">
            <v>2997922</v>
          </cell>
        </row>
        <row r="195">
          <cell r="M195">
            <v>30.64</v>
          </cell>
          <cell r="O195">
            <v>30.64</v>
          </cell>
          <cell r="U195">
            <v>-83953</v>
          </cell>
          <cell r="AM195">
            <v>39351</v>
          </cell>
          <cell r="AN195">
            <v>39355</v>
          </cell>
          <cell r="AO195">
            <v>837574</v>
          </cell>
          <cell r="AP195">
            <v>2432636</v>
          </cell>
          <cell r="AQ195">
            <v>0</v>
          </cell>
          <cell r="AR195">
            <v>3270210</v>
          </cell>
        </row>
        <row r="196">
          <cell r="M196">
            <v>44.13</v>
          </cell>
          <cell r="O196">
            <v>44.13</v>
          </cell>
          <cell r="AM196">
            <v>39330</v>
          </cell>
          <cell r="AN196">
            <v>39354</v>
          </cell>
          <cell r="AO196">
            <v>1294432</v>
          </cell>
          <cell r="AP196">
            <v>3542732</v>
          </cell>
          <cell r="AQ196">
            <v>195904</v>
          </cell>
          <cell r="AR196">
            <v>5033068</v>
          </cell>
        </row>
        <row r="197">
          <cell r="M197">
            <v>44.13</v>
          </cell>
          <cell r="O197">
            <v>44.13</v>
          </cell>
          <cell r="AM197">
            <v>39329</v>
          </cell>
          <cell r="AN197">
            <v>39347</v>
          </cell>
          <cell r="AO197">
            <v>1252553</v>
          </cell>
          <cell r="AP197">
            <v>3500666</v>
          </cell>
          <cell r="AQ197">
            <v>0</v>
          </cell>
          <cell r="AR197">
            <v>4753219</v>
          </cell>
        </row>
        <row r="198">
          <cell r="M198">
            <v>44.13</v>
          </cell>
          <cell r="O198">
            <v>44.13</v>
          </cell>
          <cell r="U198">
            <v>-133753</v>
          </cell>
          <cell r="AM198">
            <v>39351</v>
          </cell>
          <cell r="AN198">
            <v>39355</v>
          </cell>
          <cell r="AO198">
            <v>1191639</v>
          </cell>
          <cell r="AP198">
            <v>3212413</v>
          </cell>
          <cell r="AQ198">
            <v>0</v>
          </cell>
          <cell r="AR198">
            <v>4404052</v>
          </cell>
        </row>
        <row r="199">
          <cell r="M199">
            <v>44.13</v>
          </cell>
          <cell r="O199">
            <v>44.13</v>
          </cell>
          <cell r="AM199">
            <v>39330</v>
          </cell>
          <cell r="AN199">
            <v>39346</v>
          </cell>
          <cell r="AO199">
            <v>1288721</v>
          </cell>
          <cell r="AP199">
            <v>3544333</v>
          </cell>
          <cell r="AQ199">
            <v>195904</v>
          </cell>
          <cell r="AR199">
            <v>5028958</v>
          </cell>
        </row>
        <row r="200">
          <cell r="M200">
            <v>44.2</v>
          </cell>
          <cell r="O200">
            <v>44.2</v>
          </cell>
          <cell r="AM200">
            <v>39331</v>
          </cell>
          <cell r="AN200">
            <v>39347</v>
          </cell>
          <cell r="AO200">
            <v>1389611</v>
          </cell>
          <cell r="AP200">
            <v>3777899</v>
          </cell>
          <cell r="AQ200">
            <v>733526</v>
          </cell>
          <cell r="AR200">
            <v>5901036</v>
          </cell>
        </row>
        <row r="201">
          <cell r="M201">
            <v>44.2</v>
          </cell>
          <cell r="O201">
            <v>44.2</v>
          </cell>
          <cell r="AM201">
            <v>39330</v>
          </cell>
          <cell r="AN201">
            <v>39321</v>
          </cell>
          <cell r="AO201">
            <v>1300143</v>
          </cell>
          <cell r="AP201">
            <v>3650900</v>
          </cell>
          <cell r="AQ201">
            <v>463619</v>
          </cell>
          <cell r="AR201">
            <v>5414662</v>
          </cell>
        </row>
        <row r="202">
          <cell r="M202">
            <v>44.2</v>
          </cell>
          <cell r="O202">
            <v>44.2</v>
          </cell>
          <cell r="U202">
            <v>6584</v>
          </cell>
          <cell r="AM202">
            <v>39330</v>
          </cell>
          <cell r="AN202">
            <v>39347</v>
          </cell>
          <cell r="AO202">
            <v>1153567</v>
          </cell>
          <cell r="AP202">
            <v>3276783</v>
          </cell>
          <cell r="AQ202">
            <v>175904</v>
          </cell>
          <cell r="AR202">
            <v>4606254</v>
          </cell>
        </row>
        <row r="203">
          <cell r="M203">
            <v>44.2</v>
          </cell>
          <cell r="O203">
            <v>44.2</v>
          </cell>
          <cell r="U203">
            <v>-1675</v>
          </cell>
          <cell r="AM203">
            <v>39329</v>
          </cell>
          <cell r="AN203">
            <v>39347</v>
          </cell>
          <cell r="AO203">
            <v>1132628</v>
          </cell>
          <cell r="AP203">
            <v>3221690</v>
          </cell>
          <cell r="AQ203">
            <v>195904</v>
          </cell>
          <cell r="AR203">
            <v>4550222</v>
          </cell>
        </row>
        <row r="204">
          <cell r="M204">
            <v>30.64</v>
          </cell>
          <cell r="O204">
            <v>30.64</v>
          </cell>
          <cell r="AM204">
            <v>39329</v>
          </cell>
          <cell r="AN204">
            <v>39345</v>
          </cell>
          <cell r="AO204">
            <v>774756</v>
          </cell>
          <cell r="AP204">
            <v>2274351</v>
          </cell>
          <cell r="AQ204">
            <v>0</v>
          </cell>
          <cell r="AR204">
            <v>3049107</v>
          </cell>
        </row>
        <row r="205">
          <cell r="M205">
            <v>30.64</v>
          </cell>
          <cell r="O205">
            <v>30.64</v>
          </cell>
          <cell r="AM205">
            <v>39330</v>
          </cell>
          <cell r="AN205">
            <v>39346</v>
          </cell>
          <cell r="AO205">
            <v>770948</v>
          </cell>
          <cell r="AP205">
            <v>2345663</v>
          </cell>
          <cell r="AQ205">
            <v>0</v>
          </cell>
          <cell r="AR205">
            <v>3116611</v>
          </cell>
        </row>
        <row r="206">
          <cell r="M206">
            <v>59.18</v>
          </cell>
          <cell r="O206">
            <v>59.18</v>
          </cell>
          <cell r="U206">
            <v>1760</v>
          </cell>
          <cell r="AM206">
            <v>39342</v>
          </cell>
          <cell r="AN206">
            <v>39355</v>
          </cell>
          <cell r="AO206">
            <v>1743676</v>
          </cell>
          <cell r="AP206">
            <v>4719176</v>
          </cell>
          <cell r="AQ206">
            <v>172475</v>
          </cell>
          <cell r="AR206">
            <v>6635327</v>
          </cell>
        </row>
        <row r="207">
          <cell r="M207">
            <v>61.14</v>
          </cell>
          <cell r="O207">
            <v>61.14</v>
          </cell>
          <cell r="AL207">
            <v>122405</v>
          </cell>
          <cell r="AM207">
            <v>39330</v>
          </cell>
          <cell r="AN207">
            <v>39352</v>
          </cell>
          <cell r="AO207">
            <v>1684665</v>
          </cell>
          <cell r="AP207">
            <v>4501027</v>
          </cell>
          <cell r="AQ207">
            <v>0</v>
          </cell>
          <cell r="AR207">
            <v>6185692</v>
          </cell>
        </row>
        <row r="208">
          <cell r="M208">
            <v>61.14</v>
          </cell>
          <cell r="O208">
            <v>61.14</v>
          </cell>
          <cell r="AL208">
            <v>95123</v>
          </cell>
          <cell r="AM208">
            <v>39330</v>
          </cell>
          <cell r="AN208">
            <v>39352</v>
          </cell>
          <cell r="AO208">
            <v>1640883</v>
          </cell>
          <cell r="AP208">
            <v>3798731</v>
          </cell>
          <cell r="AQ208">
            <v>0</v>
          </cell>
          <cell r="AR208">
            <v>5439614</v>
          </cell>
        </row>
        <row r="209">
          <cell r="M209">
            <v>49.91</v>
          </cell>
          <cell r="O209">
            <v>49.91</v>
          </cell>
          <cell r="AM209">
            <v>39329</v>
          </cell>
          <cell r="AN209">
            <v>39347</v>
          </cell>
          <cell r="AO209">
            <v>1378189</v>
          </cell>
          <cell r="AP209">
            <v>3871645</v>
          </cell>
          <cell r="AQ209">
            <v>0</v>
          </cell>
          <cell r="AR209">
            <v>5249834</v>
          </cell>
        </row>
        <row r="210">
          <cell r="M210">
            <v>49.91</v>
          </cell>
          <cell r="O210">
            <v>49.91</v>
          </cell>
          <cell r="AM210">
            <v>39331</v>
          </cell>
          <cell r="AN210">
            <v>39345</v>
          </cell>
          <cell r="AO210">
            <v>1332504</v>
          </cell>
          <cell r="AP210">
            <v>3805942</v>
          </cell>
          <cell r="AQ210">
            <v>0</v>
          </cell>
          <cell r="AR210">
            <v>5138446</v>
          </cell>
        </row>
        <row r="211">
          <cell r="M211">
            <v>49.91</v>
          </cell>
          <cell r="O211">
            <v>49.91</v>
          </cell>
          <cell r="AM211">
            <v>39329</v>
          </cell>
          <cell r="AN211">
            <v>39352</v>
          </cell>
          <cell r="AO211">
            <v>1351539</v>
          </cell>
          <cell r="AP211">
            <v>3729824</v>
          </cell>
          <cell r="AQ211">
            <v>54951</v>
          </cell>
          <cell r="AR211">
            <v>5136314</v>
          </cell>
        </row>
        <row r="212">
          <cell r="M212">
            <v>49.91</v>
          </cell>
          <cell r="O212">
            <v>49.91</v>
          </cell>
          <cell r="U212">
            <v>-132751</v>
          </cell>
          <cell r="AI212">
            <v>-126430</v>
          </cell>
          <cell r="AM212">
            <v>39351</v>
          </cell>
          <cell r="AN212">
            <v>39345</v>
          </cell>
          <cell r="AO212">
            <v>1311564</v>
          </cell>
          <cell r="AP212">
            <v>3611037</v>
          </cell>
          <cell r="AQ212">
            <v>0</v>
          </cell>
          <cell r="AR212">
            <v>4922601</v>
          </cell>
        </row>
        <row r="213">
          <cell r="M213">
            <v>49.91</v>
          </cell>
          <cell r="O213">
            <v>49.91</v>
          </cell>
          <cell r="AM213">
            <v>39329</v>
          </cell>
          <cell r="AN213">
            <v>39354</v>
          </cell>
          <cell r="AO213">
            <v>1351539</v>
          </cell>
          <cell r="AP213">
            <v>3769886</v>
          </cell>
          <cell r="AQ213">
            <v>0</v>
          </cell>
          <cell r="AR213">
            <v>5121425</v>
          </cell>
        </row>
        <row r="214">
          <cell r="M214">
            <v>49.91</v>
          </cell>
          <cell r="O214">
            <v>49.91</v>
          </cell>
          <cell r="AM214">
            <v>39329</v>
          </cell>
          <cell r="AN214">
            <v>39352</v>
          </cell>
          <cell r="AO214">
            <v>1509536</v>
          </cell>
          <cell r="AP214">
            <v>4055532</v>
          </cell>
          <cell r="AQ214">
            <v>715523</v>
          </cell>
          <cell r="AR214">
            <v>6280591</v>
          </cell>
        </row>
        <row r="215">
          <cell r="M215">
            <v>49.91</v>
          </cell>
          <cell r="O215">
            <v>49.91</v>
          </cell>
          <cell r="AM215">
            <v>39330</v>
          </cell>
          <cell r="AN215">
            <v>39345</v>
          </cell>
          <cell r="AO215">
            <v>1425779</v>
          </cell>
          <cell r="AP215">
            <v>4021879</v>
          </cell>
          <cell r="AQ215">
            <v>195999</v>
          </cell>
          <cell r="AR215">
            <v>5643657</v>
          </cell>
        </row>
        <row r="216">
          <cell r="M216">
            <v>50.72</v>
          </cell>
          <cell r="O216">
            <v>50.72</v>
          </cell>
          <cell r="U216">
            <v>-207928</v>
          </cell>
          <cell r="AM216">
            <v>39329</v>
          </cell>
          <cell r="AN216">
            <v>39355</v>
          </cell>
          <cell r="AO216">
            <v>1465754</v>
          </cell>
          <cell r="AP216">
            <v>4348447</v>
          </cell>
          <cell r="AQ216">
            <v>195999</v>
          </cell>
          <cell r="AR216">
            <v>6010200</v>
          </cell>
        </row>
        <row r="217">
          <cell r="M217">
            <v>30.94</v>
          </cell>
          <cell r="O217">
            <v>30.94</v>
          </cell>
          <cell r="AM217">
            <v>39342</v>
          </cell>
          <cell r="AN217">
            <v>39355</v>
          </cell>
          <cell r="AO217">
            <v>856609</v>
          </cell>
          <cell r="AP217">
            <v>1983096</v>
          </cell>
          <cell r="AQ217">
            <v>37619</v>
          </cell>
          <cell r="AR217">
            <v>2877324</v>
          </cell>
        </row>
        <row r="218">
          <cell r="M218">
            <v>30.94</v>
          </cell>
          <cell r="O218">
            <v>30.94</v>
          </cell>
          <cell r="AM218">
            <v>39329</v>
          </cell>
          <cell r="AN218">
            <v>39347</v>
          </cell>
          <cell r="AO218">
            <v>847092</v>
          </cell>
          <cell r="AP218">
            <v>2521937</v>
          </cell>
          <cell r="AQ218">
            <v>152762</v>
          </cell>
          <cell r="AR218">
            <v>3521791</v>
          </cell>
        </row>
        <row r="219">
          <cell r="M219">
            <v>30.94</v>
          </cell>
          <cell r="O219">
            <v>30.94</v>
          </cell>
          <cell r="AM219">
            <v>39342</v>
          </cell>
          <cell r="AN219">
            <v>39355</v>
          </cell>
          <cell r="AO219">
            <v>789984</v>
          </cell>
          <cell r="AP219">
            <v>2509919</v>
          </cell>
          <cell r="AQ219">
            <v>0</v>
          </cell>
          <cell r="AR219">
            <v>3299903</v>
          </cell>
        </row>
        <row r="220">
          <cell r="M220">
            <v>30.94</v>
          </cell>
          <cell r="O220">
            <v>30.94</v>
          </cell>
          <cell r="U220">
            <v>-161790</v>
          </cell>
          <cell r="AI220">
            <v>-154087</v>
          </cell>
          <cell r="AM220">
            <v>39351</v>
          </cell>
          <cell r="AN220">
            <v>39345</v>
          </cell>
          <cell r="AO220">
            <v>805213</v>
          </cell>
          <cell r="AP220">
            <v>2415540</v>
          </cell>
          <cell r="AQ220">
            <v>0</v>
          </cell>
          <cell r="AR220">
            <v>3220753</v>
          </cell>
        </row>
        <row r="221">
          <cell r="M221">
            <v>30.94</v>
          </cell>
          <cell r="O221">
            <v>30.94</v>
          </cell>
          <cell r="AM221">
            <v>39329</v>
          </cell>
          <cell r="AN221">
            <v>39347</v>
          </cell>
          <cell r="AO221">
            <v>858513</v>
          </cell>
          <cell r="AP221">
            <v>1987503</v>
          </cell>
          <cell r="AQ221">
            <v>0</v>
          </cell>
          <cell r="AR221">
            <v>2846016</v>
          </cell>
        </row>
        <row r="222">
          <cell r="M222">
            <v>30.94</v>
          </cell>
          <cell r="O222">
            <v>30.94</v>
          </cell>
          <cell r="AM222">
            <v>39329</v>
          </cell>
          <cell r="AN222">
            <v>39347</v>
          </cell>
          <cell r="AO222">
            <v>858513</v>
          </cell>
          <cell r="AP222">
            <v>2548379</v>
          </cell>
          <cell r="AQ222">
            <v>152762</v>
          </cell>
          <cell r="AR222">
            <v>3559654</v>
          </cell>
        </row>
        <row r="223">
          <cell r="M223">
            <v>30.94</v>
          </cell>
          <cell r="O223">
            <v>30.94</v>
          </cell>
          <cell r="AM223">
            <v>39329</v>
          </cell>
          <cell r="AN223">
            <v>39346</v>
          </cell>
          <cell r="AO223">
            <v>869934</v>
          </cell>
          <cell r="AP223">
            <v>2013945</v>
          </cell>
          <cell r="AQ223">
            <v>0</v>
          </cell>
          <cell r="AR223">
            <v>2883879</v>
          </cell>
        </row>
        <row r="224">
          <cell r="M224">
            <v>44.57</v>
          </cell>
          <cell r="O224">
            <v>44.57</v>
          </cell>
          <cell r="U224">
            <v>0</v>
          </cell>
          <cell r="AM224">
            <v>39342</v>
          </cell>
          <cell r="AN224">
            <v>39355</v>
          </cell>
          <cell r="AO224">
            <v>1246843</v>
          </cell>
          <cell r="AP224">
            <v>3424079</v>
          </cell>
          <cell r="AQ224">
            <v>61429</v>
          </cell>
          <cell r="AR224">
            <v>4732351</v>
          </cell>
        </row>
        <row r="225">
          <cell r="M225">
            <v>44.57</v>
          </cell>
          <cell r="O225">
            <v>44.57</v>
          </cell>
          <cell r="U225">
            <v>-159717</v>
          </cell>
          <cell r="AI225">
            <v>-152110</v>
          </cell>
          <cell r="AM225">
            <v>39351</v>
          </cell>
          <cell r="AN225">
            <v>39345</v>
          </cell>
          <cell r="AO225">
            <v>1168796</v>
          </cell>
          <cell r="AP225">
            <v>3258914</v>
          </cell>
          <cell r="AQ225">
            <v>0</v>
          </cell>
          <cell r="AR225">
            <v>4427710</v>
          </cell>
        </row>
        <row r="226">
          <cell r="M226">
            <v>44.57</v>
          </cell>
          <cell r="O226">
            <v>44.57</v>
          </cell>
          <cell r="AM226">
            <v>39329</v>
          </cell>
          <cell r="AN226">
            <v>39353</v>
          </cell>
          <cell r="AO226">
            <v>1262071</v>
          </cell>
          <cell r="AP226">
            <v>3482637</v>
          </cell>
          <cell r="AQ226">
            <v>0</v>
          </cell>
          <cell r="AR226">
            <v>4744708</v>
          </cell>
        </row>
        <row r="227">
          <cell r="M227">
            <v>44.57</v>
          </cell>
          <cell r="O227">
            <v>44.57</v>
          </cell>
          <cell r="AM227">
            <v>39331</v>
          </cell>
          <cell r="AN227">
            <v>39352</v>
          </cell>
          <cell r="AO227">
            <v>1334407</v>
          </cell>
          <cell r="AP227">
            <v>3730224</v>
          </cell>
          <cell r="AQ227">
            <v>97143</v>
          </cell>
          <cell r="AR227">
            <v>5161774</v>
          </cell>
        </row>
        <row r="228">
          <cell r="M228">
            <v>45.05</v>
          </cell>
          <cell r="O228">
            <v>45.05</v>
          </cell>
          <cell r="AM228">
            <v>39329</v>
          </cell>
          <cell r="AN228">
            <v>39352</v>
          </cell>
          <cell r="AO228">
            <v>1340118</v>
          </cell>
          <cell r="AP228">
            <v>3783507</v>
          </cell>
          <cell r="AQ228">
            <v>0</v>
          </cell>
          <cell r="AR228">
            <v>5123625</v>
          </cell>
        </row>
        <row r="229">
          <cell r="M229">
            <v>44.64</v>
          </cell>
          <cell r="O229">
            <v>44.64</v>
          </cell>
          <cell r="AM229">
            <v>39342</v>
          </cell>
          <cell r="AN229">
            <v>39355</v>
          </cell>
          <cell r="AO229">
            <v>1227807</v>
          </cell>
          <cell r="AP229">
            <v>3483438</v>
          </cell>
          <cell r="AQ229">
            <v>132094</v>
          </cell>
          <cell r="AR229">
            <v>4843339</v>
          </cell>
        </row>
        <row r="230">
          <cell r="M230">
            <v>44.64</v>
          </cell>
          <cell r="O230">
            <v>44.64</v>
          </cell>
          <cell r="AM230">
            <v>39342</v>
          </cell>
          <cell r="AN230">
            <v>39355</v>
          </cell>
          <cell r="AO230">
            <v>1151664</v>
          </cell>
          <cell r="AP230">
            <v>3227039</v>
          </cell>
          <cell r="AQ230">
            <v>195904</v>
          </cell>
          <cell r="AR230">
            <v>4574607</v>
          </cell>
        </row>
        <row r="231">
          <cell r="M231">
            <v>30.94</v>
          </cell>
          <cell r="O231">
            <v>30.94</v>
          </cell>
          <cell r="AM231">
            <v>39331</v>
          </cell>
          <cell r="AN231">
            <v>39347</v>
          </cell>
          <cell r="AO231">
            <v>877549</v>
          </cell>
          <cell r="AP231">
            <v>2672573</v>
          </cell>
          <cell r="AQ231">
            <v>152762</v>
          </cell>
          <cell r="AR231">
            <v>3702884</v>
          </cell>
        </row>
        <row r="232">
          <cell r="M232">
            <v>30.94</v>
          </cell>
          <cell r="O232">
            <v>30.94</v>
          </cell>
          <cell r="AM232">
            <v>39330</v>
          </cell>
          <cell r="AN232">
            <v>39353</v>
          </cell>
          <cell r="AO232">
            <v>770948</v>
          </cell>
          <cell r="AP232">
            <v>2345663</v>
          </cell>
          <cell r="AQ232">
            <v>152762</v>
          </cell>
          <cell r="AR232">
            <v>3269373</v>
          </cell>
        </row>
        <row r="233">
          <cell r="M233">
            <v>30.94</v>
          </cell>
          <cell r="O233">
            <v>30.94</v>
          </cell>
          <cell r="AL233">
            <v>56399</v>
          </cell>
          <cell r="AM233">
            <v>39330</v>
          </cell>
          <cell r="AN233">
            <v>39354</v>
          </cell>
          <cell r="AO233">
            <v>780466</v>
          </cell>
          <cell r="AP233">
            <v>2367697</v>
          </cell>
          <cell r="AQ233">
            <v>152762</v>
          </cell>
          <cell r="AR233">
            <v>3300925</v>
          </cell>
        </row>
        <row r="234">
          <cell r="M234">
            <v>30.94</v>
          </cell>
          <cell r="O234">
            <v>30.94</v>
          </cell>
          <cell r="U234">
            <v>0</v>
          </cell>
          <cell r="AM234">
            <v>39351</v>
          </cell>
          <cell r="AN234">
            <v>39345</v>
          </cell>
          <cell r="AO234">
            <v>888970</v>
          </cell>
          <cell r="AP234">
            <v>2618889</v>
          </cell>
          <cell r="AQ234">
            <v>152762</v>
          </cell>
          <cell r="AR234">
            <v>3660621</v>
          </cell>
        </row>
        <row r="235">
          <cell r="M235">
            <v>49.91</v>
          </cell>
          <cell r="O235">
            <v>49.91</v>
          </cell>
          <cell r="AM235">
            <v>39329</v>
          </cell>
          <cell r="AN235">
            <v>39347</v>
          </cell>
          <cell r="AO235">
            <v>1381997</v>
          </cell>
          <cell r="AP235">
            <v>3840396</v>
          </cell>
          <cell r="AQ235">
            <v>0</v>
          </cell>
          <cell r="AR235">
            <v>5222393</v>
          </cell>
        </row>
        <row r="236">
          <cell r="M236">
            <v>49.91</v>
          </cell>
          <cell r="O236">
            <v>49.91</v>
          </cell>
          <cell r="AM236">
            <v>39329</v>
          </cell>
          <cell r="AN236">
            <v>39354</v>
          </cell>
          <cell r="AO236">
            <v>1560933</v>
          </cell>
          <cell r="AP236">
            <v>4254643</v>
          </cell>
          <cell r="AQ236">
            <v>789431</v>
          </cell>
          <cell r="AR236">
            <v>6605007</v>
          </cell>
        </row>
        <row r="237">
          <cell r="M237">
            <v>49.91</v>
          </cell>
          <cell r="O237">
            <v>49.91</v>
          </cell>
          <cell r="AM237">
            <v>39330</v>
          </cell>
          <cell r="AN237">
            <v>39345</v>
          </cell>
          <cell r="AO237">
            <v>1349636</v>
          </cell>
          <cell r="AP237">
            <v>3746198</v>
          </cell>
          <cell r="AQ237">
            <v>0</v>
          </cell>
          <cell r="AR237">
            <v>5095834</v>
          </cell>
        </row>
        <row r="238">
          <cell r="M238">
            <v>49.91</v>
          </cell>
          <cell r="O238">
            <v>49.91</v>
          </cell>
          <cell r="U238">
            <v>13209</v>
          </cell>
          <cell r="AM238">
            <v>39329</v>
          </cell>
          <cell r="AN238">
            <v>39355</v>
          </cell>
          <cell r="AO238">
            <v>1267782</v>
          </cell>
          <cell r="AP238">
            <v>3426316</v>
          </cell>
          <cell r="AQ238">
            <v>77238</v>
          </cell>
          <cell r="AR238">
            <v>4771336</v>
          </cell>
        </row>
        <row r="239">
          <cell r="M239">
            <v>49.91</v>
          </cell>
          <cell r="O239">
            <v>49.91</v>
          </cell>
          <cell r="U239">
            <v>17687</v>
          </cell>
          <cell r="AM239">
            <v>39342</v>
          </cell>
          <cell r="AN239">
            <v>39355</v>
          </cell>
          <cell r="AO239">
            <v>1256360</v>
          </cell>
          <cell r="AP239">
            <v>3403464</v>
          </cell>
          <cell r="AQ239">
            <v>77238</v>
          </cell>
          <cell r="AR239">
            <v>4737062</v>
          </cell>
        </row>
        <row r="240">
          <cell r="M240">
            <v>49.91</v>
          </cell>
          <cell r="O240">
            <v>49.91</v>
          </cell>
          <cell r="U240">
            <v>2341</v>
          </cell>
          <cell r="AM240">
            <v>39330</v>
          </cell>
          <cell r="AN240">
            <v>39352</v>
          </cell>
          <cell r="AO240">
            <v>1256360</v>
          </cell>
          <cell r="AP240">
            <v>3471292</v>
          </cell>
          <cell r="AQ240">
            <v>132189</v>
          </cell>
          <cell r="AR240">
            <v>4859841</v>
          </cell>
        </row>
        <row r="241">
          <cell r="M241">
            <v>50.72</v>
          </cell>
          <cell r="O241">
            <v>50.72</v>
          </cell>
          <cell r="U241">
            <v>-88888</v>
          </cell>
          <cell r="AM241">
            <v>39330</v>
          </cell>
          <cell r="AN241">
            <v>39352</v>
          </cell>
          <cell r="AO241">
            <v>1263975</v>
          </cell>
          <cell r="AP241">
            <v>3335698</v>
          </cell>
          <cell r="AQ241">
            <v>0</v>
          </cell>
          <cell r="AR241">
            <v>4599673</v>
          </cell>
        </row>
        <row r="242">
          <cell r="M242">
            <v>57.81</v>
          </cell>
          <cell r="O242">
            <v>57.81</v>
          </cell>
          <cell r="AL242">
            <v>110114</v>
          </cell>
          <cell r="AM242">
            <v>39329</v>
          </cell>
          <cell r="AN242">
            <v>39355</v>
          </cell>
          <cell r="AO242">
            <v>1560933</v>
          </cell>
          <cell r="AP242">
            <v>4895644</v>
          </cell>
          <cell r="AQ242">
            <v>197713</v>
          </cell>
          <cell r="AR242">
            <v>6654290</v>
          </cell>
        </row>
        <row r="243">
          <cell r="M243">
            <v>57.81</v>
          </cell>
          <cell r="O243">
            <v>57.81</v>
          </cell>
          <cell r="U243">
            <v>-52232</v>
          </cell>
          <cell r="AM243">
            <v>39329</v>
          </cell>
          <cell r="AN243">
            <v>39354</v>
          </cell>
          <cell r="AO243">
            <v>1589486</v>
          </cell>
          <cell r="AP243">
            <v>4278895</v>
          </cell>
          <cell r="AQ243">
            <v>162762</v>
          </cell>
          <cell r="AR243">
            <v>6031143</v>
          </cell>
        </row>
        <row r="244">
          <cell r="M244">
            <v>57.81</v>
          </cell>
          <cell r="O244">
            <v>57.81</v>
          </cell>
          <cell r="AM244">
            <v>39329</v>
          </cell>
          <cell r="AN244">
            <v>39347</v>
          </cell>
          <cell r="AO244">
            <v>1551415</v>
          </cell>
          <cell r="AP244">
            <v>4312734</v>
          </cell>
          <cell r="AQ244">
            <v>78761</v>
          </cell>
          <cell r="AR244">
            <v>5942910</v>
          </cell>
        </row>
        <row r="245">
          <cell r="M245">
            <v>58.58</v>
          </cell>
          <cell r="O245">
            <v>58.58</v>
          </cell>
          <cell r="U245">
            <v>27704</v>
          </cell>
          <cell r="AM245">
            <v>39330</v>
          </cell>
          <cell r="AN245">
            <v>39352</v>
          </cell>
          <cell r="AO245">
            <v>1574258</v>
          </cell>
          <cell r="AP245">
            <v>4147439</v>
          </cell>
          <cell r="AQ245">
            <v>0</v>
          </cell>
          <cell r="AR245">
            <v>5721697</v>
          </cell>
        </row>
        <row r="246">
          <cell r="M246">
            <v>58.58</v>
          </cell>
          <cell r="O246">
            <v>58.58</v>
          </cell>
          <cell r="U246">
            <v>-9360</v>
          </cell>
          <cell r="AM246">
            <v>39329</v>
          </cell>
          <cell r="AN246">
            <v>39345</v>
          </cell>
          <cell r="AO246">
            <v>1589486</v>
          </cell>
          <cell r="AP246">
            <v>4353309</v>
          </cell>
          <cell r="AQ246">
            <v>0</v>
          </cell>
          <cell r="AR246">
            <v>5942795</v>
          </cell>
        </row>
        <row r="247">
          <cell r="M247">
            <v>58.58</v>
          </cell>
          <cell r="O247">
            <v>58.58</v>
          </cell>
          <cell r="AM247">
            <v>39342</v>
          </cell>
          <cell r="AN247">
            <v>39354</v>
          </cell>
          <cell r="AO247">
            <v>1648497</v>
          </cell>
          <cell r="AP247">
            <v>4497421</v>
          </cell>
          <cell r="AQ247">
            <v>237713</v>
          </cell>
          <cell r="AR247">
            <v>6383631</v>
          </cell>
        </row>
        <row r="248">
          <cell r="M248">
            <v>58.58</v>
          </cell>
          <cell r="O248">
            <v>58.58</v>
          </cell>
          <cell r="U248">
            <v>-63400</v>
          </cell>
          <cell r="AM248">
            <v>39342</v>
          </cell>
          <cell r="AN248">
            <v>39355</v>
          </cell>
          <cell r="AO248">
            <v>1783651</v>
          </cell>
          <cell r="AP248">
            <v>4799573</v>
          </cell>
          <cell r="AQ248">
            <v>287164</v>
          </cell>
          <cell r="AR248">
            <v>6870388</v>
          </cell>
        </row>
        <row r="249">
          <cell r="M249">
            <v>30.71</v>
          </cell>
          <cell r="O249">
            <v>30.71</v>
          </cell>
          <cell r="AM249">
            <v>39342</v>
          </cell>
          <cell r="AN249">
            <v>39354</v>
          </cell>
          <cell r="AO249">
            <v>908006</v>
          </cell>
          <cell r="AP249">
            <v>2102081</v>
          </cell>
          <cell r="AQ249">
            <v>318762</v>
          </cell>
          <cell r="AR249">
            <v>3328849</v>
          </cell>
        </row>
        <row r="250">
          <cell r="M250">
            <v>30.71</v>
          </cell>
          <cell r="O250">
            <v>30.71</v>
          </cell>
          <cell r="AM250">
            <v>39331</v>
          </cell>
          <cell r="AN250">
            <v>39353</v>
          </cell>
          <cell r="AO250">
            <v>814731</v>
          </cell>
          <cell r="AP250">
            <v>2915376</v>
          </cell>
          <cell r="AQ250">
            <v>318762</v>
          </cell>
          <cell r="AR250">
            <v>4048869</v>
          </cell>
        </row>
        <row r="251">
          <cell r="M251">
            <v>30.71</v>
          </cell>
          <cell r="O251">
            <v>30.71</v>
          </cell>
          <cell r="AM251">
            <v>39329</v>
          </cell>
          <cell r="AN251">
            <v>39355</v>
          </cell>
          <cell r="AO251">
            <v>809020</v>
          </cell>
          <cell r="AP251">
            <v>2473862</v>
          </cell>
          <cell r="AQ251">
            <v>51333</v>
          </cell>
          <cell r="AR251">
            <v>3334215</v>
          </cell>
        </row>
        <row r="252">
          <cell r="M252">
            <v>30.71</v>
          </cell>
          <cell r="O252">
            <v>30.71</v>
          </cell>
          <cell r="AM252">
            <v>39329</v>
          </cell>
          <cell r="AN252">
            <v>39354</v>
          </cell>
          <cell r="AO252">
            <v>858513</v>
          </cell>
          <cell r="AP252">
            <v>1987503</v>
          </cell>
          <cell r="AQ252">
            <v>152762</v>
          </cell>
          <cell r="AR252">
            <v>2998778</v>
          </cell>
        </row>
        <row r="253">
          <cell r="M253">
            <v>30.71</v>
          </cell>
          <cell r="O253">
            <v>30.71</v>
          </cell>
          <cell r="AM253">
            <v>39331</v>
          </cell>
          <cell r="AN253">
            <v>39352</v>
          </cell>
          <cell r="AO253">
            <v>852802</v>
          </cell>
          <cell r="AP253">
            <v>2535159</v>
          </cell>
          <cell r="AQ253">
            <v>37619</v>
          </cell>
          <cell r="AR253">
            <v>3425580</v>
          </cell>
        </row>
        <row r="254">
          <cell r="M254">
            <v>30.71</v>
          </cell>
          <cell r="O254">
            <v>30.71</v>
          </cell>
          <cell r="AM254">
            <v>39329</v>
          </cell>
          <cell r="AN254">
            <v>39355</v>
          </cell>
          <cell r="AO254">
            <v>864224</v>
          </cell>
          <cell r="AP254">
            <v>2561599</v>
          </cell>
          <cell r="AQ254">
            <v>152762</v>
          </cell>
          <cell r="AR254">
            <v>3578585</v>
          </cell>
        </row>
        <row r="255">
          <cell r="M255">
            <v>44.22</v>
          </cell>
          <cell r="O255">
            <v>44.22</v>
          </cell>
          <cell r="AM255">
            <v>39329</v>
          </cell>
          <cell r="AN255">
            <v>39347</v>
          </cell>
          <cell r="AO255">
            <v>1180217</v>
          </cell>
          <cell r="AP255">
            <v>2732266</v>
          </cell>
          <cell r="AQ255">
            <v>0</v>
          </cell>
          <cell r="AR255">
            <v>3912483</v>
          </cell>
        </row>
        <row r="256">
          <cell r="M256">
            <v>44.22</v>
          </cell>
          <cell r="O256">
            <v>44.22</v>
          </cell>
          <cell r="AL256">
            <v>53422</v>
          </cell>
          <cell r="AM256">
            <v>39342</v>
          </cell>
          <cell r="AN256">
            <v>39354</v>
          </cell>
          <cell r="AO256">
            <v>1224000</v>
          </cell>
          <cell r="AP256">
            <v>2833624</v>
          </cell>
          <cell r="AQ256">
            <v>0</v>
          </cell>
          <cell r="AR256">
            <v>4057624</v>
          </cell>
        </row>
        <row r="257">
          <cell r="M257">
            <v>44.22</v>
          </cell>
          <cell r="O257">
            <v>44.22</v>
          </cell>
          <cell r="AM257">
            <v>39329</v>
          </cell>
          <cell r="AN257">
            <v>39347</v>
          </cell>
          <cell r="AO257">
            <v>1368671</v>
          </cell>
          <cell r="AP257">
            <v>3168546</v>
          </cell>
          <cell r="AQ257">
            <v>518190</v>
          </cell>
          <cell r="AR257">
            <v>5055407</v>
          </cell>
        </row>
        <row r="258">
          <cell r="M258">
            <v>44.3</v>
          </cell>
          <cell r="O258">
            <v>44.3</v>
          </cell>
          <cell r="AM258">
            <v>39351</v>
          </cell>
          <cell r="AN258">
            <v>39336</v>
          </cell>
          <cell r="AO258">
            <v>1178314</v>
          </cell>
          <cell r="AP258">
            <v>3368860</v>
          </cell>
          <cell r="AQ258">
            <v>0</v>
          </cell>
          <cell r="AR258">
            <v>4547174</v>
          </cell>
        </row>
        <row r="259">
          <cell r="M259">
            <v>44.3</v>
          </cell>
          <cell r="O259">
            <v>44.3</v>
          </cell>
          <cell r="U259">
            <v>-60972</v>
          </cell>
          <cell r="AL259">
            <v>43009</v>
          </cell>
          <cell r="AM259">
            <v>39330</v>
          </cell>
          <cell r="AN259">
            <v>39355</v>
          </cell>
          <cell r="AO259">
            <v>1144049</v>
          </cell>
          <cell r="AP259">
            <v>3280745</v>
          </cell>
          <cell r="AQ259">
            <v>195905</v>
          </cell>
          <cell r="AR259">
            <v>4620699</v>
          </cell>
        </row>
        <row r="260">
          <cell r="M260">
            <v>30.71</v>
          </cell>
          <cell r="O260">
            <v>30.71</v>
          </cell>
          <cell r="AM260">
            <v>39329</v>
          </cell>
          <cell r="AN260">
            <v>39347</v>
          </cell>
          <cell r="AO260">
            <v>904199</v>
          </cell>
          <cell r="AP260">
            <v>2654144</v>
          </cell>
          <cell r="AQ260">
            <v>362572</v>
          </cell>
          <cell r="AR260">
            <v>3920915</v>
          </cell>
        </row>
        <row r="261">
          <cell r="M261">
            <v>30.71</v>
          </cell>
          <cell r="O261">
            <v>30.71</v>
          </cell>
          <cell r="AL261">
            <v>57399</v>
          </cell>
          <cell r="AM261">
            <v>39342</v>
          </cell>
          <cell r="AN261">
            <v>39355</v>
          </cell>
          <cell r="AO261">
            <v>831863</v>
          </cell>
          <cell r="AP261">
            <v>2606870</v>
          </cell>
          <cell r="AQ261">
            <v>152762</v>
          </cell>
          <cell r="AR261">
            <v>3591495</v>
          </cell>
        </row>
        <row r="262">
          <cell r="M262">
            <v>30.71</v>
          </cell>
          <cell r="O262">
            <v>30.71</v>
          </cell>
          <cell r="AM262">
            <v>39329</v>
          </cell>
          <cell r="AN262">
            <v>39345</v>
          </cell>
          <cell r="AO262">
            <v>828056</v>
          </cell>
          <cell r="AP262">
            <v>2477868</v>
          </cell>
          <cell r="AQ262">
            <v>88952</v>
          </cell>
          <cell r="AR262">
            <v>3394876</v>
          </cell>
        </row>
        <row r="263">
          <cell r="M263">
            <v>30.71</v>
          </cell>
          <cell r="O263">
            <v>30.71</v>
          </cell>
          <cell r="U263">
            <v>-25766</v>
          </cell>
          <cell r="AM263">
            <v>39331</v>
          </cell>
          <cell r="AN263">
            <v>39355</v>
          </cell>
          <cell r="AO263">
            <v>809020</v>
          </cell>
          <cell r="AP263">
            <v>2533342</v>
          </cell>
          <cell r="AQ263">
            <v>152762</v>
          </cell>
          <cell r="AR263">
            <v>3495124</v>
          </cell>
        </row>
        <row r="264">
          <cell r="M264">
            <v>49.53</v>
          </cell>
          <cell r="O264">
            <v>49.53</v>
          </cell>
          <cell r="AM264">
            <v>39329</v>
          </cell>
          <cell r="AN264">
            <v>39352</v>
          </cell>
          <cell r="AO264">
            <v>1224000</v>
          </cell>
          <cell r="AP264">
            <v>3514687</v>
          </cell>
          <cell r="AQ264">
            <v>77238</v>
          </cell>
          <cell r="AR264">
            <v>4815925</v>
          </cell>
        </row>
        <row r="265">
          <cell r="M265">
            <v>49.53</v>
          </cell>
          <cell r="O265">
            <v>49.53</v>
          </cell>
          <cell r="AM265">
            <v>39330</v>
          </cell>
          <cell r="AN265">
            <v>39352</v>
          </cell>
          <cell r="AO265">
            <v>1260168</v>
          </cell>
          <cell r="AP265">
            <v>3478231</v>
          </cell>
          <cell r="AQ265">
            <v>0</v>
          </cell>
          <cell r="AR265">
            <v>4738399</v>
          </cell>
        </row>
        <row r="266">
          <cell r="M266">
            <v>49.53</v>
          </cell>
          <cell r="O266">
            <v>49.53</v>
          </cell>
          <cell r="U266">
            <v>18616</v>
          </cell>
          <cell r="AM266">
            <v>39330</v>
          </cell>
          <cell r="AN266">
            <v>39345</v>
          </cell>
          <cell r="AO266">
            <v>1250650</v>
          </cell>
          <cell r="AP266">
            <v>3591300</v>
          </cell>
          <cell r="AQ266">
            <v>77238</v>
          </cell>
          <cell r="AR266">
            <v>4919188</v>
          </cell>
        </row>
        <row r="267">
          <cell r="M267">
            <v>49.53</v>
          </cell>
          <cell r="O267">
            <v>49.53</v>
          </cell>
          <cell r="AM267">
            <v>39342</v>
          </cell>
          <cell r="AN267">
            <v>39354</v>
          </cell>
          <cell r="AO267">
            <v>1222096</v>
          </cell>
          <cell r="AP267">
            <v>3510280</v>
          </cell>
          <cell r="AQ267">
            <v>156000</v>
          </cell>
          <cell r="AR267">
            <v>4888376</v>
          </cell>
        </row>
        <row r="268">
          <cell r="M268">
            <v>55.79</v>
          </cell>
          <cell r="O268">
            <v>55.79</v>
          </cell>
          <cell r="U268">
            <v>-45904</v>
          </cell>
          <cell r="AM268">
            <v>39331</v>
          </cell>
          <cell r="AN268">
            <v>39354</v>
          </cell>
          <cell r="AO268">
            <v>1317275</v>
          </cell>
          <cell r="AP268">
            <v>3653782</v>
          </cell>
          <cell r="AQ268">
            <v>78762</v>
          </cell>
          <cell r="AR268">
            <v>5049819</v>
          </cell>
        </row>
        <row r="269">
          <cell r="M269">
            <v>55.79</v>
          </cell>
          <cell r="O269">
            <v>55.79</v>
          </cell>
          <cell r="U269">
            <v>41718</v>
          </cell>
          <cell r="AM269">
            <v>39342</v>
          </cell>
          <cell r="AN269">
            <v>39318</v>
          </cell>
          <cell r="AO269">
            <v>1273493</v>
          </cell>
          <cell r="AP269">
            <v>3542505</v>
          </cell>
          <cell r="AQ269">
            <v>0</v>
          </cell>
          <cell r="AR269">
            <v>4815998</v>
          </cell>
        </row>
        <row r="270">
          <cell r="M270">
            <v>55.79</v>
          </cell>
          <cell r="O270">
            <v>55.79</v>
          </cell>
          <cell r="AM270">
            <v>39342</v>
          </cell>
          <cell r="AN270">
            <v>39355</v>
          </cell>
          <cell r="AO270">
            <v>1347732</v>
          </cell>
          <cell r="AP270">
            <v>3764503</v>
          </cell>
          <cell r="AQ270">
            <v>121334</v>
          </cell>
          <cell r="AR270">
            <v>5233569</v>
          </cell>
        </row>
        <row r="271">
          <cell r="M271">
            <v>55.79</v>
          </cell>
          <cell r="O271">
            <v>55.79</v>
          </cell>
          <cell r="AM271">
            <v>39329</v>
          </cell>
          <cell r="AN271">
            <v>39355</v>
          </cell>
          <cell r="AO271">
            <v>1349636</v>
          </cell>
          <cell r="AP271">
            <v>3768909</v>
          </cell>
          <cell r="AQ271">
            <v>97524</v>
          </cell>
          <cell r="AR271">
            <v>5216069</v>
          </cell>
        </row>
        <row r="272">
          <cell r="M272">
            <v>46.4</v>
          </cell>
          <cell r="O272">
            <v>46.4</v>
          </cell>
          <cell r="AM272">
            <v>39330</v>
          </cell>
          <cell r="AN272">
            <v>39355</v>
          </cell>
          <cell r="AO272">
            <v>1176410</v>
          </cell>
          <cell r="AP272">
            <v>2723452</v>
          </cell>
          <cell r="AQ272">
            <v>0</v>
          </cell>
          <cell r="AR272">
            <v>3899862</v>
          </cell>
        </row>
        <row r="273">
          <cell r="M273">
            <v>46.4</v>
          </cell>
          <cell r="O273">
            <v>46.4</v>
          </cell>
          <cell r="U273">
            <v>-5948</v>
          </cell>
          <cell r="AM273">
            <v>39342</v>
          </cell>
          <cell r="AN273">
            <v>39317</v>
          </cell>
          <cell r="AO273">
            <v>1164989</v>
          </cell>
          <cell r="AP273">
            <v>3172996</v>
          </cell>
          <cell r="AQ273">
            <v>0</v>
          </cell>
          <cell r="AR273">
            <v>4337985</v>
          </cell>
        </row>
        <row r="274">
          <cell r="M274">
            <v>46.4</v>
          </cell>
          <cell r="O274">
            <v>46.4</v>
          </cell>
          <cell r="U274">
            <v>-41488</v>
          </cell>
          <cell r="AM274">
            <v>39331</v>
          </cell>
          <cell r="AN274">
            <v>39354</v>
          </cell>
          <cell r="AO274">
            <v>1237325</v>
          </cell>
          <cell r="AP274">
            <v>3472231</v>
          </cell>
          <cell r="AQ274">
            <v>77143</v>
          </cell>
          <cell r="AR274">
            <v>4786699</v>
          </cell>
        </row>
        <row r="275">
          <cell r="M275">
            <v>45.83</v>
          </cell>
          <cell r="O275">
            <v>45.83</v>
          </cell>
          <cell r="AM275">
            <v>39330</v>
          </cell>
          <cell r="AN275">
            <v>39345</v>
          </cell>
          <cell r="AO275">
            <v>1322986</v>
          </cell>
          <cell r="AP275">
            <v>3663720</v>
          </cell>
          <cell r="AQ275">
            <v>269907</v>
          </cell>
          <cell r="AR275">
            <v>5256613</v>
          </cell>
        </row>
        <row r="276">
          <cell r="M276">
            <v>45.83</v>
          </cell>
          <cell r="O276">
            <v>45.83</v>
          </cell>
          <cell r="AM276">
            <v>39330</v>
          </cell>
          <cell r="AN276">
            <v>39354</v>
          </cell>
          <cell r="AO276">
            <v>1206867</v>
          </cell>
          <cell r="AP276">
            <v>3434963</v>
          </cell>
          <cell r="AQ276">
            <v>175905</v>
          </cell>
          <cell r="AR276">
            <v>4817735</v>
          </cell>
        </row>
        <row r="277">
          <cell r="M277">
            <v>45.83</v>
          </cell>
          <cell r="O277">
            <v>45.83</v>
          </cell>
          <cell r="U277">
            <v>-23795</v>
          </cell>
          <cell r="AM277">
            <v>39331</v>
          </cell>
          <cell r="AN277">
            <v>39355</v>
          </cell>
          <cell r="AO277">
            <v>1303950</v>
          </cell>
          <cell r="AP277">
            <v>3480398</v>
          </cell>
          <cell r="AQ277">
            <v>656762</v>
          </cell>
          <cell r="AR277">
            <v>5441110</v>
          </cell>
        </row>
        <row r="278">
          <cell r="M278">
            <v>30.33</v>
          </cell>
          <cell r="O278">
            <v>30.33</v>
          </cell>
          <cell r="AM278">
            <v>39331</v>
          </cell>
          <cell r="AN278">
            <v>39355</v>
          </cell>
          <cell r="AO278">
            <v>767141</v>
          </cell>
          <cell r="AP278">
            <v>2336848</v>
          </cell>
          <cell r="AQ278">
            <v>0</v>
          </cell>
          <cell r="AR278">
            <v>3103989</v>
          </cell>
        </row>
        <row r="279">
          <cell r="M279">
            <v>30.33</v>
          </cell>
          <cell r="O279">
            <v>30.33</v>
          </cell>
          <cell r="U279">
            <v>18728</v>
          </cell>
          <cell r="AM279">
            <v>39342</v>
          </cell>
          <cell r="AN279">
            <v>39354</v>
          </cell>
          <cell r="AO279">
            <v>776659</v>
          </cell>
          <cell r="AP279">
            <v>1797030</v>
          </cell>
          <cell r="AQ279">
            <v>0</v>
          </cell>
          <cell r="AR279">
            <v>2573689</v>
          </cell>
        </row>
        <row r="280">
          <cell r="M280">
            <v>30.33</v>
          </cell>
          <cell r="O280">
            <v>30.33</v>
          </cell>
          <cell r="AM280">
            <v>39329</v>
          </cell>
          <cell r="AN280">
            <v>39347</v>
          </cell>
          <cell r="AO280">
            <v>833766</v>
          </cell>
          <cell r="AP280">
            <v>1916296</v>
          </cell>
          <cell r="AQ280">
            <v>71333</v>
          </cell>
          <cell r="AR280">
            <v>2821395</v>
          </cell>
        </row>
        <row r="281">
          <cell r="M281">
            <v>30.33</v>
          </cell>
          <cell r="O281">
            <v>30.33</v>
          </cell>
          <cell r="AM281">
            <v>39329</v>
          </cell>
          <cell r="AN281">
            <v>39347</v>
          </cell>
          <cell r="AO281">
            <v>833766</v>
          </cell>
          <cell r="AP281">
            <v>1916296</v>
          </cell>
          <cell r="AQ281">
            <v>71333</v>
          </cell>
          <cell r="AR281">
            <v>2821395</v>
          </cell>
        </row>
        <row r="282">
          <cell r="M282">
            <v>30.33</v>
          </cell>
          <cell r="O282">
            <v>30.33</v>
          </cell>
          <cell r="AM282">
            <v>39342</v>
          </cell>
          <cell r="AN282">
            <v>39355</v>
          </cell>
          <cell r="AO282">
            <v>784274</v>
          </cell>
          <cell r="AP282">
            <v>1798250</v>
          </cell>
          <cell r="AQ282">
            <v>0</v>
          </cell>
          <cell r="AR282">
            <v>2582524</v>
          </cell>
        </row>
        <row r="283">
          <cell r="M283">
            <v>32.4</v>
          </cell>
          <cell r="O283">
            <v>32.4</v>
          </cell>
          <cell r="AM283">
            <v>39330</v>
          </cell>
          <cell r="AN283">
            <v>39355</v>
          </cell>
          <cell r="AO283">
            <v>816634</v>
          </cell>
          <cell r="AP283">
            <v>2451428</v>
          </cell>
          <cell r="AQ283">
            <v>152762</v>
          </cell>
          <cell r="AR283">
            <v>3420824</v>
          </cell>
        </row>
        <row r="284">
          <cell r="M284">
            <v>32.4</v>
          </cell>
          <cell r="O284">
            <v>32.4</v>
          </cell>
          <cell r="AM284">
            <v>39330</v>
          </cell>
          <cell r="AN284">
            <v>39354</v>
          </cell>
          <cell r="AO284">
            <v>841381</v>
          </cell>
          <cell r="AP284">
            <v>2496197</v>
          </cell>
          <cell r="AQ284">
            <v>152762</v>
          </cell>
          <cell r="AR284">
            <v>3490340</v>
          </cell>
        </row>
        <row r="285">
          <cell r="M285">
            <v>32.4</v>
          </cell>
          <cell r="O285">
            <v>32.4</v>
          </cell>
          <cell r="AM285">
            <v>39331</v>
          </cell>
          <cell r="AN285">
            <v>39354</v>
          </cell>
          <cell r="AO285">
            <v>831863</v>
          </cell>
          <cell r="AP285">
            <v>2606870</v>
          </cell>
          <cell r="AQ285">
            <v>152762</v>
          </cell>
          <cell r="AR285">
            <v>3591495</v>
          </cell>
        </row>
        <row r="286">
          <cell r="M286">
            <v>32.4</v>
          </cell>
          <cell r="O286">
            <v>32.4</v>
          </cell>
          <cell r="AM286">
            <v>39351</v>
          </cell>
          <cell r="AN286">
            <v>39339</v>
          </cell>
          <cell r="AO286">
            <v>921331</v>
          </cell>
          <cell r="AP286">
            <v>2693806</v>
          </cell>
          <cell r="AQ286">
            <v>320952</v>
          </cell>
          <cell r="AR286">
            <v>3936089</v>
          </cell>
        </row>
        <row r="287">
          <cell r="M287">
            <v>56.32</v>
          </cell>
          <cell r="O287">
            <v>56.32</v>
          </cell>
          <cell r="AM287">
            <v>39331</v>
          </cell>
          <cell r="AN287">
            <v>39331</v>
          </cell>
          <cell r="AO287">
            <v>1187832</v>
          </cell>
          <cell r="AP287">
            <v>3280422</v>
          </cell>
          <cell r="AQ287">
            <v>0</v>
          </cell>
          <cell r="AR287">
            <v>4468254</v>
          </cell>
        </row>
        <row r="288">
          <cell r="M288">
            <v>56.32</v>
          </cell>
          <cell r="O288">
            <v>56.32</v>
          </cell>
          <cell r="AM288">
            <v>39329</v>
          </cell>
          <cell r="AN288">
            <v>39355</v>
          </cell>
          <cell r="AO288">
            <v>1345829</v>
          </cell>
          <cell r="AP288">
            <v>3716602</v>
          </cell>
          <cell r="AQ288">
            <v>0</v>
          </cell>
          <cell r="AR288">
            <v>5062431</v>
          </cell>
        </row>
        <row r="289">
          <cell r="M289">
            <v>56.32</v>
          </cell>
          <cell r="O289">
            <v>56.32</v>
          </cell>
          <cell r="AM289">
            <v>39342</v>
          </cell>
          <cell r="AN289">
            <v>39355</v>
          </cell>
          <cell r="AO289">
            <v>1332504</v>
          </cell>
          <cell r="AP289">
            <v>3649122</v>
          </cell>
          <cell r="AQ289">
            <v>97524</v>
          </cell>
          <cell r="AR289">
            <v>5079150</v>
          </cell>
        </row>
        <row r="290">
          <cell r="M290">
            <v>56.32</v>
          </cell>
          <cell r="O290">
            <v>56.32</v>
          </cell>
          <cell r="U290">
            <v>-860</v>
          </cell>
          <cell r="AM290">
            <v>39342</v>
          </cell>
          <cell r="AN290">
            <v>39318</v>
          </cell>
          <cell r="AO290">
            <v>1480982</v>
          </cell>
          <cell r="AP290">
            <v>4028426</v>
          </cell>
          <cell r="AQ290">
            <v>719428</v>
          </cell>
          <cell r="AR290">
            <v>6228836</v>
          </cell>
        </row>
        <row r="291">
          <cell r="M291">
            <v>56.32</v>
          </cell>
          <cell r="O291">
            <v>56.32</v>
          </cell>
          <cell r="AM291">
            <v>39342</v>
          </cell>
          <cell r="AN291">
            <v>39355</v>
          </cell>
          <cell r="AO291">
            <v>1322986</v>
          </cell>
          <cell r="AP291">
            <v>3627564</v>
          </cell>
          <cell r="AQ291">
            <v>97524</v>
          </cell>
          <cell r="AR291">
            <v>5048074</v>
          </cell>
        </row>
        <row r="292">
          <cell r="M292">
            <v>56.32</v>
          </cell>
          <cell r="O292">
            <v>56.32</v>
          </cell>
          <cell r="AM292">
            <v>39329</v>
          </cell>
          <cell r="AN292">
            <v>39355</v>
          </cell>
          <cell r="AO292">
            <v>1336311</v>
          </cell>
          <cell r="AP292">
            <v>3658412</v>
          </cell>
          <cell r="AQ292">
            <v>97524</v>
          </cell>
          <cell r="AR292">
            <v>5092247</v>
          </cell>
        </row>
        <row r="293">
          <cell r="M293">
            <v>56.32</v>
          </cell>
          <cell r="O293">
            <v>56.32</v>
          </cell>
          <cell r="U293">
            <v>-860</v>
          </cell>
          <cell r="AM293">
            <v>39330</v>
          </cell>
          <cell r="AN293">
            <v>39318</v>
          </cell>
          <cell r="AO293">
            <v>1507633</v>
          </cell>
          <cell r="AP293">
            <v>4089639</v>
          </cell>
          <cell r="AQ293">
            <v>719428</v>
          </cell>
          <cell r="AR293">
            <v>6316700</v>
          </cell>
        </row>
        <row r="294">
          <cell r="M294">
            <v>46.83</v>
          </cell>
          <cell r="O294">
            <v>46.83</v>
          </cell>
          <cell r="AM294">
            <v>39329</v>
          </cell>
          <cell r="AN294">
            <v>39355</v>
          </cell>
          <cell r="AO294">
            <v>1142146</v>
          </cell>
          <cell r="AP294">
            <v>3245066</v>
          </cell>
          <cell r="AQ294">
            <v>20000</v>
          </cell>
          <cell r="AR294">
            <v>4407212</v>
          </cell>
        </row>
        <row r="295">
          <cell r="M295">
            <v>46.83</v>
          </cell>
          <cell r="O295">
            <v>46.83</v>
          </cell>
          <cell r="U295">
            <v>-86185</v>
          </cell>
          <cell r="AM295">
            <v>39330</v>
          </cell>
          <cell r="AN295">
            <v>39354</v>
          </cell>
          <cell r="AO295">
            <v>1113592</v>
          </cell>
          <cell r="AP295">
            <v>3069845</v>
          </cell>
          <cell r="AQ295">
            <v>77143</v>
          </cell>
          <cell r="AR295">
            <v>4260580</v>
          </cell>
        </row>
        <row r="296">
          <cell r="M296">
            <v>46.83</v>
          </cell>
          <cell r="O296">
            <v>46.83</v>
          </cell>
          <cell r="AM296">
            <v>39331</v>
          </cell>
          <cell r="AN296">
            <v>39347</v>
          </cell>
          <cell r="AO296">
            <v>1182121</v>
          </cell>
          <cell r="AP296">
            <v>3417736</v>
          </cell>
          <cell r="AQ296">
            <v>0</v>
          </cell>
          <cell r="AR296">
            <v>4599857</v>
          </cell>
        </row>
        <row r="297">
          <cell r="M297">
            <v>46.83</v>
          </cell>
          <cell r="O297">
            <v>46.83</v>
          </cell>
          <cell r="U297">
            <v>-43153</v>
          </cell>
          <cell r="AM297">
            <v>39329</v>
          </cell>
          <cell r="AN297">
            <v>39347</v>
          </cell>
          <cell r="AO297">
            <v>1166892</v>
          </cell>
          <cell r="AP297">
            <v>3116982</v>
          </cell>
          <cell r="AQ297">
            <v>132095</v>
          </cell>
          <cell r="AR297">
            <v>4415969</v>
          </cell>
        </row>
        <row r="298">
          <cell r="M298">
            <v>46.83</v>
          </cell>
          <cell r="O298">
            <v>46.83</v>
          </cell>
          <cell r="AM298">
            <v>39330</v>
          </cell>
          <cell r="AN298">
            <v>39355</v>
          </cell>
          <cell r="AO298">
            <v>1189735</v>
          </cell>
          <cell r="AP298">
            <v>3294444</v>
          </cell>
          <cell r="AQ298">
            <v>23810</v>
          </cell>
          <cell r="AR298">
            <v>4507989</v>
          </cell>
        </row>
        <row r="299">
          <cell r="M299">
            <v>46.83</v>
          </cell>
          <cell r="O299">
            <v>46.83</v>
          </cell>
          <cell r="AM299">
            <v>39330</v>
          </cell>
          <cell r="AN299">
            <v>39354</v>
          </cell>
          <cell r="AO299">
            <v>1208771</v>
          </cell>
          <cell r="AP299">
            <v>3439369</v>
          </cell>
          <cell r="AQ299">
            <v>195905</v>
          </cell>
          <cell r="AR299">
            <v>4844045</v>
          </cell>
        </row>
        <row r="300">
          <cell r="M300">
            <v>46.26</v>
          </cell>
          <cell r="O300">
            <v>46.26</v>
          </cell>
          <cell r="AM300">
            <v>39329</v>
          </cell>
          <cell r="AN300">
            <v>39333</v>
          </cell>
          <cell r="AO300">
            <v>1104074</v>
          </cell>
          <cell r="AP300">
            <v>2532216</v>
          </cell>
          <cell r="AQ300">
            <v>0</v>
          </cell>
          <cell r="AR300">
            <v>3636290</v>
          </cell>
        </row>
        <row r="301">
          <cell r="M301">
            <v>46.26</v>
          </cell>
          <cell r="O301">
            <v>46.26</v>
          </cell>
          <cell r="AM301">
            <v>39329</v>
          </cell>
          <cell r="AN301">
            <v>39352</v>
          </cell>
          <cell r="AO301">
            <v>1204964</v>
          </cell>
          <cell r="AP301">
            <v>3350431</v>
          </cell>
          <cell r="AQ301">
            <v>195905</v>
          </cell>
          <cell r="AR301">
            <v>4751300</v>
          </cell>
        </row>
        <row r="302">
          <cell r="M302">
            <v>46.26</v>
          </cell>
          <cell r="O302">
            <v>46.26</v>
          </cell>
          <cell r="AM302">
            <v>39330</v>
          </cell>
          <cell r="AN302">
            <v>39355</v>
          </cell>
          <cell r="AO302">
            <v>1147857</v>
          </cell>
          <cell r="AP302">
            <v>3138099</v>
          </cell>
          <cell r="AQ302">
            <v>0</v>
          </cell>
          <cell r="AR302">
            <v>4285956</v>
          </cell>
        </row>
        <row r="303">
          <cell r="M303">
            <v>46.26</v>
          </cell>
          <cell r="O303">
            <v>46.26</v>
          </cell>
          <cell r="U303">
            <v>-16701</v>
          </cell>
          <cell r="AM303">
            <v>39330</v>
          </cell>
          <cell r="AN303">
            <v>39352</v>
          </cell>
          <cell r="AO303">
            <v>1166892</v>
          </cell>
          <cell r="AP303">
            <v>3248912</v>
          </cell>
          <cell r="AQ303">
            <v>132095</v>
          </cell>
          <cell r="AR303">
            <v>4547899</v>
          </cell>
        </row>
        <row r="304">
          <cell r="M304">
            <v>46.26</v>
          </cell>
          <cell r="O304">
            <v>46.26</v>
          </cell>
          <cell r="U304">
            <v>9730</v>
          </cell>
          <cell r="AM304">
            <v>39330</v>
          </cell>
          <cell r="AN304">
            <v>39354</v>
          </cell>
          <cell r="AO304">
            <v>1123110</v>
          </cell>
          <cell r="AP304">
            <v>3248857</v>
          </cell>
          <cell r="AQ304">
            <v>132095</v>
          </cell>
          <cell r="AR304">
            <v>4504062</v>
          </cell>
        </row>
        <row r="305">
          <cell r="M305">
            <v>46.26</v>
          </cell>
          <cell r="O305">
            <v>46.26</v>
          </cell>
          <cell r="U305">
            <v>20779</v>
          </cell>
          <cell r="AM305">
            <v>39329</v>
          </cell>
          <cell r="AN305">
            <v>39347</v>
          </cell>
          <cell r="AO305">
            <v>1172603</v>
          </cell>
          <cell r="AP305">
            <v>3181427</v>
          </cell>
          <cell r="AQ305">
            <v>97143</v>
          </cell>
          <cell r="AR305">
            <v>4451173</v>
          </cell>
        </row>
        <row r="306">
          <cell r="M306">
            <v>46.26</v>
          </cell>
          <cell r="O306">
            <v>46.26</v>
          </cell>
          <cell r="U306">
            <v>-10614</v>
          </cell>
          <cell r="AM306">
            <v>39330</v>
          </cell>
          <cell r="AN306">
            <v>39355</v>
          </cell>
          <cell r="AO306">
            <v>1283011</v>
          </cell>
          <cell r="AP306">
            <v>3522609</v>
          </cell>
          <cell r="AQ306">
            <v>538000</v>
          </cell>
          <cell r="AR306">
            <v>5343620</v>
          </cell>
        </row>
        <row r="307">
          <cell r="M307">
            <v>30.62</v>
          </cell>
          <cell r="O307">
            <v>30.62</v>
          </cell>
          <cell r="U307">
            <v>10615</v>
          </cell>
          <cell r="AM307">
            <v>39330</v>
          </cell>
          <cell r="AN307">
            <v>39347</v>
          </cell>
          <cell r="AO307">
            <v>786177</v>
          </cell>
          <cell r="AP307">
            <v>1810518</v>
          </cell>
          <cell r="AQ307">
            <v>88952</v>
          </cell>
          <cell r="AR307">
            <v>2685647</v>
          </cell>
        </row>
        <row r="308">
          <cell r="M308">
            <v>32.71</v>
          </cell>
          <cell r="O308">
            <v>32.71</v>
          </cell>
          <cell r="AM308">
            <v>39330</v>
          </cell>
          <cell r="AN308">
            <v>39352</v>
          </cell>
          <cell r="AO308">
            <v>835670</v>
          </cell>
          <cell r="AP308">
            <v>2535559</v>
          </cell>
          <cell r="AQ308">
            <v>372285</v>
          </cell>
          <cell r="AR308">
            <v>3743514</v>
          </cell>
        </row>
        <row r="309">
          <cell r="M309">
            <v>32.71</v>
          </cell>
          <cell r="O309">
            <v>32.71</v>
          </cell>
          <cell r="U309">
            <v>-56127</v>
          </cell>
          <cell r="AM309">
            <v>39330</v>
          </cell>
          <cell r="AN309">
            <v>39352</v>
          </cell>
          <cell r="AO309">
            <v>845188</v>
          </cell>
          <cell r="AP309">
            <v>2472559</v>
          </cell>
          <cell r="AQ309">
            <v>473714</v>
          </cell>
          <cell r="AR309">
            <v>3791461</v>
          </cell>
        </row>
        <row r="310">
          <cell r="M310">
            <v>32.71</v>
          </cell>
          <cell r="O310">
            <v>32.71</v>
          </cell>
          <cell r="AM310">
            <v>39330</v>
          </cell>
          <cell r="AN310">
            <v>39316</v>
          </cell>
          <cell r="AO310">
            <v>770948</v>
          </cell>
          <cell r="AP310">
            <v>2385725</v>
          </cell>
          <cell r="AQ310">
            <v>0</v>
          </cell>
          <cell r="AR310">
            <v>3156673</v>
          </cell>
        </row>
        <row r="311">
          <cell r="M311">
            <v>32.71</v>
          </cell>
          <cell r="O311">
            <v>32.71</v>
          </cell>
          <cell r="AM311">
            <v>39330</v>
          </cell>
          <cell r="AN311">
            <v>39345</v>
          </cell>
          <cell r="AO311">
            <v>797599</v>
          </cell>
          <cell r="AP311">
            <v>2327234</v>
          </cell>
          <cell r="AQ311">
            <v>0</v>
          </cell>
          <cell r="AR311">
            <v>3124833</v>
          </cell>
        </row>
        <row r="312">
          <cell r="M312">
            <v>57.91</v>
          </cell>
          <cell r="O312">
            <v>57.91</v>
          </cell>
          <cell r="AM312">
            <v>39330</v>
          </cell>
          <cell r="AN312">
            <v>39353</v>
          </cell>
          <cell r="AO312">
            <v>1473368</v>
          </cell>
          <cell r="AP312">
            <v>3971801</v>
          </cell>
          <cell r="AQ312">
            <v>156381</v>
          </cell>
          <cell r="AR312">
            <v>5601550</v>
          </cell>
        </row>
        <row r="313">
          <cell r="M313">
            <v>58.68</v>
          </cell>
          <cell r="O313">
            <v>58.68</v>
          </cell>
          <cell r="AM313">
            <v>39330</v>
          </cell>
          <cell r="AN313">
            <v>39354</v>
          </cell>
          <cell r="AO313">
            <v>1661822</v>
          </cell>
          <cell r="AP313">
            <v>4528270</v>
          </cell>
          <cell r="AQ313">
            <v>613714</v>
          </cell>
          <cell r="AR313">
            <v>6803806</v>
          </cell>
        </row>
        <row r="314">
          <cell r="M314">
            <v>58.68</v>
          </cell>
          <cell r="O314">
            <v>58.68</v>
          </cell>
          <cell r="AM314">
            <v>39330</v>
          </cell>
          <cell r="AN314">
            <v>39352</v>
          </cell>
          <cell r="AO314">
            <v>1541897</v>
          </cell>
          <cell r="AP314">
            <v>4250636</v>
          </cell>
          <cell r="AQ314">
            <v>237714</v>
          </cell>
          <cell r="AR314">
            <v>6030247</v>
          </cell>
        </row>
        <row r="315">
          <cell r="M315">
            <v>58.68</v>
          </cell>
          <cell r="O315">
            <v>58.68</v>
          </cell>
          <cell r="U315">
            <v>-53354</v>
          </cell>
          <cell r="AI315">
            <v>-50815</v>
          </cell>
          <cell r="AM315">
            <v>39330</v>
          </cell>
          <cell r="AN315">
            <v>39340</v>
          </cell>
          <cell r="AO315">
            <v>1562836</v>
          </cell>
          <cell r="AP315">
            <v>4136175</v>
          </cell>
          <cell r="AQ315">
            <v>192476</v>
          </cell>
          <cell r="AR315">
            <v>5891487</v>
          </cell>
        </row>
        <row r="316">
          <cell r="M316">
            <v>58.68</v>
          </cell>
          <cell r="O316">
            <v>58.68</v>
          </cell>
          <cell r="AM316">
            <v>39330</v>
          </cell>
          <cell r="AN316">
            <v>39326</v>
          </cell>
          <cell r="AO316">
            <v>1627558</v>
          </cell>
          <cell r="AP316">
            <v>3767882</v>
          </cell>
          <cell r="AQ316">
            <v>20000</v>
          </cell>
          <cell r="AR316">
            <v>5415440</v>
          </cell>
        </row>
        <row r="317">
          <cell r="M317">
            <v>30.77</v>
          </cell>
          <cell r="O317">
            <v>30.77</v>
          </cell>
          <cell r="AM317">
            <v>39330</v>
          </cell>
          <cell r="AN317">
            <v>39355</v>
          </cell>
          <cell r="AO317">
            <v>788081</v>
          </cell>
          <cell r="AP317">
            <v>1824448</v>
          </cell>
          <cell r="AQ317">
            <v>0</v>
          </cell>
          <cell r="AR317">
            <v>2612529</v>
          </cell>
        </row>
        <row r="318">
          <cell r="M318">
            <v>30.77</v>
          </cell>
          <cell r="O318">
            <v>30.77</v>
          </cell>
          <cell r="U318">
            <v>-8230</v>
          </cell>
          <cell r="AM318">
            <v>39330</v>
          </cell>
          <cell r="AN318">
            <v>39354</v>
          </cell>
          <cell r="AO318">
            <v>753816</v>
          </cell>
          <cell r="AP318">
            <v>1738531</v>
          </cell>
          <cell r="AQ318">
            <v>0</v>
          </cell>
          <cell r="AR318">
            <v>2492347</v>
          </cell>
        </row>
        <row r="319">
          <cell r="M319">
            <v>30.77</v>
          </cell>
          <cell r="O319">
            <v>30.77</v>
          </cell>
          <cell r="AM319">
            <v>39330</v>
          </cell>
          <cell r="AN319">
            <v>39352</v>
          </cell>
          <cell r="AO319">
            <v>868031</v>
          </cell>
          <cell r="AP319">
            <v>2570413</v>
          </cell>
          <cell r="AQ319">
            <v>451524</v>
          </cell>
          <cell r="AR319">
            <v>3889968</v>
          </cell>
        </row>
        <row r="320">
          <cell r="M320">
            <v>30.77</v>
          </cell>
          <cell r="O320">
            <v>30.77</v>
          </cell>
          <cell r="AL320">
            <v>64336</v>
          </cell>
          <cell r="AM320">
            <v>39330</v>
          </cell>
          <cell r="AN320">
            <v>39355</v>
          </cell>
          <cell r="AO320">
            <v>820441</v>
          </cell>
          <cell r="AP320">
            <v>2540366</v>
          </cell>
          <cell r="AQ320">
            <v>0</v>
          </cell>
          <cell r="AR320">
            <v>3360807</v>
          </cell>
        </row>
        <row r="321">
          <cell r="M321">
            <v>30.77</v>
          </cell>
          <cell r="O321">
            <v>30.77</v>
          </cell>
          <cell r="AL321">
            <v>34972</v>
          </cell>
          <cell r="AM321">
            <v>39330</v>
          </cell>
          <cell r="AN321">
            <v>39354</v>
          </cell>
          <cell r="AO321">
            <v>770948</v>
          </cell>
          <cell r="AP321">
            <v>1784787</v>
          </cell>
          <cell r="AQ321">
            <v>0</v>
          </cell>
          <cell r="AR321">
            <v>2555735</v>
          </cell>
        </row>
        <row r="322">
          <cell r="M322">
            <v>30.77</v>
          </cell>
          <cell r="O322">
            <v>30.77</v>
          </cell>
          <cell r="AM322">
            <v>39330</v>
          </cell>
          <cell r="AN322">
            <v>39355</v>
          </cell>
          <cell r="AO322">
            <v>824249</v>
          </cell>
          <cell r="AP322">
            <v>1908179</v>
          </cell>
          <cell r="AQ322">
            <v>0</v>
          </cell>
          <cell r="AR322">
            <v>2732428</v>
          </cell>
        </row>
        <row r="323">
          <cell r="M323">
            <v>30.77</v>
          </cell>
          <cell r="O323">
            <v>30.77</v>
          </cell>
          <cell r="AL323">
            <v>69056</v>
          </cell>
          <cell r="AM323">
            <v>39330</v>
          </cell>
          <cell r="AN323">
            <v>39354</v>
          </cell>
          <cell r="AO323">
            <v>898488</v>
          </cell>
          <cell r="AP323">
            <v>2721048</v>
          </cell>
          <cell r="AQ323">
            <v>390095</v>
          </cell>
          <cell r="AR323">
            <v>4009631</v>
          </cell>
        </row>
        <row r="324">
          <cell r="M324">
            <v>30.77</v>
          </cell>
          <cell r="O324">
            <v>30.77</v>
          </cell>
          <cell r="AM324">
            <v>39342</v>
          </cell>
          <cell r="AN324">
            <v>39352</v>
          </cell>
          <cell r="AO324">
            <v>833766</v>
          </cell>
          <cell r="AP324">
            <v>1930214</v>
          </cell>
          <cell r="AQ324">
            <v>0</v>
          </cell>
          <cell r="AR324">
            <v>2763980</v>
          </cell>
        </row>
        <row r="325">
          <cell r="M325">
            <v>44.31</v>
          </cell>
          <cell r="O325">
            <v>44.31</v>
          </cell>
          <cell r="U325">
            <v>-28746</v>
          </cell>
          <cell r="AM325">
            <v>39330</v>
          </cell>
          <cell r="AN325">
            <v>39345</v>
          </cell>
          <cell r="AO325">
            <v>1161182</v>
          </cell>
          <cell r="AP325">
            <v>3209263</v>
          </cell>
          <cell r="AQ325">
            <v>307526</v>
          </cell>
          <cell r="AR325">
            <v>4677971</v>
          </cell>
        </row>
        <row r="326">
          <cell r="M326">
            <v>44.31</v>
          </cell>
          <cell r="O326">
            <v>44.31</v>
          </cell>
          <cell r="AM326">
            <v>39330</v>
          </cell>
          <cell r="AN326">
            <v>39353</v>
          </cell>
          <cell r="AO326">
            <v>1102171</v>
          </cell>
          <cell r="AP326">
            <v>3192584</v>
          </cell>
          <cell r="AQ326">
            <v>77143</v>
          </cell>
          <cell r="AR326">
            <v>4371898</v>
          </cell>
        </row>
        <row r="327">
          <cell r="M327">
            <v>44.31</v>
          </cell>
          <cell r="O327">
            <v>44.31</v>
          </cell>
          <cell r="AM327">
            <v>39330</v>
          </cell>
          <cell r="AN327">
            <v>39352</v>
          </cell>
          <cell r="AO327">
            <v>1218289</v>
          </cell>
          <cell r="AP327">
            <v>3360246</v>
          </cell>
          <cell r="AQ327">
            <v>540381</v>
          </cell>
          <cell r="AR327">
            <v>5118916</v>
          </cell>
        </row>
        <row r="328">
          <cell r="M328">
            <v>44.31</v>
          </cell>
          <cell r="O328">
            <v>44.31</v>
          </cell>
          <cell r="U328">
            <v>2314</v>
          </cell>
          <cell r="AM328">
            <v>39330</v>
          </cell>
          <cell r="AN328">
            <v>39347</v>
          </cell>
          <cell r="AO328">
            <v>1102171</v>
          </cell>
          <cell r="AP328">
            <v>3114314</v>
          </cell>
          <cell r="AQ328">
            <v>77143</v>
          </cell>
          <cell r="AR328">
            <v>4293628</v>
          </cell>
        </row>
        <row r="329">
          <cell r="M329">
            <v>44.31</v>
          </cell>
          <cell r="O329">
            <v>44.31</v>
          </cell>
          <cell r="AM329">
            <v>39330</v>
          </cell>
          <cell r="AN329">
            <v>39355</v>
          </cell>
          <cell r="AO329">
            <v>1092653</v>
          </cell>
          <cell r="AP329">
            <v>3010300</v>
          </cell>
          <cell r="AQ329">
            <v>77143</v>
          </cell>
          <cell r="AR329">
            <v>4180096</v>
          </cell>
        </row>
        <row r="330">
          <cell r="M330">
            <v>44.31</v>
          </cell>
          <cell r="O330">
            <v>44.31</v>
          </cell>
          <cell r="AM330">
            <v>39330</v>
          </cell>
          <cell r="AN330">
            <v>39353</v>
          </cell>
          <cell r="AO330">
            <v>1322986</v>
          </cell>
          <cell r="AP330">
            <v>3703783</v>
          </cell>
          <cell r="AQ330">
            <v>269907</v>
          </cell>
          <cell r="AR330">
            <v>5296676</v>
          </cell>
        </row>
        <row r="331">
          <cell r="M331">
            <v>44.31</v>
          </cell>
          <cell r="O331">
            <v>44.31</v>
          </cell>
          <cell r="AL331">
            <v>108773</v>
          </cell>
          <cell r="AM331">
            <v>39330</v>
          </cell>
          <cell r="AN331">
            <v>39354</v>
          </cell>
          <cell r="AO331">
            <v>1206867</v>
          </cell>
          <cell r="AP331">
            <v>3475025</v>
          </cell>
          <cell r="AQ331">
            <v>195905</v>
          </cell>
          <cell r="AR331">
            <v>4877797</v>
          </cell>
        </row>
        <row r="332">
          <cell r="M332">
            <v>44.31</v>
          </cell>
          <cell r="O332">
            <v>44.31</v>
          </cell>
          <cell r="U332">
            <v>114</v>
          </cell>
          <cell r="AM332">
            <v>39330</v>
          </cell>
          <cell r="AN332">
            <v>39354</v>
          </cell>
          <cell r="AO332">
            <v>1102171</v>
          </cell>
          <cell r="AP332">
            <v>3112551</v>
          </cell>
          <cell r="AQ332">
            <v>77143</v>
          </cell>
          <cell r="AR332">
            <v>4291865</v>
          </cell>
        </row>
        <row r="333">
          <cell r="M333">
            <v>44.31</v>
          </cell>
          <cell r="O333">
            <v>44.31</v>
          </cell>
          <cell r="AM333">
            <v>39342</v>
          </cell>
          <cell r="AN333">
            <v>39354</v>
          </cell>
          <cell r="AO333">
            <v>1151664</v>
          </cell>
          <cell r="AP333">
            <v>3146914</v>
          </cell>
          <cell r="AQ333">
            <v>195905</v>
          </cell>
          <cell r="AR333">
            <v>4494483</v>
          </cell>
        </row>
        <row r="334">
          <cell r="M334">
            <v>44.39</v>
          </cell>
          <cell r="O334">
            <v>44.39</v>
          </cell>
          <cell r="AM334">
            <v>39330</v>
          </cell>
          <cell r="AN334">
            <v>39355</v>
          </cell>
          <cell r="AO334">
            <v>1161182</v>
          </cell>
          <cell r="AP334">
            <v>3289135</v>
          </cell>
          <cell r="AQ334">
            <v>0</v>
          </cell>
          <cell r="AR334">
            <v>4450317</v>
          </cell>
        </row>
        <row r="335">
          <cell r="M335">
            <v>44.39</v>
          </cell>
          <cell r="O335">
            <v>44.39</v>
          </cell>
          <cell r="AM335">
            <v>39330</v>
          </cell>
          <cell r="AN335">
            <v>39345</v>
          </cell>
          <cell r="AO335">
            <v>1134532</v>
          </cell>
          <cell r="AP335">
            <v>3187377</v>
          </cell>
          <cell r="AQ335">
            <v>77143</v>
          </cell>
          <cell r="AR335">
            <v>4399052</v>
          </cell>
        </row>
        <row r="336">
          <cell r="M336">
            <v>44.39</v>
          </cell>
          <cell r="O336">
            <v>44.39</v>
          </cell>
          <cell r="AM336">
            <v>39330</v>
          </cell>
          <cell r="AN336">
            <v>39354</v>
          </cell>
          <cell r="AO336">
            <v>1176410</v>
          </cell>
          <cell r="AP336">
            <v>2723452</v>
          </cell>
          <cell r="AQ336">
            <v>175905</v>
          </cell>
          <cell r="AR336">
            <v>4075767</v>
          </cell>
        </row>
        <row r="337">
          <cell r="M337">
            <v>30.77</v>
          </cell>
          <cell r="O337">
            <v>30.77</v>
          </cell>
          <cell r="U337">
            <v>-8230</v>
          </cell>
          <cell r="AM337">
            <v>39330</v>
          </cell>
          <cell r="AN337">
            <v>39354</v>
          </cell>
          <cell r="AO337">
            <v>786177</v>
          </cell>
          <cell r="AP337">
            <v>1813447</v>
          </cell>
          <cell r="AQ337">
            <v>0</v>
          </cell>
          <cell r="AR337">
            <v>2599624</v>
          </cell>
        </row>
        <row r="338">
          <cell r="M338">
            <v>30.77</v>
          </cell>
          <cell r="O338">
            <v>30.77</v>
          </cell>
          <cell r="AM338">
            <v>39342</v>
          </cell>
          <cell r="AN338">
            <v>39355</v>
          </cell>
          <cell r="AO338">
            <v>814731</v>
          </cell>
          <cell r="AP338">
            <v>1886145</v>
          </cell>
          <cell r="AQ338">
            <v>158572</v>
          </cell>
          <cell r="AR338">
            <v>2859448</v>
          </cell>
        </row>
        <row r="339">
          <cell r="M339">
            <v>49.62</v>
          </cell>
          <cell r="O339">
            <v>49.62</v>
          </cell>
          <cell r="AM339">
            <v>39342</v>
          </cell>
          <cell r="AN339">
            <v>39355</v>
          </cell>
          <cell r="AO339">
            <v>1252553</v>
          </cell>
          <cell r="AP339">
            <v>3580791</v>
          </cell>
          <cell r="AQ339">
            <v>176000</v>
          </cell>
          <cell r="AR339">
            <v>5009344</v>
          </cell>
        </row>
        <row r="340">
          <cell r="M340">
            <v>49.62</v>
          </cell>
          <cell r="O340">
            <v>49.62</v>
          </cell>
          <cell r="AM340">
            <v>39331</v>
          </cell>
          <cell r="AN340">
            <v>39355</v>
          </cell>
          <cell r="AO340">
            <v>1243035</v>
          </cell>
          <cell r="AP340">
            <v>3438569</v>
          </cell>
          <cell r="AQ340">
            <v>196000</v>
          </cell>
          <cell r="AR340">
            <v>4877604</v>
          </cell>
        </row>
        <row r="341">
          <cell r="M341">
            <v>49.62</v>
          </cell>
          <cell r="O341">
            <v>49.62</v>
          </cell>
          <cell r="U341">
            <v>1020</v>
          </cell>
          <cell r="AM341">
            <v>39330</v>
          </cell>
          <cell r="AN341">
            <v>39347</v>
          </cell>
          <cell r="AO341">
            <v>1273493</v>
          </cell>
          <cell r="AP341">
            <v>3509896</v>
          </cell>
          <cell r="AQ341">
            <v>77238</v>
          </cell>
          <cell r="AR341">
            <v>4860627</v>
          </cell>
        </row>
        <row r="342">
          <cell r="M342">
            <v>49.62</v>
          </cell>
          <cell r="O342">
            <v>49.62</v>
          </cell>
          <cell r="U342">
            <v>-40911</v>
          </cell>
          <cell r="AM342">
            <v>39330</v>
          </cell>
          <cell r="AN342">
            <v>39354</v>
          </cell>
          <cell r="AO342">
            <v>1218289</v>
          </cell>
          <cell r="AP342">
            <v>3348499</v>
          </cell>
          <cell r="AQ342">
            <v>118762</v>
          </cell>
          <cell r="AR342">
            <v>4685550</v>
          </cell>
        </row>
        <row r="343">
          <cell r="M343">
            <v>49.62</v>
          </cell>
          <cell r="O343">
            <v>49.62</v>
          </cell>
          <cell r="U343">
            <v>11799</v>
          </cell>
          <cell r="AL343">
            <v>88874</v>
          </cell>
          <cell r="AM343">
            <v>39330</v>
          </cell>
          <cell r="AN343">
            <v>39352</v>
          </cell>
          <cell r="AO343">
            <v>1243035</v>
          </cell>
          <cell r="AP343">
            <v>3488085</v>
          </cell>
          <cell r="AQ343">
            <v>196000</v>
          </cell>
          <cell r="AR343">
            <v>4927120</v>
          </cell>
        </row>
        <row r="344">
          <cell r="M344">
            <v>50.14</v>
          </cell>
          <cell r="O344">
            <v>50.14</v>
          </cell>
          <cell r="AM344">
            <v>39331</v>
          </cell>
          <cell r="AN344">
            <v>39355</v>
          </cell>
          <cell r="AO344">
            <v>1364864</v>
          </cell>
          <cell r="AP344">
            <v>3840796</v>
          </cell>
          <cell r="AQ344">
            <v>196000</v>
          </cell>
          <cell r="AR344">
            <v>5401660</v>
          </cell>
        </row>
        <row r="345">
          <cell r="M345">
            <v>50.14</v>
          </cell>
          <cell r="O345">
            <v>50.14</v>
          </cell>
          <cell r="U345">
            <v>15255</v>
          </cell>
          <cell r="AL345">
            <v>94927</v>
          </cell>
          <cell r="AM345">
            <v>39331</v>
          </cell>
          <cell r="AN345">
            <v>39355</v>
          </cell>
          <cell r="AO345">
            <v>1256360</v>
          </cell>
          <cell r="AP345">
            <v>3521702</v>
          </cell>
          <cell r="AQ345">
            <v>77238</v>
          </cell>
          <cell r="AR345">
            <v>4855300</v>
          </cell>
        </row>
        <row r="346">
          <cell r="M346">
            <v>50.14</v>
          </cell>
          <cell r="O346">
            <v>50.14</v>
          </cell>
          <cell r="AM346">
            <v>39330</v>
          </cell>
          <cell r="AN346">
            <v>39347</v>
          </cell>
          <cell r="AO346">
            <v>1399129</v>
          </cell>
          <cell r="AP346">
            <v>3920120</v>
          </cell>
          <cell r="AQ346">
            <v>695524</v>
          </cell>
          <cell r="AR346">
            <v>6014773</v>
          </cell>
        </row>
        <row r="347">
          <cell r="M347">
            <v>50.14</v>
          </cell>
          <cell r="O347">
            <v>50.14</v>
          </cell>
          <cell r="AM347">
            <v>39331</v>
          </cell>
          <cell r="AN347">
            <v>39354</v>
          </cell>
          <cell r="AO347">
            <v>1395322</v>
          </cell>
          <cell r="AP347">
            <v>3911307</v>
          </cell>
          <cell r="AQ347">
            <v>519524</v>
          </cell>
          <cell r="AR347">
            <v>5826153</v>
          </cell>
        </row>
        <row r="348">
          <cell r="M348">
            <v>50.94</v>
          </cell>
          <cell r="O348">
            <v>50.94</v>
          </cell>
          <cell r="AM348">
            <v>39330</v>
          </cell>
          <cell r="AN348">
            <v>39354</v>
          </cell>
          <cell r="AO348">
            <v>1364864</v>
          </cell>
          <cell r="AP348">
            <v>3800734</v>
          </cell>
          <cell r="AQ348">
            <v>196000</v>
          </cell>
          <cell r="AR348">
            <v>5361598</v>
          </cell>
        </row>
        <row r="349">
          <cell r="M349">
            <v>31.09</v>
          </cell>
          <cell r="O349">
            <v>31.09</v>
          </cell>
          <cell r="AM349">
            <v>39331</v>
          </cell>
          <cell r="AN349">
            <v>39354</v>
          </cell>
          <cell r="AO349">
            <v>856609</v>
          </cell>
          <cell r="AP349">
            <v>1983096</v>
          </cell>
          <cell r="AQ349">
            <v>318762</v>
          </cell>
          <cell r="AR349">
            <v>3158467</v>
          </cell>
        </row>
        <row r="350">
          <cell r="M350">
            <v>31.09</v>
          </cell>
          <cell r="O350">
            <v>31.09</v>
          </cell>
          <cell r="U350">
            <v>-4580</v>
          </cell>
          <cell r="AM350">
            <v>39330</v>
          </cell>
          <cell r="AN350">
            <v>39347</v>
          </cell>
          <cell r="AO350">
            <v>736684</v>
          </cell>
          <cell r="AP350">
            <v>1701793</v>
          </cell>
          <cell r="AQ350">
            <v>0</v>
          </cell>
          <cell r="AR350">
            <v>2438477</v>
          </cell>
        </row>
        <row r="351">
          <cell r="M351">
            <v>31.09</v>
          </cell>
          <cell r="O351">
            <v>31.09</v>
          </cell>
          <cell r="AL351">
            <v>99953</v>
          </cell>
          <cell r="AM351">
            <v>39331</v>
          </cell>
          <cell r="AN351">
            <v>39355</v>
          </cell>
          <cell r="AO351">
            <v>810924</v>
          </cell>
          <cell r="AP351">
            <v>2558395</v>
          </cell>
          <cell r="AQ351">
            <v>152762</v>
          </cell>
          <cell r="AR351">
            <v>3522081</v>
          </cell>
        </row>
        <row r="352">
          <cell r="M352">
            <v>31.09</v>
          </cell>
          <cell r="O352">
            <v>31.09</v>
          </cell>
          <cell r="AM352">
            <v>39342</v>
          </cell>
          <cell r="AN352">
            <v>39355</v>
          </cell>
          <cell r="AO352">
            <v>837574</v>
          </cell>
          <cell r="AP352">
            <v>2620091</v>
          </cell>
          <cell r="AQ352">
            <v>152762</v>
          </cell>
          <cell r="AR352">
            <v>3610427</v>
          </cell>
        </row>
        <row r="353">
          <cell r="M353">
            <v>31.09</v>
          </cell>
          <cell r="O353">
            <v>31.09</v>
          </cell>
          <cell r="AL353">
            <v>70373</v>
          </cell>
          <cell r="AM353">
            <v>39331</v>
          </cell>
          <cell r="AN353">
            <v>39355</v>
          </cell>
          <cell r="AO353">
            <v>913717</v>
          </cell>
          <cell r="AP353">
            <v>2716241</v>
          </cell>
          <cell r="AQ353">
            <v>471524</v>
          </cell>
          <cell r="AR353">
            <v>4101482</v>
          </cell>
        </row>
        <row r="354">
          <cell r="M354">
            <v>31.09</v>
          </cell>
          <cell r="O354">
            <v>31.09</v>
          </cell>
          <cell r="AM354">
            <v>39330</v>
          </cell>
          <cell r="AN354">
            <v>39355</v>
          </cell>
          <cell r="AO354">
            <v>869934</v>
          </cell>
          <cell r="AP354">
            <v>2013945</v>
          </cell>
          <cell r="AQ354">
            <v>471524</v>
          </cell>
          <cell r="AR354">
            <v>3355403</v>
          </cell>
        </row>
        <row r="355">
          <cell r="M355">
            <v>44.82</v>
          </cell>
          <cell r="O355">
            <v>44.82</v>
          </cell>
          <cell r="AM355">
            <v>39331</v>
          </cell>
          <cell r="AN355">
            <v>39321</v>
          </cell>
          <cell r="AO355">
            <v>1046967</v>
          </cell>
          <cell r="AP355">
            <v>2423784</v>
          </cell>
          <cell r="AQ355">
            <v>0</v>
          </cell>
          <cell r="AR355">
            <v>3470751</v>
          </cell>
        </row>
        <row r="356">
          <cell r="M356">
            <v>44.82</v>
          </cell>
          <cell r="O356">
            <v>44.82</v>
          </cell>
          <cell r="AH356">
            <v>2060000</v>
          </cell>
          <cell r="AI356">
            <v>2400001</v>
          </cell>
          <cell r="AJ356">
            <v>533333</v>
          </cell>
          <cell r="AM356">
            <v>39351</v>
          </cell>
          <cell r="AN356">
            <v>39333</v>
          </cell>
          <cell r="AO356">
            <v>1092653</v>
          </cell>
          <cell r="AP356">
            <v>3065253</v>
          </cell>
          <cell r="AQ356">
            <v>77143</v>
          </cell>
          <cell r="AR356">
            <v>4235049</v>
          </cell>
        </row>
        <row r="357">
          <cell r="M357">
            <v>44.82</v>
          </cell>
          <cell r="O357">
            <v>44.82</v>
          </cell>
          <cell r="U357">
            <v>40365</v>
          </cell>
          <cell r="AM357">
            <v>39331</v>
          </cell>
          <cell r="AN357">
            <v>39355</v>
          </cell>
          <cell r="AO357">
            <v>1079328</v>
          </cell>
          <cell r="AP357">
            <v>3011795</v>
          </cell>
          <cell r="AQ357">
            <v>0</v>
          </cell>
          <cell r="AR357">
            <v>4091123</v>
          </cell>
        </row>
        <row r="358">
          <cell r="M358">
            <v>44.82</v>
          </cell>
          <cell r="O358">
            <v>44.82</v>
          </cell>
          <cell r="AM358">
            <v>39331</v>
          </cell>
          <cell r="AN358">
            <v>39353</v>
          </cell>
          <cell r="AO358">
            <v>1113592</v>
          </cell>
          <cell r="AP358">
            <v>3138901</v>
          </cell>
          <cell r="AQ358">
            <v>20000</v>
          </cell>
          <cell r="AR358">
            <v>4272493</v>
          </cell>
        </row>
        <row r="359">
          <cell r="M359">
            <v>44.82</v>
          </cell>
          <cell r="O359">
            <v>44.82</v>
          </cell>
          <cell r="AM359">
            <v>39330</v>
          </cell>
          <cell r="AN359">
            <v>39355</v>
          </cell>
          <cell r="AO359">
            <v>1092653</v>
          </cell>
          <cell r="AP359">
            <v>3064885</v>
          </cell>
          <cell r="AQ359">
            <v>77143</v>
          </cell>
          <cell r="AR359">
            <v>4234681</v>
          </cell>
        </row>
        <row r="360">
          <cell r="M360">
            <v>44.82</v>
          </cell>
          <cell r="O360">
            <v>44.82</v>
          </cell>
          <cell r="AM360">
            <v>39330</v>
          </cell>
          <cell r="AN360">
            <v>39321</v>
          </cell>
          <cell r="AO360">
            <v>1199253</v>
          </cell>
          <cell r="AP360">
            <v>3337210</v>
          </cell>
          <cell r="AQ360">
            <v>77143</v>
          </cell>
          <cell r="AR360">
            <v>4613606</v>
          </cell>
        </row>
        <row r="361">
          <cell r="M361">
            <v>44.82</v>
          </cell>
          <cell r="O361">
            <v>44.82</v>
          </cell>
          <cell r="AL361">
            <v>117427</v>
          </cell>
          <cell r="AM361">
            <v>39330</v>
          </cell>
          <cell r="AN361">
            <v>39354</v>
          </cell>
          <cell r="AO361">
            <v>1174507</v>
          </cell>
          <cell r="AP361">
            <v>3279921</v>
          </cell>
          <cell r="AQ361">
            <v>487048</v>
          </cell>
          <cell r="AR361">
            <v>4941476</v>
          </cell>
        </row>
        <row r="362">
          <cell r="M362">
            <v>44.82</v>
          </cell>
          <cell r="O362">
            <v>44.82</v>
          </cell>
          <cell r="AM362">
            <v>39330</v>
          </cell>
          <cell r="AN362">
            <v>39336</v>
          </cell>
          <cell r="AO362">
            <v>1140242</v>
          </cell>
          <cell r="AP362">
            <v>3200597</v>
          </cell>
          <cell r="AQ362">
            <v>0</v>
          </cell>
          <cell r="AR362">
            <v>4340839</v>
          </cell>
        </row>
        <row r="363">
          <cell r="M363">
            <v>44.86</v>
          </cell>
          <cell r="O363">
            <v>44.86</v>
          </cell>
          <cell r="AM363">
            <v>39330</v>
          </cell>
          <cell r="AN363">
            <v>39345</v>
          </cell>
          <cell r="AO363">
            <v>1378189</v>
          </cell>
          <cell r="AP363">
            <v>3751457</v>
          </cell>
          <cell r="AQ363">
            <v>421429</v>
          </cell>
          <cell r="AR363">
            <v>5551075</v>
          </cell>
        </row>
        <row r="364">
          <cell r="M364">
            <v>44.86</v>
          </cell>
          <cell r="O364">
            <v>44.86</v>
          </cell>
          <cell r="AM364">
            <v>39330</v>
          </cell>
          <cell r="AN364">
            <v>39355</v>
          </cell>
          <cell r="AO364">
            <v>1283011</v>
          </cell>
          <cell r="AP364">
            <v>2955139</v>
          </cell>
          <cell r="AQ364">
            <v>659524</v>
          </cell>
          <cell r="AR364">
            <v>4897674</v>
          </cell>
        </row>
        <row r="365">
          <cell r="M365">
            <v>44.86</v>
          </cell>
          <cell r="O365">
            <v>44.86</v>
          </cell>
          <cell r="AM365">
            <v>39330</v>
          </cell>
          <cell r="AN365">
            <v>39355</v>
          </cell>
          <cell r="AO365">
            <v>1267782</v>
          </cell>
          <cell r="AP365">
            <v>3495858</v>
          </cell>
          <cell r="AQ365">
            <v>269907</v>
          </cell>
          <cell r="AR365">
            <v>5033547</v>
          </cell>
        </row>
        <row r="366">
          <cell r="M366">
            <v>31.09</v>
          </cell>
          <cell r="O366">
            <v>31.09</v>
          </cell>
          <cell r="AM366">
            <v>39331</v>
          </cell>
          <cell r="AN366">
            <v>39318</v>
          </cell>
          <cell r="AO366">
            <v>820441</v>
          </cell>
          <cell r="AP366">
            <v>1881357</v>
          </cell>
          <cell r="AQ366">
            <v>152762</v>
          </cell>
          <cell r="AR366">
            <v>2854560</v>
          </cell>
        </row>
        <row r="367">
          <cell r="M367">
            <v>31.09</v>
          </cell>
          <cell r="O367">
            <v>31.09</v>
          </cell>
          <cell r="AM367">
            <v>39342</v>
          </cell>
          <cell r="AN367">
            <v>39355</v>
          </cell>
          <cell r="AO367">
            <v>799502</v>
          </cell>
          <cell r="AP367">
            <v>2395389</v>
          </cell>
          <cell r="AQ367">
            <v>0</v>
          </cell>
          <cell r="AR367">
            <v>3194891</v>
          </cell>
        </row>
        <row r="368">
          <cell r="M368">
            <v>31.09</v>
          </cell>
          <cell r="O368">
            <v>31.09</v>
          </cell>
          <cell r="AM368">
            <v>39330</v>
          </cell>
          <cell r="AN368">
            <v>39354</v>
          </cell>
          <cell r="AO368">
            <v>860417</v>
          </cell>
          <cell r="AP368">
            <v>2592848</v>
          </cell>
          <cell r="AQ368">
            <v>152762</v>
          </cell>
          <cell r="AR368">
            <v>3606027</v>
          </cell>
        </row>
        <row r="369">
          <cell r="M369">
            <v>31.09</v>
          </cell>
          <cell r="O369">
            <v>31.09</v>
          </cell>
          <cell r="U369">
            <v>62554</v>
          </cell>
          <cell r="AM369">
            <v>39330</v>
          </cell>
          <cell r="AN369">
            <v>39353</v>
          </cell>
          <cell r="AO369">
            <v>809020</v>
          </cell>
          <cell r="AP369">
            <v>1923046</v>
          </cell>
          <cell r="AQ369">
            <v>51333</v>
          </cell>
          <cell r="AR369">
            <v>2783399</v>
          </cell>
        </row>
        <row r="370">
          <cell r="M370">
            <v>31.09</v>
          </cell>
          <cell r="O370">
            <v>31.09</v>
          </cell>
          <cell r="AM370">
            <v>39331</v>
          </cell>
          <cell r="AN370">
            <v>39354</v>
          </cell>
          <cell r="AO370">
            <v>803309</v>
          </cell>
          <cell r="AP370">
            <v>1841224</v>
          </cell>
          <cell r="AQ370">
            <v>132762</v>
          </cell>
          <cell r="AR370">
            <v>2777295</v>
          </cell>
        </row>
        <row r="371">
          <cell r="M371">
            <v>31.09</v>
          </cell>
          <cell r="O371">
            <v>31.09</v>
          </cell>
          <cell r="U371">
            <v>-89246</v>
          </cell>
          <cell r="AM371">
            <v>39330</v>
          </cell>
          <cell r="AN371">
            <v>39317</v>
          </cell>
          <cell r="AO371">
            <v>767141</v>
          </cell>
          <cell r="AP371">
            <v>2265340</v>
          </cell>
          <cell r="AQ371">
            <v>0</v>
          </cell>
          <cell r="AR371">
            <v>3032481</v>
          </cell>
        </row>
        <row r="372">
          <cell r="M372">
            <v>31.09</v>
          </cell>
          <cell r="O372">
            <v>31.09</v>
          </cell>
          <cell r="AL372">
            <v>56653</v>
          </cell>
          <cell r="AM372">
            <v>39331</v>
          </cell>
          <cell r="AN372">
            <v>39354</v>
          </cell>
          <cell r="AO372">
            <v>780466</v>
          </cell>
          <cell r="AP372">
            <v>2367697</v>
          </cell>
          <cell r="AQ372">
            <v>152762</v>
          </cell>
          <cell r="AR372">
            <v>3300925</v>
          </cell>
        </row>
        <row r="373">
          <cell r="M373">
            <v>31.09</v>
          </cell>
          <cell r="O373">
            <v>31.09</v>
          </cell>
          <cell r="AM373">
            <v>39331</v>
          </cell>
          <cell r="AN373">
            <v>39355</v>
          </cell>
          <cell r="AO373">
            <v>909910</v>
          </cell>
          <cell r="AP373">
            <v>2576623</v>
          </cell>
          <cell r="AQ373">
            <v>478762</v>
          </cell>
          <cell r="AR373">
            <v>3965295</v>
          </cell>
        </row>
        <row r="374">
          <cell r="M374">
            <v>50.14</v>
          </cell>
          <cell r="O374">
            <v>50.14</v>
          </cell>
          <cell r="AM374">
            <v>39351</v>
          </cell>
          <cell r="AN374">
            <v>39329</v>
          </cell>
          <cell r="AO374">
            <v>1528572</v>
          </cell>
          <cell r="AP374">
            <v>4219788</v>
          </cell>
          <cell r="AQ374">
            <v>715524</v>
          </cell>
          <cell r="AR374">
            <v>6463884</v>
          </cell>
        </row>
        <row r="375">
          <cell r="M375">
            <v>50.14</v>
          </cell>
          <cell r="O375">
            <v>50.14</v>
          </cell>
          <cell r="AL375">
            <v>90077</v>
          </cell>
          <cell r="AM375">
            <v>39331</v>
          </cell>
          <cell r="AN375">
            <v>39355</v>
          </cell>
          <cell r="AO375">
            <v>1303950</v>
          </cell>
          <cell r="AP375">
            <v>3579589</v>
          </cell>
          <cell r="AQ375">
            <v>77238</v>
          </cell>
          <cell r="AR375">
            <v>4960777</v>
          </cell>
        </row>
        <row r="376">
          <cell r="M376">
            <v>50.14</v>
          </cell>
          <cell r="O376">
            <v>50.14</v>
          </cell>
          <cell r="AL376">
            <v>99077</v>
          </cell>
          <cell r="AM376">
            <v>39330</v>
          </cell>
          <cell r="AN376">
            <v>39355</v>
          </cell>
          <cell r="AO376">
            <v>1420068</v>
          </cell>
          <cell r="AP376">
            <v>3848409</v>
          </cell>
          <cell r="AQ376">
            <v>596762</v>
          </cell>
          <cell r="AR376">
            <v>5865239</v>
          </cell>
        </row>
        <row r="377">
          <cell r="M377">
            <v>50.14</v>
          </cell>
          <cell r="O377">
            <v>50.14</v>
          </cell>
          <cell r="U377">
            <v>-94</v>
          </cell>
          <cell r="AM377">
            <v>39330</v>
          </cell>
          <cell r="AN377">
            <v>39347</v>
          </cell>
          <cell r="AO377">
            <v>1254457</v>
          </cell>
          <cell r="AP377">
            <v>3509071</v>
          </cell>
          <cell r="AQ377">
            <v>77238</v>
          </cell>
          <cell r="AR377">
            <v>4840766</v>
          </cell>
        </row>
        <row r="378">
          <cell r="M378">
            <v>59.11</v>
          </cell>
          <cell r="O378">
            <v>59.11</v>
          </cell>
          <cell r="AM378">
            <v>39330</v>
          </cell>
          <cell r="AN378">
            <v>39311</v>
          </cell>
          <cell r="AO378">
            <v>1730351</v>
          </cell>
          <cell r="AP378">
            <v>4726980</v>
          </cell>
          <cell r="AQ378">
            <v>54952</v>
          </cell>
          <cell r="AR378">
            <v>6512283</v>
          </cell>
        </row>
        <row r="379">
          <cell r="M379">
            <v>30.58</v>
          </cell>
          <cell r="O379">
            <v>30.58</v>
          </cell>
          <cell r="AM379">
            <v>39330</v>
          </cell>
          <cell r="AN379">
            <v>39311</v>
          </cell>
          <cell r="AO379">
            <v>818538</v>
          </cell>
          <cell r="AP379">
            <v>1894959</v>
          </cell>
          <cell r="AQ379">
            <v>0</v>
          </cell>
          <cell r="AR379">
            <v>2713497</v>
          </cell>
        </row>
        <row r="380">
          <cell r="M380">
            <v>30.58</v>
          </cell>
          <cell r="O380">
            <v>30.58</v>
          </cell>
          <cell r="AM380">
            <v>39331</v>
          </cell>
          <cell r="AN380">
            <v>39355</v>
          </cell>
          <cell r="AO380">
            <v>856609</v>
          </cell>
          <cell r="AP380">
            <v>2543972</v>
          </cell>
          <cell r="AQ380">
            <v>0</v>
          </cell>
          <cell r="AR380">
            <v>3400581</v>
          </cell>
        </row>
        <row r="381">
          <cell r="M381">
            <v>44.04</v>
          </cell>
          <cell r="O381">
            <v>44.04</v>
          </cell>
          <cell r="AM381">
            <v>39331</v>
          </cell>
          <cell r="AN381">
            <v>39310</v>
          </cell>
          <cell r="AO381">
            <v>1159278</v>
          </cell>
          <cell r="AP381">
            <v>3268703</v>
          </cell>
          <cell r="AQ381">
            <v>0</v>
          </cell>
          <cell r="AR381">
            <v>4427981</v>
          </cell>
        </row>
        <row r="382">
          <cell r="M382">
            <v>44.04</v>
          </cell>
          <cell r="O382">
            <v>44.04</v>
          </cell>
          <cell r="AM382">
            <v>39351</v>
          </cell>
          <cell r="AN382">
            <v>39329</v>
          </cell>
          <cell r="AO382">
            <v>1246843</v>
          </cell>
          <cell r="AP382">
            <v>3487445</v>
          </cell>
          <cell r="AQ382">
            <v>557809</v>
          </cell>
          <cell r="AR382">
            <v>5292097</v>
          </cell>
        </row>
        <row r="383">
          <cell r="M383">
            <v>44.04</v>
          </cell>
          <cell r="O383">
            <v>44.04</v>
          </cell>
          <cell r="AM383">
            <v>39330</v>
          </cell>
          <cell r="AN383">
            <v>39352</v>
          </cell>
          <cell r="AO383">
            <v>1159278</v>
          </cell>
          <cell r="AP383">
            <v>3324791</v>
          </cell>
          <cell r="AQ383">
            <v>0</v>
          </cell>
          <cell r="AR383">
            <v>4484069</v>
          </cell>
        </row>
        <row r="384">
          <cell r="M384">
            <v>44.04</v>
          </cell>
          <cell r="O384">
            <v>44.04</v>
          </cell>
          <cell r="AM384">
            <v>39330</v>
          </cell>
          <cell r="AN384">
            <v>39352</v>
          </cell>
          <cell r="AO384">
            <v>1159278</v>
          </cell>
          <cell r="AP384">
            <v>3324791</v>
          </cell>
          <cell r="AQ384">
            <v>0</v>
          </cell>
          <cell r="AR384">
            <v>4484069</v>
          </cell>
        </row>
        <row r="385">
          <cell r="M385">
            <v>44.11</v>
          </cell>
          <cell r="O385">
            <v>44.11</v>
          </cell>
          <cell r="AM385">
            <v>39330</v>
          </cell>
          <cell r="AN385">
            <v>39355</v>
          </cell>
          <cell r="AO385">
            <v>1216385</v>
          </cell>
          <cell r="AP385">
            <v>3336810</v>
          </cell>
          <cell r="AQ385">
            <v>696953</v>
          </cell>
          <cell r="AR385">
            <v>5250148</v>
          </cell>
        </row>
        <row r="386">
          <cell r="M386">
            <v>44.11</v>
          </cell>
          <cell r="O386">
            <v>44.11</v>
          </cell>
          <cell r="U386">
            <v>-38938</v>
          </cell>
          <cell r="AI386">
            <v>-37083</v>
          </cell>
          <cell r="AM386">
            <v>39330</v>
          </cell>
          <cell r="AN386">
            <v>39336</v>
          </cell>
          <cell r="AO386">
            <v>1176410</v>
          </cell>
          <cell r="AP386">
            <v>3173004</v>
          </cell>
          <cell r="AQ386">
            <v>132095</v>
          </cell>
          <cell r="AR386">
            <v>4481509</v>
          </cell>
        </row>
        <row r="387">
          <cell r="M387">
            <v>44.11</v>
          </cell>
          <cell r="O387">
            <v>44.11</v>
          </cell>
          <cell r="U387">
            <v>-92975</v>
          </cell>
          <cell r="AH387">
            <v>2080000</v>
          </cell>
          <cell r="AI387">
            <v>2340023</v>
          </cell>
          <cell r="AM387">
            <v>39351</v>
          </cell>
          <cell r="AN387">
            <v>39337</v>
          </cell>
          <cell r="AO387">
            <v>1104074</v>
          </cell>
          <cell r="AP387">
            <v>2453251</v>
          </cell>
          <cell r="AQ387">
            <v>0</v>
          </cell>
          <cell r="AR387">
            <v>3557325</v>
          </cell>
        </row>
        <row r="388">
          <cell r="M388">
            <v>44.11</v>
          </cell>
          <cell r="O388">
            <v>44.11</v>
          </cell>
          <cell r="U388">
            <v>-6333</v>
          </cell>
          <cell r="AH388">
            <v>2160000</v>
          </cell>
          <cell r="AI388">
            <v>2508255</v>
          </cell>
          <cell r="AJ388">
            <v>457144</v>
          </cell>
          <cell r="AM388">
            <v>39351</v>
          </cell>
          <cell r="AN388">
            <v>39337</v>
          </cell>
          <cell r="AO388">
            <v>1142146</v>
          </cell>
          <cell r="AP388">
            <v>3119805</v>
          </cell>
          <cell r="AQ388">
            <v>0</v>
          </cell>
          <cell r="AR388">
            <v>4261951</v>
          </cell>
        </row>
        <row r="389">
          <cell r="M389">
            <v>30.58</v>
          </cell>
          <cell r="O389">
            <v>30.58</v>
          </cell>
          <cell r="U389">
            <v>-116030</v>
          </cell>
          <cell r="AI389">
            <v>-110504</v>
          </cell>
          <cell r="AM389">
            <v>39331</v>
          </cell>
          <cell r="AN389">
            <v>39336</v>
          </cell>
          <cell r="AO389">
            <v>810924</v>
          </cell>
          <cell r="AP389">
            <v>2465425</v>
          </cell>
          <cell r="AQ389">
            <v>37619</v>
          </cell>
          <cell r="AR389">
            <v>3313968</v>
          </cell>
        </row>
        <row r="390">
          <cell r="M390">
            <v>30.58</v>
          </cell>
          <cell r="O390">
            <v>30.58</v>
          </cell>
          <cell r="AM390">
            <v>39330</v>
          </cell>
          <cell r="AN390">
            <v>39345</v>
          </cell>
          <cell r="AO390">
            <v>866127</v>
          </cell>
          <cell r="AP390">
            <v>2646131</v>
          </cell>
          <cell r="AQ390">
            <v>51333</v>
          </cell>
          <cell r="AR390">
            <v>3563591</v>
          </cell>
        </row>
        <row r="391">
          <cell r="M391">
            <v>30.58</v>
          </cell>
          <cell r="O391">
            <v>30.58</v>
          </cell>
          <cell r="U391">
            <v>16820</v>
          </cell>
          <cell r="AM391">
            <v>39330</v>
          </cell>
          <cell r="AN391">
            <v>39354</v>
          </cell>
          <cell r="AO391">
            <v>791888</v>
          </cell>
          <cell r="AP391">
            <v>2327490</v>
          </cell>
          <cell r="AQ391">
            <v>88952</v>
          </cell>
          <cell r="AR391">
            <v>3208330</v>
          </cell>
        </row>
        <row r="392">
          <cell r="M392">
            <v>30.58</v>
          </cell>
          <cell r="O392">
            <v>30.58</v>
          </cell>
          <cell r="U392">
            <v>18043</v>
          </cell>
          <cell r="AM392">
            <v>39330</v>
          </cell>
          <cell r="AN392">
            <v>39347</v>
          </cell>
          <cell r="AO392">
            <v>761431</v>
          </cell>
          <cell r="AP392">
            <v>2235819</v>
          </cell>
          <cell r="AQ392">
            <v>0</v>
          </cell>
          <cell r="AR392">
            <v>2997250</v>
          </cell>
        </row>
        <row r="393">
          <cell r="M393">
            <v>59.11</v>
          </cell>
          <cell r="O393">
            <v>59.11</v>
          </cell>
          <cell r="U393">
            <v>-220686</v>
          </cell>
          <cell r="AI393">
            <v>-210176</v>
          </cell>
          <cell r="AM393">
            <v>39331</v>
          </cell>
          <cell r="AN393">
            <v>39336</v>
          </cell>
          <cell r="AO393">
            <v>1762712</v>
          </cell>
          <cell r="AP393">
            <v>4585010</v>
          </cell>
          <cell r="AQ393">
            <v>173904</v>
          </cell>
          <cell r="AR393">
            <v>6521626</v>
          </cell>
        </row>
        <row r="394">
          <cell r="M394">
            <v>61.03</v>
          </cell>
          <cell r="O394">
            <v>61.03</v>
          </cell>
          <cell r="AM394">
            <v>39330</v>
          </cell>
          <cell r="AN394">
            <v>39345</v>
          </cell>
          <cell r="AO394">
            <v>1882637</v>
          </cell>
          <cell r="AP394">
            <v>5640406</v>
          </cell>
          <cell r="AQ394">
            <v>118952</v>
          </cell>
          <cell r="AR394">
            <v>7641995</v>
          </cell>
        </row>
        <row r="395">
          <cell r="M395">
            <v>8730.9300000000148</v>
          </cell>
          <cell r="N395">
            <v>0</v>
          </cell>
          <cell r="O395">
            <v>8730.9300000000148</v>
          </cell>
          <cell r="P395">
            <v>0</v>
          </cell>
          <cell r="U395">
            <v>-1999074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H395">
            <v>6300000</v>
          </cell>
          <cell r="AI395">
            <v>6407074</v>
          </cell>
          <cell r="AJ395">
            <v>990477</v>
          </cell>
          <cell r="AK395">
            <v>0</v>
          </cell>
          <cell r="AL395">
            <v>1656904</v>
          </cell>
          <cell r="AM395">
            <v>7984592</v>
          </cell>
          <cell r="AN395">
            <v>7987678</v>
          </cell>
          <cell r="AO395">
            <v>232358157</v>
          </cell>
          <cell r="AP395">
            <v>638730189</v>
          </cell>
          <cell r="AQ395">
            <v>31097259</v>
          </cell>
          <cell r="AR395">
            <v>902185605</v>
          </cell>
        </row>
        <row r="396">
          <cell r="M396">
            <v>12.8</v>
          </cell>
          <cell r="P396">
            <v>12.8</v>
          </cell>
          <cell r="AO396">
            <v>0</v>
          </cell>
          <cell r="AP396">
            <v>560876</v>
          </cell>
          <cell r="AQ396">
            <v>0</v>
          </cell>
          <cell r="AR396">
            <v>560876</v>
          </cell>
        </row>
        <row r="397">
          <cell r="M397">
            <v>12.8</v>
          </cell>
          <cell r="P397">
            <v>12.8</v>
          </cell>
          <cell r="AO397">
            <v>0</v>
          </cell>
          <cell r="AP397">
            <v>641001</v>
          </cell>
          <cell r="AQ397">
            <v>0</v>
          </cell>
          <cell r="AR397">
            <v>641001</v>
          </cell>
        </row>
        <row r="398">
          <cell r="M398">
            <v>25.6</v>
          </cell>
          <cell r="N398">
            <v>0</v>
          </cell>
          <cell r="O398">
            <v>0</v>
          </cell>
          <cell r="P398">
            <v>25.6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1201877</v>
          </cell>
          <cell r="AQ398">
            <v>0</v>
          </cell>
          <cell r="AR398">
            <v>1201877</v>
          </cell>
        </row>
        <row r="399">
          <cell r="M399">
            <v>59.18</v>
          </cell>
          <cell r="O399">
            <v>59.18</v>
          </cell>
          <cell r="AO399">
            <v>1951166</v>
          </cell>
          <cell r="AP399">
            <v>5678866</v>
          </cell>
          <cell r="AQ399">
            <v>0</v>
          </cell>
          <cell r="AR399">
            <v>7630032</v>
          </cell>
        </row>
        <row r="400">
          <cell r="M400">
            <v>30.64</v>
          </cell>
          <cell r="O400">
            <v>30.64</v>
          </cell>
          <cell r="AO400">
            <v>894681</v>
          </cell>
          <cell r="AP400">
            <v>2071234</v>
          </cell>
          <cell r="AQ400">
            <v>0</v>
          </cell>
          <cell r="AR400">
            <v>2965915</v>
          </cell>
        </row>
        <row r="401">
          <cell r="M401">
            <v>30.64</v>
          </cell>
          <cell r="O401">
            <v>30.64</v>
          </cell>
          <cell r="AO401">
            <v>913717</v>
          </cell>
          <cell r="AP401">
            <v>2676179</v>
          </cell>
          <cell r="AQ401">
            <v>0</v>
          </cell>
          <cell r="AR401">
            <v>3589896</v>
          </cell>
        </row>
        <row r="402">
          <cell r="M402">
            <v>57.81</v>
          </cell>
          <cell r="O402">
            <v>57.81</v>
          </cell>
          <cell r="AO402">
            <v>1524765</v>
          </cell>
          <cell r="AP402">
            <v>3529911</v>
          </cell>
          <cell r="AQ402">
            <v>0</v>
          </cell>
          <cell r="AR402">
            <v>5054676</v>
          </cell>
        </row>
        <row r="403">
          <cell r="M403">
            <v>44.85</v>
          </cell>
          <cell r="O403">
            <v>44.85</v>
          </cell>
          <cell r="AM403">
            <v>0</v>
          </cell>
          <cell r="AN403">
            <v>0</v>
          </cell>
          <cell r="AO403">
            <v>1262071</v>
          </cell>
          <cell r="AP403">
            <v>3562762</v>
          </cell>
          <cell r="AQ403">
            <v>0</v>
          </cell>
          <cell r="AR403">
            <v>4824833</v>
          </cell>
        </row>
        <row r="404">
          <cell r="M404">
            <v>44.3</v>
          </cell>
          <cell r="O404">
            <v>44.3</v>
          </cell>
          <cell r="AM404">
            <v>0</v>
          </cell>
          <cell r="AN404">
            <v>0</v>
          </cell>
          <cell r="AO404">
            <v>1151664</v>
          </cell>
          <cell r="AP404">
            <v>3227039</v>
          </cell>
          <cell r="AQ404">
            <v>77143</v>
          </cell>
          <cell r="AR404">
            <v>4455846</v>
          </cell>
        </row>
        <row r="405">
          <cell r="M405">
            <v>46.83</v>
          </cell>
          <cell r="O405">
            <v>46.83</v>
          </cell>
          <cell r="AL405">
            <v>110000</v>
          </cell>
          <cell r="AM405">
            <v>0</v>
          </cell>
          <cell r="AN405">
            <v>0</v>
          </cell>
          <cell r="AO405">
            <v>1142146</v>
          </cell>
          <cell r="AP405">
            <v>2644128</v>
          </cell>
          <cell r="AQ405">
            <v>0</v>
          </cell>
          <cell r="AR405">
            <v>3786274</v>
          </cell>
        </row>
        <row r="406">
          <cell r="M406">
            <v>32.71</v>
          </cell>
          <cell r="O406">
            <v>32.71</v>
          </cell>
          <cell r="AM406">
            <v>0</v>
          </cell>
          <cell r="AN406">
            <v>0</v>
          </cell>
          <cell r="AO406">
            <v>866127</v>
          </cell>
          <cell r="AP406">
            <v>2566006</v>
          </cell>
          <cell r="AQ406">
            <v>152762</v>
          </cell>
          <cell r="AR406">
            <v>3584895</v>
          </cell>
        </row>
        <row r="407">
          <cell r="M407">
            <v>32.71</v>
          </cell>
          <cell r="O407">
            <v>32.71</v>
          </cell>
          <cell r="AM407">
            <v>0</v>
          </cell>
          <cell r="AN407">
            <v>0</v>
          </cell>
          <cell r="AO407">
            <v>847092</v>
          </cell>
          <cell r="AP407">
            <v>1961061</v>
          </cell>
          <cell r="AQ407">
            <v>0</v>
          </cell>
          <cell r="AR407">
            <v>2808153</v>
          </cell>
        </row>
        <row r="408">
          <cell r="M408">
            <v>57.91</v>
          </cell>
          <cell r="O408">
            <v>57.91</v>
          </cell>
          <cell r="AO408">
            <v>1522861</v>
          </cell>
          <cell r="AP408">
            <v>3525504</v>
          </cell>
          <cell r="AQ408">
            <v>0</v>
          </cell>
          <cell r="AR408">
            <v>5048365</v>
          </cell>
        </row>
        <row r="409">
          <cell r="M409">
            <v>31.09</v>
          </cell>
          <cell r="O409">
            <v>31.09</v>
          </cell>
          <cell r="AM409">
            <v>0</v>
          </cell>
          <cell r="AN409">
            <v>0</v>
          </cell>
          <cell r="AO409">
            <v>828056</v>
          </cell>
          <cell r="AP409">
            <v>2477868</v>
          </cell>
          <cell r="AQ409">
            <v>0</v>
          </cell>
          <cell r="AR409">
            <v>3305924</v>
          </cell>
        </row>
        <row r="410">
          <cell r="M410">
            <v>44.86</v>
          </cell>
          <cell r="O410">
            <v>44.86</v>
          </cell>
          <cell r="AM410">
            <v>0</v>
          </cell>
          <cell r="AN410">
            <v>0</v>
          </cell>
          <cell r="AO410">
            <v>1231614</v>
          </cell>
          <cell r="AP410">
            <v>3452190</v>
          </cell>
          <cell r="AQ410">
            <v>0</v>
          </cell>
          <cell r="AR410">
            <v>4683804</v>
          </cell>
        </row>
        <row r="411">
          <cell r="M411">
            <v>44.86</v>
          </cell>
          <cell r="O411">
            <v>44.86</v>
          </cell>
          <cell r="AM411">
            <v>0</v>
          </cell>
          <cell r="AN411">
            <v>0</v>
          </cell>
          <cell r="AO411">
            <v>1231614</v>
          </cell>
          <cell r="AP411">
            <v>3452190</v>
          </cell>
          <cell r="AQ411">
            <v>0</v>
          </cell>
          <cell r="AR411">
            <v>4683804</v>
          </cell>
        </row>
        <row r="412">
          <cell r="M412">
            <v>30.58</v>
          </cell>
          <cell r="O412">
            <v>30.58</v>
          </cell>
          <cell r="AM412">
            <v>0</v>
          </cell>
          <cell r="AN412">
            <v>0</v>
          </cell>
          <cell r="AO412">
            <v>860417</v>
          </cell>
          <cell r="AP412">
            <v>1991910</v>
          </cell>
          <cell r="AQ412">
            <v>0</v>
          </cell>
          <cell r="AR412">
            <v>2852327</v>
          </cell>
        </row>
        <row r="413">
          <cell r="M413">
            <v>44.04</v>
          </cell>
          <cell r="O413">
            <v>44.04</v>
          </cell>
          <cell r="AM413">
            <v>0</v>
          </cell>
          <cell r="AN413">
            <v>0</v>
          </cell>
          <cell r="AO413">
            <v>1166892</v>
          </cell>
          <cell r="AP413">
            <v>2701417</v>
          </cell>
          <cell r="AQ413">
            <v>0</v>
          </cell>
          <cell r="AR413">
            <v>3868309</v>
          </cell>
        </row>
        <row r="414">
          <cell r="M414">
            <v>633.00999999999988</v>
          </cell>
          <cell r="N414">
            <v>0</v>
          </cell>
          <cell r="O414">
            <v>633.00999999999988</v>
          </cell>
          <cell r="P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110000</v>
          </cell>
          <cell r="AM414">
            <v>0</v>
          </cell>
          <cell r="AN414">
            <v>0</v>
          </cell>
          <cell r="AO414">
            <v>17394883</v>
          </cell>
          <cell r="AP414">
            <v>45518265</v>
          </cell>
          <cell r="AQ414">
            <v>229905</v>
          </cell>
          <cell r="AR414">
            <v>63143053</v>
          </cell>
        </row>
        <row r="415">
          <cell r="M415">
            <v>12.8</v>
          </cell>
          <cell r="P415">
            <v>12.8</v>
          </cell>
          <cell r="AM415">
            <v>39351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</row>
        <row r="416">
          <cell r="M416">
            <v>12.8</v>
          </cell>
          <cell r="P416">
            <v>12.8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</row>
        <row r="417">
          <cell r="M417">
            <v>12.8</v>
          </cell>
          <cell r="P417">
            <v>12.8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</row>
        <row r="418">
          <cell r="M418">
            <v>12.8</v>
          </cell>
          <cell r="P418">
            <v>12.8</v>
          </cell>
          <cell r="AM418">
            <v>39330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</row>
        <row r="419">
          <cell r="M419">
            <v>12.8</v>
          </cell>
          <cell r="P419">
            <v>12.8</v>
          </cell>
          <cell r="AM419">
            <v>39330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</row>
        <row r="420">
          <cell r="M420">
            <v>12.8</v>
          </cell>
          <cell r="P420">
            <v>12.8</v>
          </cell>
          <cell r="AM420">
            <v>39351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</row>
        <row r="421">
          <cell r="M421">
            <v>12.8</v>
          </cell>
          <cell r="P421">
            <v>12.8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</row>
        <row r="422">
          <cell r="M422">
            <v>12.8</v>
          </cell>
          <cell r="P422">
            <v>12.8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</row>
        <row r="423">
          <cell r="M423">
            <v>12.8</v>
          </cell>
          <cell r="P423">
            <v>12.8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</row>
        <row r="424">
          <cell r="M424">
            <v>12.8</v>
          </cell>
          <cell r="P424">
            <v>12.8</v>
          </cell>
          <cell r="AM424">
            <v>39351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</row>
        <row r="425">
          <cell r="M425">
            <v>12.8</v>
          </cell>
          <cell r="P425">
            <v>12.8</v>
          </cell>
          <cell r="AM425">
            <v>39351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</row>
        <row r="426">
          <cell r="M426">
            <v>12.8</v>
          </cell>
          <cell r="P426">
            <v>12.8</v>
          </cell>
          <cell r="AM426">
            <v>39329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</row>
        <row r="427">
          <cell r="M427">
            <v>12.8</v>
          </cell>
          <cell r="P427">
            <v>12.8</v>
          </cell>
          <cell r="AM427">
            <v>39330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</row>
        <row r="428">
          <cell r="M428">
            <v>12.8</v>
          </cell>
          <cell r="P428">
            <v>12.8</v>
          </cell>
          <cell r="AM428">
            <v>39351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</row>
        <row r="429">
          <cell r="M429">
            <v>12.8</v>
          </cell>
          <cell r="P429">
            <v>12.8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</row>
        <row r="430">
          <cell r="M430">
            <v>12.8</v>
          </cell>
          <cell r="P430">
            <v>12.8</v>
          </cell>
          <cell r="AM430">
            <v>39351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</row>
        <row r="431">
          <cell r="M431">
            <v>12.8</v>
          </cell>
          <cell r="P431">
            <v>12.8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</row>
        <row r="432">
          <cell r="M432">
            <v>12.8</v>
          </cell>
          <cell r="P432">
            <v>12.8</v>
          </cell>
          <cell r="AM432">
            <v>39342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</row>
        <row r="433">
          <cell r="M433">
            <v>12.8</v>
          </cell>
          <cell r="P433">
            <v>12.8</v>
          </cell>
          <cell r="AM433">
            <v>39330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</row>
        <row r="434">
          <cell r="M434">
            <v>12.8</v>
          </cell>
          <cell r="P434">
            <v>12.8</v>
          </cell>
          <cell r="AM434">
            <v>39342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</row>
        <row r="435">
          <cell r="M435">
            <v>12.8</v>
          </cell>
          <cell r="P435">
            <v>12.8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</row>
        <row r="436">
          <cell r="M436">
            <v>12.8</v>
          </cell>
          <cell r="P436">
            <v>12.8</v>
          </cell>
          <cell r="AM436">
            <v>39351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</row>
        <row r="437">
          <cell r="M437">
            <v>12.8</v>
          </cell>
          <cell r="P437">
            <v>12.8</v>
          </cell>
          <cell r="AM437">
            <v>39342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</row>
        <row r="438">
          <cell r="M438">
            <v>12.8</v>
          </cell>
          <cell r="P438">
            <v>12.8</v>
          </cell>
          <cell r="AM438">
            <v>39331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</row>
        <row r="439">
          <cell r="M439">
            <v>12.8</v>
          </cell>
          <cell r="P439">
            <v>12.8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</row>
        <row r="440">
          <cell r="M440">
            <v>12.8</v>
          </cell>
          <cell r="P440">
            <v>12.8</v>
          </cell>
          <cell r="AM440">
            <v>39330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</row>
        <row r="441">
          <cell r="M441">
            <v>12.8</v>
          </cell>
          <cell r="P441">
            <v>12.8</v>
          </cell>
          <cell r="AM441">
            <v>39330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</row>
        <row r="442">
          <cell r="M442">
            <v>12.8</v>
          </cell>
          <cell r="P442">
            <v>12.8</v>
          </cell>
          <cell r="AM442">
            <v>39330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</row>
        <row r="443">
          <cell r="M443">
            <v>12.8</v>
          </cell>
          <cell r="P443">
            <v>12.8</v>
          </cell>
          <cell r="AM443">
            <v>39330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</row>
        <row r="444">
          <cell r="M444">
            <v>12.8</v>
          </cell>
          <cell r="P444">
            <v>12.8</v>
          </cell>
          <cell r="AM444">
            <v>39351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</row>
        <row r="445">
          <cell r="M445">
            <v>12.8</v>
          </cell>
          <cell r="P445">
            <v>12.8</v>
          </cell>
          <cell r="AM445">
            <v>39342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</row>
        <row r="446">
          <cell r="M446">
            <v>12.8</v>
          </cell>
          <cell r="P446">
            <v>12.8</v>
          </cell>
          <cell r="AM446">
            <v>39342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</row>
        <row r="447">
          <cell r="M447">
            <v>12.8</v>
          </cell>
          <cell r="P447">
            <v>12.8</v>
          </cell>
          <cell r="AM447">
            <v>0</v>
          </cell>
          <cell r="AN447">
            <v>0</v>
          </cell>
          <cell r="AO447">
            <v>0</v>
          </cell>
          <cell r="AP447">
            <v>560876</v>
          </cell>
          <cell r="AQ447">
            <v>0</v>
          </cell>
          <cell r="AR447">
            <v>560876</v>
          </cell>
        </row>
        <row r="448">
          <cell r="M448">
            <v>12.8</v>
          </cell>
          <cell r="P448">
            <v>12.8</v>
          </cell>
          <cell r="AM448">
            <v>39351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</row>
        <row r="449">
          <cell r="M449">
            <v>12.8</v>
          </cell>
          <cell r="P449">
            <v>12.8</v>
          </cell>
          <cell r="AM449">
            <v>39351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</row>
        <row r="450">
          <cell r="M450">
            <v>12.8</v>
          </cell>
          <cell r="P450">
            <v>12.8</v>
          </cell>
          <cell r="AM450">
            <v>39329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</row>
        <row r="451">
          <cell r="M451">
            <v>12.8</v>
          </cell>
          <cell r="P451">
            <v>12.8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</row>
        <row r="452">
          <cell r="M452">
            <v>12.8</v>
          </cell>
          <cell r="P452">
            <v>12.8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</row>
        <row r="453">
          <cell r="M453">
            <v>12.8</v>
          </cell>
          <cell r="P453">
            <v>12.8</v>
          </cell>
          <cell r="AM453">
            <v>39342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</row>
        <row r="454">
          <cell r="M454">
            <v>12.8</v>
          </cell>
          <cell r="P454">
            <v>12.8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</row>
        <row r="455">
          <cell r="M455">
            <v>12.8</v>
          </cell>
          <cell r="P455">
            <v>12.8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</row>
        <row r="456">
          <cell r="M456">
            <v>12.8</v>
          </cell>
          <cell r="P456">
            <v>12.8</v>
          </cell>
          <cell r="AM456">
            <v>39342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</row>
        <row r="457">
          <cell r="M457">
            <v>12.8</v>
          </cell>
          <cell r="P457">
            <v>12.8</v>
          </cell>
          <cell r="AM457">
            <v>39351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</row>
        <row r="458">
          <cell r="M458">
            <v>12.8</v>
          </cell>
          <cell r="P458">
            <v>12.8</v>
          </cell>
          <cell r="AM458">
            <v>39342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</row>
        <row r="459">
          <cell r="M459">
            <v>12.8</v>
          </cell>
          <cell r="P459">
            <v>12.8</v>
          </cell>
          <cell r="AM459">
            <v>39331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</row>
        <row r="460">
          <cell r="M460">
            <v>12.8</v>
          </cell>
          <cell r="P460">
            <v>12.8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</row>
        <row r="461">
          <cell r="M461">
            <v>12.8</v>
          </cell>
          <cell r="P461">
            <v>12.8</v>
          </cell>
          <cell r="AM461">
            <v>39331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</row>
        <row r="462">
          <cell r="M462">
            <v>12.8</v>
          </cell>
          <cell r="P462">
            <v>12.8</v>
          </cell>
          <cell r="AM462">
            <v>39351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</row>
        <row r="463">
          <cell r="M463">
            <v>12.8</v>
          </cell>
          <cell r="P463">
            <v>12.8</v>
          </cell>
          <cell r="AM463">
            <v>39331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</row>
        <row r="464">
          <cell r="M464">
            <v>12.8</v>
          </cell>
          <cell r="P464">
            <v>12.8</v>
          </cell>
          <cell r="AM464">
            <v>39331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</row>
        <row r="465">
          <cell r="M465">
            <v>12.8</v>
          </cell>
          <cell r="P465">
            <v>12.8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</row>
        <row r="466">
          <cell r="M466">
            <v>12.8</v>
          </cell>
          <cell r="P466">
            <v>12.8</v>
          </cell>
          <cell r="AM466">
            <v>39351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</row>
        <row r="467">
          <cell r="M467">
            <v>12.8</v>
          </cell>
          <cell r="P467">
            <v>12.8</v>
          </cell>
          <cell r="AM467">
            <v>39351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</row>
        <row r="468">
          <cell r="M468">
            <v>12.8</v>
          </cell>
          <cell r="P468">
            <v>12.8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</row>
        <row r="469">
          <cell r="M469">
            <v>12.8</v>
          </cell>
          <cell r="P469">
            <v>12.8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</row>
        <row r="470">
          <cell r="M470">
            <v>12.8</v>
          </cell>
          <cell r="P470">
            <v>12.8</v>
          </cell>
          <cell r="AM470">
            <v>39330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</row>
        <row r="471">
          <cell r="M471">
            <v>12.8</v>
          </cell>
          <cell r="P471">
            <v>12.8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</row>
        <row r="472">
          <cell r="M472">
            <v>12.8</v>
          </cell>
          <cell r="P472">
            <v>12.8</v>
          </cell>
          <cell r="AM472">
            <v>39351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</row>
        <row r="473">
          <cell r="M473">
            <v>12.8</v>
          </cell>
          <cell r="P473">
            <v>12.8</v>
          </cell>
          <cell r="AM473">
            <v>39329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</row>
        <row r="474">
          <cell r="M474">
            <v>12.8</v>
          </cell>
          <cell r="P474">
            <v>12.8</v>
          </cell>
          <cell r="AM474">
            <v>39342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</row>
        <row r="475">
          <cell r="M475">
            <v>12.8</v>
          </cell>
          <cell r="P475">
            <v>12.8</v>
          </cell>
          <cell r="AM475">
            <v>39342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</row>
        <row r="476">
          <cell r="M476">
            <v>12.8</v>
          </cell>
          <cell r="P476">
            <v>12.8</v>
          </cell>
          <cell r="AM476">
            <v>39351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</row>
        <row r="477">
          <cell r="M477">
            <v>12.8</v>
          </cell>
          <cell r="P477">
            <v>12.8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</row>
        <row r="478">
          <cell r="M478">
            <v>12.8</v>
          </cell>
          <cell r="P478">
            <v>12.8</v>
          </cell>
          <cell r="AM478">
            <v>39342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</row>
        <row r="479">
          <cell r="M479">
            <v>12.8</v>
          </cell>
          <cell r="P479">
            <v>12.8</v>
          </cell>
          <cell r="AM479">
            <v>39331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</row>
        <row r="480">
          <cell r="M480">
            <v>12.8</v>
          </cell>
          <cell r="P480">
            <v>12.8</v>
          </cell>
          <cell r="AM480">
            <v>39331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</row>
        <row r="481">
          <cell r="M481">
            <v>12.8</v>
          </cell>
          <cell r="P481">
            <v>12.8</v>
          </cell>
          <cell r="AM481">
            <v>39342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</row>
        <row r="482">
          <cell r="M482">
            <v>12.8</v>
          </cell>
          <cell r="P482">
            <v>12.8</v>
          </cell>
          <cell r="AM482">
            <v>39342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</row>
        <row r="483">
          <cell r="M483">
            <v>12.8</v>
          </cell>
          <cell r="P483">
            <v>12.8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</row>
        <row r="484">
          <cell r="M484">
            <v>12.8</v>
          </cell>
          <cell r="P484">
            <v>12.8</v>
          </cell>
          <cell r="AM484">
            <v>39330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</row>
        <row r="485">
          <cell r="M485">
            <v>12.8</v>
          </cell>
          <cell r="P485">
            <v>12.8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</row>
        <row r="486">
          <cell r="M486">
            <v>12.8</v>
          </cell>
          <cell r="P486">
            <v>12.8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</row>
        <row r="487">
          <cell r="M487">
            <v>12.8</v>
          </cell>
          <cell r="P487">
            <v>12.8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</row>
        <row r="488">
          <cell r="M488">
            <v>12.8</v>
          </cell>
          <cell r="P488">
            <v>12.8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</row>
        <row r="489">
          <cell r="M489">
            <v>12.8</v>
          </cell>
          <cell r="P489">
            <v>12.8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</row>
        <row r="490">
          <cell r="M490">
            <v>12.8</v>
          </cell>
          <cell r="P490">
            <v>12.8</v>
          </cell>
          <cell r="AM490">
            <v>39342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</row>
        <row r="491">
          <cell r="M491">
            <v>12.8</v>
          </cell>
          <cell r="P491">
            <v>12.8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</row>
        <row r="492">
          <cell r="M492">
            <v>12.8</v>
          </cell>
          <cell r="P492">
            <v>12.8</v>
          </cell>
          <cell r="AM492">
            <v>39342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</row>
        <row r="493">
          <cell r="M493">
            <v>12.8</v>
          </cell>
          <cell r="P493">
            <v>12.8</v>
          </cell>
          <cell r="AM493">
            <v>0</v>
          </cell>
          <cell r="AN493">
            <v>0</v>
          </cell>
          <cell r="AO493">
            <v>0</v>
          </cell>
          <cell r="AP493">
            <v>560876</v>
          </cell>
          <cell r="AQ493">
            <v>0</v>
          </cell>
          <cell r="AR493">
            <v>560876</v>
          </cell>
        </row>
        <row r="494">
          <cell r="M494">
            <v>12.8</v>
          </cell>
          <cell r="P494">
            <v>12.8</v>
          </cell>
          <cell r="AM494">
            <v>39331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</row>
        <row r="495">
          <cell r="M495">
            <v>12.8</v>
          </cell>
          <cell r="P495">
            <v>12.8</v>
          </cell>
          <cell r="AM495">
            <v>39342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</row>
        <row r="496">
          <cell r="M496">
            <v>12.8</v>
          </cell>
          <cell r="P496">
            <v>12.8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</row>
        <row r="497">
          <cell r="M497">
            <v>12.8</v>
          </cell>
          <cell r="P497">
            <v>12.8</v>
          </cell>
          <cell r="AM497">
            <v>39330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</row>
        <row r="498">
          <cell r="M498">
            <v>12.8</v>
          </cell>
          <cell r="P498">
            <v>12.8</v>
          </cell>
          <cell r="AM498">
            <v>39351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</row>
        <row r="499">
          <cell r="M499">
            <v>12.8</v>
          </cell>
          <cell r="P499">
            <v>12.8</v>
          </cell>
          <cell r="AM499">
            <v>39330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</row>
        <row r="500">
          <cell r="M500">
            <v>12.8</v>
          </cell>
          <cell r="P500">
            <v>12.8</v>
          </cell>
          <cell r="AM500">
            <v>39342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</row>
        <row r="501">
          <cell r="M501">
            <v>12.8</v>
          </cell>
          <cell r="P501">
            <v>12.8</v>
          </cell>
          <cell r="AM501">
            <v>39329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</row>
        <row r="502">
          <cell r="M502">
            <v>12.8</v>
          </cell>
          <cell r="P502">
            <v>12.8</v>
          </cell>
          <cell r="AM502">
            <v>39330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</row>
        <row r="503">
          <cell r="M503">
            <v>12.8</v>
          </cell>
          <cell r="P503">
            <v>12.8</v>
          </cell>
          <cell r="AM503">
            <v>39351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</row>
        <row r="504">
          <cell r="M504">
            <v>12.8</v>
          </cell>
          <cell r="P504">
            <v>12.8</v>
          </cell>
          <cell r="AM504">
            <v>39330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</row>
        <row r="505">
          <cell r="M505">
            <v>12.8</v>
          </cell>
          <cell r="P505">
            <v>12.8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</row>
        <row r="506">
          <cell r="M506">
            <v>12.8</v>
          </cell>
          <cell r="P506">
            <v>12.8</v>
          </cell>
          <cell r="AM506">
            <v>39331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</row>
        <row r="507">
          <cell r="M507">
            <v>12.8</v>
          </cell>
          <cell r="P507">
            <v>12.8</v>
          </cell>
          <cell r="AM507">
            <v>39331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</row>
        <row r="508">
          <cell r="M508">
            <v>12.8</v>
          </cell>
          <cell r="P508">
            <v>12.8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</row>
        <row r="509">
          <cell r="M509">
            <v>12.8</v>
          </cell>
          <cell r="P509">
            <v>12.8</v>
          </cell>
          <cell r="AM509">
            <v>39351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</row>
        <row r="510">
          <cell r="M510">
            <v>12.8</v>
          </cell>
          <cell r="P510">
            <v>12.8</v>
          </cell>
          <cell r="AM510">
            <v>39330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</row>
        <row r="511">
          <cell r="M511">
            <v>12.8</v>
          </cell>
          <cell r="P511">
            <v>12.8</v>
          </cell>
          <cell r="AM511">
            <v>39351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</row>
        <row r="512">
          <cell r="M512">
            <v>12.8</v>
          </cell>
          <cell r="P512">
            <v>12.8</v>
          </cell>
          <cell r="AM512">
            <v>0</v>
          </cell>
          <cell r="AN512">
            <v>39317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</row>
        <row r="513">
          <cell r="M513">
            <v>12.8</v>
          </cell>
          <cell r="P513">
            <v>12.8</v>
          </cell>
          <cell r="AM513">
            <v>39351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</row>
        <row r="514">
          <cell r="M514">
            <v>12.8</v>
          </cell>
          <cell r="P514">
            <v>12.8</v>
          </cell>
          <cell r="AM514">
            <v>39330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</row>
        <row r="515">
          <cell r="M515">
            <v>12.8</v>
          </cell>
          <cell r="P515">
            <v>12.8</v>
          </cell>
          <cell r="AM515">
            <v>39330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</row>
        <row r="516">
          <cell r="M516">
            <v>12.8</v>
          </cell>
          <cell r="P516">
            <v>12.8</v>
          </cell>
          <cell r="AM516">
            <v>39330</v>
          </cell>
          <cell r="AN516">
            <v>0</v>
          </cell>
          <cell r="AO516">
            <v>0</v>
          </cell>
          <cell r="AP516">
            <v>560876</v>
          </cell>
          <cell r="AQ516">
            <v>0</v>
          </cell>
          <cell r="AR516">
            <v>560876</v>
          </cell>
        </row>
        <row r="517">
          <cell r="M517">
            <v>12.8</v>
          </cell>
          <cell r="P517">
            <v>12.8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</row>
        <row r="518">
          <cell r="M518">
            <v>12.8</v>
          </cell>
          <cell r="P518">
            <v>12.8</v>
          </cell>
          <cell r="AM518">
            <v>39351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</row>
        <row r="519">
          <cell r="M519">
            <v>12.8</v>
          </cell>
          <cell r="P519">
            <v>12.8</v>
          </cell>
          <cell r="AM519">
            <v>39351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</row>
        <row r="520">
          <cell r="M520">
            <v>12.8</v>
          </cell>
          <cell r="P520">
            <v>12.8</v>
          </cell>
          <cell r="AM520">
            <v>39330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</row>
        <row r="521">
          <cell r="M521">
            <v>12.8</v>
          </cell>
          <cell r="P521">
            <v>12.8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</row>
        <row r="522">
          <cell r="M522">
            <v>12.8</v>
          </cell>
          <cell r="P522">
            <v>12.8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</row>
        <row r="523">
          <cell r="M523">
            <v>12.8</v>
          </cell>
          <cell r="P523">
            <v>12.8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</row>
        <row r="524">
          <cell r="M524">
            <v>12.8</v>
          </cell>
          <cell r="P524">
            <v>12.8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</row>
        <row r="525">
          <cell r="M525">
            <v>12.8</v>
          </cell>
          <cell r="P525">
            <v>12.8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</row>
        <row r="526">
          <cell r="M526">
            <v>12.8</v>
          </cell>
          <cell r="P526">
            <v>12.8</v>
          </cell>
          <cell r="AM526">
            <v>39330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</row>
        <row r="527">
          <cell r="M527">
            <v>12.8</v>
          </cell>
          <cell r="P527">
            <v>12.8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</row>
        <row r="528">
          <cell r="M528">
            <v>12.8</v>
          </cell>
          <cell r="P528">
            <v>12.8</v>
          </cell>
          <cell r="AM528">
            <v>39331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</row>
        <row r="529">
          <cell r="M529">
            <v>12.8</v>
          </cell>
          <cell r="P529">
            <v>12.8</v>
          </cell>
          <cell r="AM529">
            <v>39331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</row>
        <row r="530">
          <cell r="M530">
            <v>12.8</v>
          </cell>
          <cell r="P530">
            <v>12.8</v>
          </cell>
          <cell r="AM530">
            <v>0</v>
          </cell>
          <cell r="AN530">
            <v>39355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</row>
        <row r="531">
          <cell r="M531">
            <v>12.8</v>
          </cell>
          <cell r="P531">
            <v>12.8</v>
          </cell>
          <cell r="AM531">
            <v>39351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</row>
        <row r="532">
          <cell r="M532">
            <v>12.8</v>
          </cell>
          <cell r="P532">
            <v>12.8</v>
          </cell>
          <cell r="AM532">
            <v>39330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</row>
        <row r="533">
          <cell r="M533">
            <v>12.8</v>
          </cell>
          <cell r="P533">
            <v>12.8</v>
          </cell>
          <cell r="AM533">
            <v>39330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</row>
        <row r="534">
          <cell r="M534">
            <v>12.8</v>
          </cell>
          <cell r="P534">
            <v>12.8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</row>
        <row r="535">
          <cell r="M535">
            <v>12.8</v>
          </cell>
          <cell r="P535">
            <v>12.8</v>
          </cell>
          <cell r="AM535">
            <v>39351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</row>
        <row r="536">
          <cell r="M536">
            <v>12.8</v>
          </cell>
          <cell r="P536">
            <v>12.8</v>
          </cell>
          <cell r="AM536">
            <v>39330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</row>
        <row r="537">
          <cell r="M537">
            <v>12.8</v>
          </cell>
          <cell r="P537">
            <v>12.8</v>
          </cell>
          <cell r="AM537">
            <v>39331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</row>
        <row r="538">
          <cell r="M538">
            <v>12.8</v>
          </cell>
          <cell r="P538">
            <v>12.8</v>
          </cell>
          <cell r="AM538">
            <v>39342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</row>
        <row r="539">
          <cell r="M539">
            <v>12.8</v>
          </cell>
          <cell r="P539">
            <v>12.8</v>
          </cell>
          <cell r="AM539">
            <v>39342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</row>
        <row r="540">
          <cell r="M540">
            <v>12.8</v>
          </cell>
          <cell r="P540">
            <v>12.8</v>
          </cell>
          <cell r="AM540">
            <v>39342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</row>
        <row r="541">
          <cell r="M541">
            <v>12.8</v>
          </cell>
          <cell r="P541">
            <v>12.8</v>
          </cell>
          <cell r="AM541">
            <v>39351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</row>
        <row r="542">
          <cell r="M542">
            <v>12.8</v>
          </cell>
          <cell r="P542">
            <v>12.8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</row>
        <row r="543">
          <cell r="M543">
            <v>12.8</v>
          </cell>
          <cell r="P543">
            <v>12.8</v>
          </cell>
          <cell r="AM543">
            <v>39351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</row>
        <row r="544">
          <cell r="M544">
            <v>12.8</v>
          </cell>
          <cell r="P544">
            <v>12.8</v>
          </cell>
          <cell r="AM544">
            <v>39330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</row>
        <row r="545">
          <cell r="M545">
            <v>12.8</v>
          </cell>
          <cell r="P545">
            <v>12.8</v>
          </cell>
          <cell r="AM545">
            <v>39331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</row>
        <row r="546">
          <cell r="M546">
            <v>12.8</v>
          </cell>
          <cell r="P546">
            <v>12.8</v>
          </cell>
          <cell r="AM546">
            <v>39330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</row>
        <row r="547">
          <cell r="M547">
            <v>12.8</v>
          </cell>
          <cell r="P547">
            <v>12.8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</row>
        <row r="548">
          <cell r="M548">
            <v>12.8</v>
          </cell>
          <cell r="P548">
            <v>12.8</v>
          </cell>
          <cell r="AM548">
            <v>39330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</row>
        <row r="549">
          <cell r="M549">
            <v>12.8</v>
          </cell>
          <cell r="P549">
            <v>12.8</v>
          </cell>
          <cell r="AM549">
            <v>39342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</row>
        <row r="550">
          <cell r="M550">
            <v>12.8</v>
          </cell>
          <cell r="P550">
            <v>12.8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</row>
        <row r="551">
          <cell r="M551">
            <v>12.8</v>
          </cell>
          <cell r="P551">
            <v>12.8</v>
          </cell>
          <cell r="AM551">
            <v>39351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</row>
        <row r="552">
          <cell r="M552">
            <v>12.8</v>
          </cell>
          <cell r="P552">
            <v>12.8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</row>
        <row r="553">
          <cell r="M553">
            <v>12.8</v>
          </cell>
          <cell r="P553">
            <v>12.8</v>
          </cell>
          <cell r="AM553">
            <v>0</v>
          </cell>
          <cell r="AN553">
            <v>39311</v>
          </cell>
          <cell r="AO553">
            <v>0</v>
          </cell>
          <cell r="AP553">
            <v>1121751</v>
          </cell>
          <cell r="AQ553">
            <v>0</v>
          </cell>
          <cell r="AR553">
            <v>1121751</v>
          </cell>
        </row>
        <row r="554">
          <cell r="M554">
            <v>12.8</v>
          </cell>
          <cell r="P554">
            <v>12.8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</row>
        <row r="555">
          <cell r="M555">
            <v>12.8</v>
          </cell>
          <cell r="P555">
            <v>12.8</v>
          </cell>
          <cell r="AM555">
            <v>39351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</row>
        <row r="556">
          <cell r="M556">
            <v>12.8</v>
          </cell>
          <cell r="P556">
            <v>12.8</v>
          </cell>
          <cell r="AM556">
            <v>39342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</row>
        <row r="557">
          <cell r="M557">
            <v>12.8</v>
          </cell>
          <cell r="P557">
            <v>12.8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</row>
        <row r="558">
          <cell r="M558">
            <v>12.8</v>
          </cell>
          <cell r="P558">
            <v>12.8</v>
          </cell>
          <cell r="AM558">
            <v>39331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</row>
        <row r="559">
          <cell r="M559">
            <v>12.8</v>
          </cell>
          <cell r="P559">
            <v>12.8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</row>
        <row r="560">
          <cell r="M560">
            <v>12.8</v>
          </cell>
          <cell r="P560">
            <v>12.8</v>
          </cell>
          <cell r="AM560">
            <v>39330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</row>
        <row r="561">
          <cell r="M561">
            <v>12.8</v>
          </cell>
          <cell r="P561">
            <v>12.8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</row>
        <row r="562">
          <cell r="M562">
            <v>12.8</v>
          </cell>
          <cell r="P562">
            <v>12.8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</row>
        <row r="563">
          <cell r="M563">
            <v>12.8</v>
          </cell>
          <cell r="P563">
            <v>12.8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</row>
        <row r="564">
          <cell r="M564">
            <v>12.8</v>
          </cell>
          <cell r="P564">
            <v>12.8</v>
          </cell>
          <cell r="AM564">
            <v>39330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</row>
        <row r="565">
          <cell r="M565">
            <v>12.8</v>
          </cell>
          <cell r="P565">
            <v>12.8</v>
          </cell>
          <cell r="AM565">
            <v>39331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</row>
        <row r="566">
          <cell r="M566">
            <v>12.8</v>
          </cell>
          <cell r="P566">
            <v>12.8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</row>
        <row r="567">
          <cell r="M567">
            <v>12.8</v>
          </cell>
          <cell r="P567">
            <v>12.8</v>
          </cell>
          <cell r="AM567">
            <v>39331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</row>
        <row r="568">
          <cell r="M568">
            <v>12.8</v>
          </cell>
          <cell r="P568">
            <v>12.8</v>
          </cell>
          <cell r="AM568">
            <v>39331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</row>
        <row r="569">
          <cell r="M569">
            <v>12.8</v>
          </cell>
          <cell r="P569">
            <v>12.8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</row>
        <row r="570">
          <cell r="M570">
            <v>12.8</v>
          </cell>
          <cell r="P570">
            <v>12.8</v>
          </cell>
          <cell r="AM570">
            <v>39330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</row>
        <row r="571">
          <cell r="M571">
            <v>12.8</v>
          </cell>
          <cell r="P571">
            <v>12.8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</row>
        <row r="572">
          <cell r="M572">
            <v>12.8</v>
          </cell>
          <cell r="P572">
            <v>12.8</v>
          </cell>
          <cell r="AM572">
            <v>39330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</row>
        <row r="573">
          <cell r="M573">
            <v>12.8</v>
          </cell>
          <cell r="P573">
            <v>12.8</v>
          </cell>
          <cell r="AM573">
            <v>39330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</row>
        <row r="574">
          <cell r="M574">
            <v>12.8</v>
          </cell>
          <cell r="P574">
            <v>12.8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</row>
        <row r="575">
          <cell r="M575">
            <v>12.8</v>
          </cell>
          <cell r="P575">
            <v>12.8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</row>
        <row r="576">
          <cell r="M576">
            <v>12.8</v>
          </cell>
          <cell r="P576">
            <v>12.8</v>
          </cell>
          <cell r="AM576">
            <v>39351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</row>
        <row r="577">
          <cell r="M577">
            <v>12.8</v>
          </cell>
          <cell r="P577">
            <v>12.8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</row>
        <row r="578">
          <cell r="M578">
            <v>12.8</v>
          </cell>
          <cell r="P578">
            <v>12.8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</row>
        <row r="579">
          <cell r="M579">
            <v>12.8</v>
          </cell>
          <cell r="P579">
            <v>12.8</v>
          </cell>
          <cell r="AM579">
            <v>39330</v>
          </cell>
          <cell r="AO579">
            <v>0</v>
          </cell>
          <cell r="AP579">
            <v>641001</v>
          </cell>
          <cell r="AQ579">
            <v>0</v>
          </cell>
          <cell r="AR579">
            <v>641001</v>
          </cell>
        </row>
        <row r="580">
          <cell r="M580">
            <v>12.8</v>
          </cell>
          <cell r="P580">
            <v>12.8</v>
          </cell>
          <cell r="AM580">
            <v>0</v>
          </cell>
          <cell r="AN580">
            <v>39311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</row>
        <row r="581">
          <cell r="M581">
            <v>12.8</v>
          </cell>
          <cell r="P581">
            <v>12.8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</row>
        <row r="582">
          <cell r="M582">
            <v>12.8</v>
          </cell>
          <cell r="P582">
            <v>12.8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</row>
        <row r="583">
          <cell r="M583">
            <v>12.8</v>
          </cell>
          <cell r="P583">
            <v>12.8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</row>
        <row r="584">
          <cell r="M584">
            <v>12.8</v>
          </cell>
          <cell r="P584">
            <v>12.8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</row>
        <row r="585">
          <cell r="M585">
            <v>12.8</v>
          </cell>
          <cell r="P585">
            <v>12.8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</row>
        <row r="586">
          <cell r="M586">
            <v>12.8</v>
          </cell>
          <cell r="P586">
            <v>12.8</v>
          </cell>
          <cell r="AM586">
            <v>39351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</row>
        <row r="587">
          <cell r="M587">
            <v>12.8</v>
          </cell>
          <cell r="P587">
            <v>12.8</v>
          </cell>
          <cell r="AM587">
            <v>39342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</row>
        <row r="588">
          <cell r="M588">
            <v>12.8</v>
          </cell>
          <cell r="P588">
            <v>12.8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</row>
        <row r="589">
          <cell r="M589">
            <v>12.8</v>
          </cell>
          <cell r="P589">
            <v>12.8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</row>
        <row r="590">
          <cell r="M590">
            <v>12.8</v>
          </cell>
          <cell r="P590">
            <v>12.8</v>
          </cell>
          <cell r="AM590">
            <v>39351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</row>
        <row r="591">
          <cell r="M591">
            <v>12.8</v>
          </cell>
          <cell r="P591">
            <v>12.8</v>
          </cell>
          <cell r="AM591">
            <v>39342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</row>
        <row r="592">
          <cell r="M592">
            <v>12.8</v>
          </cell>
          <cell r="P592">
            <v>12.8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</row>
        <row r="593">
          <cell r="M593">
            <v>12.8</v>
          </cell>
          <cell r="P593">
            <v>12.8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</row>
        <row r="594">
          <cell r="M594">
            <v>12.8</v>
          </cell>
          <cell r="P594">
            <v>12.8</v>
          </cell>
          <cell r="AM594">
            <v>39329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</row>
        <row r="595">
          <cell r="M595">
            <v>12.8</v>
          </cell>
          <cell r="P595">
            <v>12.8</v>
          </cell>
          <cell r="AM595">
            <v>39342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</row>
        <row r="596">
          <cell r="M596">
            <v>12.8</v>
          </cell>
          <cell r="P596">
            <v>12.8</v>
          </cell>
          <cell r="AM596">
            <v>39342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</row>
        <row r="597">
          <cell r="M597">
            <v>12.8</v>
          </cell>
          <cell r="P597">
            <v>12.8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</row>
        <row r="598">
          <cell r="M598">
            <v>12.8</v>
          </cell>
          <cell r="P598">
            <v>12.8</v>
          </cell>
          <cell r="AM598">
            <v>39351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</row>
        <row r="599">
          <cell r="M599">
            <v>12.8</v>
          </cell>
          <cell r="P599">
            <v>12.8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</row>
        <row r="600">
          <cell r="M600">
            <v>12.8</v>
          </cell>
          <cell r="P600">
            <v>12.8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</row>
        <row r="601">
          <cell r="M601">
            <v>12.8</v>
          </cell>
          <cell r="P601">
            <v>12.8</v>
          </cell>
          <cell r="AM601">
            <v>39331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</row>
        <row r="602">
          <cell r="M602">
            <v>12.8</v>
          </cell>
          <cell r="P602">
            <v>12.8</v>
          </cell>
          <cell r="AM602">
            <v>39342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</row>
        <row r="603">
          <cell r="M603">
            <v>12.8</v>
          </cell>
          <cell r="P603">
            <v>12.8</v>
          </cell>
          <cell r="AM603">
            <v>39351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</row>
        <row r="604">
          <cell r="M604">
            <v>12.8</v>
          </cell>
          <cell r="P604">
            <v>12.8</v>
          </cell>
          <cell r="AM604">
            <v>39342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</row>
        <row r="605">
          <cell r="M605">
            <v>12.8</v>
          </cell>
          <cell r="P605">
            <v>12.8</v>
          </cell>
          <cell r="AM605">
            <v>39329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</row>
        <row r="606">
          <cell r="M606">
            <v>12.8</v>
          </cell>
          <cell r="P606">
            <v>12.8</v>
          </cell>
          <cell r="AM606">
            <v>39342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</row>
        <row r="607">
          <cell r="M607">
            <v>12.8</v>
          </cell>
          <cell r="P607">
            <v>12.8</v>
          </cell>
          <cell r="AM607">
            <v>39329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</row>
        <row r="608">
          <cell r="M608">
            <v>12.8</v>
          </cell>
          <cell r="P608">
            <v>12.8</v>
          </cell>
          <cell r="AM608">
            <v>39342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</row>
        <row r="609">
          <cell r="M609">
            <v>12.8</v>
          </cell>
          <cell r="P609">
            <v>12.8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</row>
        <row r="610">
          <cell r="M610">
            <v>12.8</v>
          </cell>
          <cell r="P610">
            <v>12.8</v>
          </cell>
          <cell r="AM610">
            <v>39331</v>
          </cell>
          <cell r="AO610">
            <v>0</v>
          </cell>
          <cell r="AP610">
            <v>681063</v>
          </cell>
          <cell r="AQ610">
            <v>0</v>
          </cell>
          <cell r="AR610">
            <v>681063</v>
          </cell>
        </row>
        <row r="611">
          <cell r="M611">
            <v>12.8</v>
          </cell>
          <cell r="P611">
            <v>12.8</v>
          </cell>
          <cell r="AM611">
            <v>39329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</row>
        <row r="612">
          <cell r="M612">
            <v>12.8</v>
          </cell>
          <cell r="P612">
            <v>12.8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</row>
        <row r="613">
          <cell r="M613">
            <v>12.8</v>
          </cell>
          <cell r="P613">
            <v>12.8</v>
          </cell>
          <cell r="AM613">
            <v>39342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</row>
        <row r="614">
          <cell r="M614">
            <v>12.8</v>
          </cell>
          <cell r="P614">
            <v>12.8</v>
          </cell>
          <cell r="AM614">
            <v>39351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</row>
        <row r="615">
          <cell r="M615">
            <v>12.8</v>
          </cell>
          <cell r="P615">
            <v>12.8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</row>
        <row r="616">
          <cell r="M616">
            <v>12.8</v>
          </cell>
          <cell r="P616">
            <v>12.8</v>
          </cell>
          <cell r="AM616">
            <v>39331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</row>
        <row r="617">
          <cell r="M617">
            <v>12.8</v>
          </cell>
          <cell r="P617">
            <v>12.8</v>
          </cell>
          <cell r="AM617">
            <v>39342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</row>
        <row r="618">
          <cell r="M618">
            <v>12.8</v>
          </cell>
          <cell r="P618">
            <v>12.8</v>
          </cell>
          <cell r="AM618">
            <v>39351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</row>
        <row r="619">
          <cell r="M619">
            <v>12.8</v>
          </cell>
          <cell r="P619">
            <v>12.8</v>
          </cell>
          <cell r="AM619">
            <v>39331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</row>
        <row r="620">
          <cell r="M620">
            <v>12.8</v>
          </cell>
          <cell r="P620">
            <v>12.8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</row>
        <row r="621">
          <cell r="M621">
            <v>12.8</v>
          </cell>
          <cell r="P621">
            <v>12.8</v>
          </cell>
          <cell r="AM621">
            <v>39331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</row>
        <row r="622">
          <cell r="M622">
            <v>12.8</v>
          </cell>
          <cell r="P622">
            <v>12.8</v>
          </cell>
          <cell r="AM622">
            <v>39331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</row>
        <row r="623">
          <cell r="M623">
            <v>12.8</v>
          </cell>
          <cell r="P623">
            <v>12.8</v>
          </cell>
          <cell r="AM623">
            <v>39329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</row>
        <row r="624">
          <cell r="M624">
            <v>12.8</v>
          </cell>
          <cell r="P624">
            <v>12.8</v>
          </cell>
          <cell r="AM624">
            <v>39351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</row>
        <row r="625">
          <cell r="M625">
            <v>12.8</v>
          </cell>
          <cell r="P625">
            <v>12.8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</row>
        <row r="626">
          <cell r="M626">
            <v>12.8</v>
          </cell>
          <cell r="P626">
            <v>12.8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</row>
        <row r="627">
          <cell r="M627">
            <v>12.8</v>
          </cell>
          <cell r="P627">
            <v>12.8</v>
          </cell>
          <cell r="AM627">
            <v>39342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</row>
        <row r="628">
          <cell r="M628">
            <v>12.8</v>
          </cell>
          <cell r="P628">
            <v>12.8</v>
          </cell>
          <cell r="AM628">
            <v>0</v>
          </cell>
          <cell r="AN628">
            <v>0</v>
          </cell>
          <cell r="AO628">
            <v>0</v>
          </cell>
          <cell r="AP628">
            <v>641001</v>
          </cell>
          <cell r="AQ628">
            <v>0</v>
          </cell>
          <cell r="AR628">
            <v>641001</v>
          </cell>
        </row>
        <row r="629">
          <cell r="M629">
            <v>12.8</v>
          </cell>
          <cell r="P629">
            <v>12.8</v>
          </cell>
          <cell r="AM629">
            <v>0</v>
          </cell>
          <cell r="AN629">
            <v>0</v>
          </cell>
          <cell r="AO629">
            <v>0</v>
          </cell>
          <cell r="AP629">
            <v>641001</v>
          </cell>
          <cell r="AQ629">
            <v>0</v>
          </cell>
          <cell r="AR629">
            <v>641001</v>
          </cell>
        </row>
        <row r="630">
          <cell r="M630">
            <v>12.8</v>
          </cell>
          <cell r="P630">
            <v>12.8</v>
          </cell>
          <cell r="AM630">
            <v>39351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</row>
        <row r="631">
          <cell r="M631">
            <v>12.8</v>
          </cell>
          <cell r="P631">
            <v>12.8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</row>
        <row r="632">
          <cell r="M632">
            <v>12.8</v>
          </cell>
          <cell r="P632">
            <v>12.8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</row>
        <row r="633">
          <cell r="M633">
            <v>12.8</v>
          </cell>
          <cell r="P633">
            <v>12.8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</row>
        <row r="634">
          <cell r="M634">
            <v>12.8</v>
          </cell>
          <cell r="P634">
            <v>12.8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</row>
        <row r="635">
          <cell r="M635">
            <v>12.8</v>
          </cell>
          <cell r="P635">
            <v>12.8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</row>
        <row r="636">
          <cell r="M636">
            <v>12.8</v>
          </cell>
          <cell r="P636">
            <v>12.8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</row>
        <row r="637">
          <cell r="M637">
            <v>12.8</v>
          </cell>
          <cell r="P637">
            <v>12.8</v>
          </cell>
          <cell r="AM637">
            <v>39342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</row>
        <row r="638">
          <cell r="M638">
            <v>12.8</v>
          </cell>
          <cell r="P638">
            <v>12.8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</row>
        <row r="639">
          <cell r="M639">
            <v>12.8</v>
          </cell>
          <cell r="P639">
            <v>12.8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</row>
        <row r="640">
          <cell r="M640">
            <v>12.8</v>
          </cell>
          <cell r="P640">
            <v>12.8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</row>
        <row r="641">
          <cell r="M641">
            <v>12.8</v>
          </cell>
          <cell r="P641">
            <v>12.8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</row>
        <row r="642">
          <cell r="M642">
            <v>12.8</v>
          </cell>
          <cell r="P642">
            <v>12.8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</row>
        <row r="643">
          <cell r="M643">
            <v>12.8</v>
          </cell>
          <cell r="P643">
            <v>12.8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</row>
        <row r="644">
          <cell r="M644">
            <v>12.8</v>
          </cell>
          <cell r="P644">
            <v>12.8</v>
          </cell>
          <cell r="AM644">
            <v>39351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</row>
        <row r="645">
          <cell r="M645">
            <v>12.8</v>
          </cell>
          <cell r="P645">
            <v>12.8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</row>
        <row r="646">
          <cell r="M646">
            <v>12.8</v>
          </cell>
          <cell r="P646">
            <v>12.8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</row>
        <row r="647">
          <cell r="M647">
            <v>12.8</v>
          </cell>
          <cell r="P647">
            <v>12.8</v>
          </cell>
          <cell r="AM647">
            <v>39342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</row>
        <row r="648">
          <cell r="M648">
            <v>12.8</v>
          </cell>
          <cell r="P648">
            <v>12.8</v>
          </cell>
          <cell r="AM648">
            <v>39342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</row>
        <row r="649">
          <cell r="M649">
            <v>12.8</v>
          </cell>
          <cell r="P649">
            <v>12.8</v>
          </cell>
          <cell r="AM649">
            <v>0</v>
          </cell>
          <cell r="AN649">
            <v>39317</v>
          </cell>
          <cell r="AO649">
            <v>0</v>
          </cell>
          <cell r="AP649">
            <v>681063</v>
          </cell>
          <cell r="AQ649">
            <v>0</v>
          </cell>
          <cell r="AR649">
            <v>681063</v>
          </cell>
        </row>
        <row r="650">
          <cell r="M650">
            <v>12.8</v>
          </cell>
          <cell r="P650">
            <v>12.8</v>
          </cell>
          <cell r="AM650">
            <v>39351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</row>
        <row r="651">
          <cell r="M651">
            <v>12.8</v>
          </cell>
          <cell r="P651">
            <v>12.8</v>
          </cell>
          <cell r="AM651">
            <v>39351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</row>
        <row r="652">
          <cell r="M652">
            <v>12.8</v>
          </cell>
          <cell r="P652">
            <v>12.8</v>
          </cell>
          <cell r="AM652">
            <v>39351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</row>
        <row r="653">
          <cell r="M653">
            <v>12.8</v>
          </cell>
          <cell r="P653">
            <v>12.8</v>
          </cell>
          <cell r="AM653">
            <v>39342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</row>
        <row r="654">
          <cell r="M654">
            <v>12.8</v>
          </cell>
          <cell r="P654">
            <v>12.8</v>
          </cell>
          <cell r="AM654">
            <v>39351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</row>
        <row r="655">
          <cell r="M655">
            <v>12.8</v>
          </cell>
          <cell r="P655">
            <v>12.8</v>
          </cell>
          <cell r="AM655">
            <v>39351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</row>
        <row r="656">
          <cell r="M656">
            <v>12.8</v>
          </cell>
          <cell r="P656">
            <v>12.8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</row>
        <row r="657">
          <cell r="M657">
            <v>12.8</v>
          </cell>
          <cell r="P657">
            <v>12.8</v>
          </cell>
          <cell r="AM657">
            <v>39342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</row>
        <row r="658">
          <cell r="M658">
            <v>12.8</v>
          </cell>
          <cell r="P658">
            <v>12.8</v>
          </cell>
          <cell r="AM658">
            <v>39329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</row>
        <row r="659">
          <cell r="M659">
            <v>12.8</v>
          </cell>
          <cell r="P659">
            <v>12.8</v>
          </cell>
          <cell r="AM659">
            <v>39342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</row>
        <row r="660">
          <cell r="M660">
            <v>12.8</v>
          </cell>
          <cell r="P660">
            <v>12.8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</row>
        <row r="661">
          <cell r="M661">
            <v>12.8</v>
          </cell>
          <cell r="P661">
            <v>12.8</v>
          </cell>
          <cell r="AM661">
            <v>0</v>
          </cell>
          <cell r="AN661">
            <v>0</v>
          </cell>
          <cell r="AO661">
            <v>0</v>
          </cell>
          <cell r="AP661">
            <v>560876</v>
          </cell>
          <cell r="AQ661">
            <v>0</v>
          </cell>
          <cell r="AR661">
            <v>560876</v>
          </cell>
        </row>
        <row r="662">
          <cell r="M662">
            <v>12.8</v>
          </cell>
          <cell r="P662">
            <v>12.8</v>
          </cell>
          <cell r="AM662">
            <v>39330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</row>
        <row r="663">
          <cell r="M663">
            <v>12.8</v>
          </cell>
          <cell r="P663">
            <v>12.8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</row>
        <row r="664">
          <cell r="M664">
            <v>12.8</v>
          </cell>
          <cell r="P664">
            <v>12.8</v>
          </cell>
          <cell r="AM664">
            <v>39331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</row>
        <row r="665">
          <cell r="M665">
            <v>12.8</v>
          </cell>
          <cell r="P665">
            <v>12.8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</row>
        <row r="666">
          <cell r="M666">
            <v>12.8</v>
          </cell>
          <cell r="P666">
            <v>12.8</v>
          </cell>
          <cell r="AM666">
            <v>39329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</row>
        <row r="667">
          <cell r="M667">
            <v>12.8</v>
          </cell>
          <cell r="P667">
            <v>12.8</v>
          </cell>
          <cell r="AM667">
            <v>39330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</row>
        <row r="668">
          <cell r="M668">
            <v>12.8</v>
          </cell>
          <cell r="P668">
            <v>12.8</v>
          </cell>
          <cell r="AM668">
            <v>39330</v>
          </cell>
          <cell r="AN668">
            <v>0</v>
          </cell>
          <cell r="AO668">
            <v>0</v>
          </cell>
          <cell r="AP668">
            <v>641001</v>
          </cell>
          <cell r="AQ668">
            <v>0</v>
          </cell>
          <cell r="AR668">
            <v>641001</v>
          </cell>
        </row>
        <row r="669">
          <cell r="M669">
            <v>12.8</v>
          </cell>
          <cell r="P669">
            <v>12.8</v>
          </cell>
          <cell r="AM669">
            <v>39351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</row>
        <row r="670">
          <cell r="M670">
            <v>12.8</v>
          </cell>
          <cell r="P670">
            <v>12.8</v>
          </cell>
          <cell r="AM670">
            <v>39342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</row>
        <row r="671">
          <cell r="M671">
            <v>12.8</v>
          </cell>
          <cell r="P671">
            <v>12.8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</row>
        <row r="672">
          <cell r="M672">
            <v>12.8</v>
          </cell>
          <cell r="P672">
            <v>12.8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</row>
        <row r="673">
          <cell r="M673">
            <v>12.8</v>
          </cell>
          <cell r="P673">
            <v>12.8</v>
          </cell>
          <cell r="AM673">
            <v>39351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</row>
        <row r="674">
          <cell r="M674">
            <v>12.8</v>
          </cell>
          <cell r="P674">
            <v>12.8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</row>
        <row r="675">
          <cell r="M675">
            <v>12.8</v>
          </cell>
          <cell r="P675">
            <v>12.8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</row>
        <row r="676">
          <cell r="M676">
            <v>12.8</v>
          </cell>
          <cell r="P676">
            <v>12.8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</row>
        <row r="677">
          <cell r="M677">
            <v>12.8</v>
          </cell>
          <cell r="P677">
            <v>12.8</v>
          </cell>
          <cell r="AM677">
            <v>0</v>
          </cell>
          <cell r="AN677">
            <v>39359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</row>
        <row r="678">
          <cell r="M678">
            <v>12.8</v>
          </cell>
          <cell r="P678">
            <v>12.8</v>
          </cell>
          <cell r="AM678">
            <v>39331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</row>
        <row r="679">
          <cell r="M679">
            <v>12.8</v>
          </cell>
          <cell r="P679">
            <v>12.8</v>
          </cell>
          <cell r="AM679">
            <v>39330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</row>
        <row r="680">
          <cell r="M680">
            <v>12.8</v>
          </cell>
          <cell r="P680">
            <v>12.8</v>
          </cell>
          <cell r="AM680">
            <v>39330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</row>
        <row r="681">
          <cell r="M681">
            <v>12.8</v>
          </cell>
          <cell r="P681">
            <v>12.8</v>
          </cell>
          <cell r="AM681">
            <v>39331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</row>
        <row r="682">
          <cell r="M682">
            <v>12.8</v>
          </cell>
          <cell r="P682">
            <v>12.8</v>
          </cell>
          <cell r="AM682">
            <v>39330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</row>
        <row r="683">
          <cell r="M683">
            <v>12.8</v>
          </cell>
          <cell r="P683">
            <v>12.8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</row>
        <row r="684">
          <cell r="M684">
            <v>12.8</v>
          </cell>
          <cell r="P684">
            <v>12.8</v>
          </cell>
          <cell r="AM684">
            <v>39330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</row>
        <row r="685">
          <cell r="M685">
            <v>12.8</v>
          </cell>
          <cell r="P685">
            <v>12.8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</row>
        <row r="686">
          <cell r="M686">
            <v>12.8</v>
          </cell>
          <cell r="P686">
            <v>12.8</v>
          </cell>
          <cell r="AM686">
            <v>39330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</row>
        <row r="687">
          <cell r="M687">
            <v>12.8</v>
          </cell>
          <cell r="P687">
            <v>12.8</v>
          </cell>
          <cell r="AM687">
            <v>39330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</row>
        <row r="688">
          <cell r="M688">
            <v>12.8</v>
          </cell>
          <cell r="P688">
            <v>12.8</v>
          </cell>
          <cell r="AM688">
            <v>39330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</row>
        <row r="689">
          <cell r="M689">
            <v>12.8</v>
          </cell>
          <cell r="P689">
            <v>12.8</v>
          </cell>
          <cell r="AM689">
            <v>39351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</row>
        <row r="690">
          <cell r="M690">
            <v>12.8</v>
          </cell>
          <cell r="P690">
            <v>12.8</v>
          </cell>
          <cell r="AM690">
            <v>39351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</row>
        <row r="691">
          <cell r="M691">
            <v>12.8</v>
          </cell>
          <cell r="P691">
            <v>12.8</v>
          </cell>
          <cell r="AM691">
            <v>0</v>
          </cell>
          <cell r="AN691">
            <v>39311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</row>
        <row r="692">
          <cell r="M692">
            <v>12.8</v>
          </cell>
          <cell r="P692">
            <v>12.8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</row>
        <row r="693">
          <cell r="M693">
            <v>12.8</v>
          </cell>
          <cell r="P693">
            <v>12.8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</row>
        <row r="694">
          <cell r="M694">
            <v>12.8</v>
          </cell>
          <cell r="P694">
            <v>12.8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</row>
        <row r="695">
          <cell r="M695">
            <v>12.8</v>
          </cell>
          <cell r="P695">
            <v>12.8</v>
          </cell>
          <cell r="AM695">
            <v>39342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</row>
        <row r="696">
          <cell r="M696">
            <v>12.8</v>
          </cell>
          <cell r="P696">
            <v>12.8</v>
          </cell>
          <cell r="AM696">
            <v>39342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</row>
        <row r="697">
          <cell r="M697">
            <v>12.8</v>
          </cell>
          <cell r="P697">
            <v>12.8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</row>
        <row r="698">
          <cell r="M698">
            <v>12.8</v>
          </cell>
          <cell r="P698">
            <v>12.8</v>
          </cell>
          <cell r="AM698">
            <v>39330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</row>
        <row r="699">
          <cell r="M699">
            <v>12.8</v>
          </cell>
          <cell r="P699">
            <v>12.8</v>
          </cell>
          <cell r="AO699">
            <v>0</v>
          </cell>
          <cell r="AP699">
            <v>600938</v>
          </cell>
          <cell r="AQ699">
            <v>0</v>
          </cell>
          <cell r="AR699">
            <v>600938</v>
          </cell>
        </row>
        <row r="700">
          <cell r="M700">
            <v>12.8</v>
          </cell>
          <cell r="P700">
            <v>12.8</v>
          </cell>
          <cell r="AM700">
            <v>39351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</row>
        <row r="701">
          <cell r="M701">
            <v>12.8</v>
          </cell>
          <cell r="P701">
            <v>12.8</v>
          </cell>
          <cell r="AM701">
            <v>0</v>
          </cell>
          <cell r="AN701">
            <v>0</v>
          </cell>
          <cell r="AO701">
            <v>0</v>
          </cell>
          <cell r="AP701">
            <v>641001</v>
          </cell>
          <cell r="AQ701">
            <v>0</v>
          </cell>
          <cell r="AR701">
            <v>641001</v>
          </cell>
        </row>
        <row r="702">
          <cell r="M702">
            <v>12.8</v>
          </cell>
          <cell r="P702">
            <v>12.8</v>
          </cell>
          <cell r="AM702">
            <v>39330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</row>
        <row r="703">
          <cell r="M703">
            <v>12.8</v>
          </cell>
          <cell r="P703">
            <v>12.8</v>
          </cell>
          <cell r="AM703">
            <v>39331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</row>
        <row r="704">
          <cell r="M704">
            <v>12.8</v>
          </cell>
          <cell r="P704">
            <v>12.8</v>
          </cell>
          <cell r="AM704">
            <v>39330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</row>
        <row r="705">
          <cell r="M705">
            <v>12.8</v>
          </cell>
          <cell r="P705">
            <v>12.8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</row>
        <row r="706">
          <cell r="M706">
            <v>12.8</v>
          </cell>
          <cell r="P706">
            <v>12.8</v>
          </cell>
          <cell r="AM706">
            <v>39330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</row>
        <row r="707">
          <cell r="M707">
            <v>12.8</v>
          </cell>
          <cell r="P707">
            <v>12.8</v>
          </cell>
          <cell r="AM707">
            <v>39342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</row>
        <row r="708">
          <cell r="M708">
            <v>12.8</v>
          </cell>
          <cell r="P708">
            <v>12.8</v>
          </cell>
          <cell r="AM708">
            <v>39330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</row>
        <row r="709">
          <cell r="M709">
            <v>12.8</v>
          </cell>
          <cell r="P709">
            <v>12.8</v>
          </cell>
          <cell r="AM709">
            <v>39331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</row>
        <row r="710">
          <cell r="M710">
            <v>12.8</v>
          </cell>
          <cell r="P710">
            <v>12.8</v>
          </cell>
          <cell r="AM710">
            <v>39342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</row>
        <row r="711">
          <cell r="M711">
            <v>12.8</v>
          </cell>
          <cell r="P711">
            <v>12.8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</row>
        <row r="712">
          <cell r="M712">
            <v>12.8</v>
          </cell>
          <cell r="P712">
            <v>12.8</v>
          </cell>
          <cell r="AM712">
            <v>39330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</row>
        <row r="713">
          <cell r="M713">
            <v>12.8</v>
          </cell>
          <cell r="P713">
            <v>12.8</v>
          </cell>
          <cell r="AM713">
            <v>39342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</row>
        <row r="714">
          <cell r="M714">
            <v>12.8</v>
          </cell>
          <cell r="P714">
            <v>12.8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</row>
        <row r="715">
          <cell r="M715">
            <v>12.8</v>
          </cell>
          <cell r="P715">
            <v>12.8</v>
          </cell>
          <cell r="AM715">
            <v>39330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</row>
        <row r="716">
          <cell r="M716">
            <v>12.8</v>
          </cell>
          <cell r="P716">
            <v>12.8</v>
          </cell>
          <cell r="AM716">
            <v>39330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</row>
        <row r="717">
          <cell r="M717">
            <v>12.8</v>
          </cell>
          <cell r="P717">
            <v>12.8</v>
          </cell>
          <cell r="AM717">
            <v>39351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</row>
        <row r="718">
          <cell r="M718">
            <v>12.8</v>
          </cell>
          <cell r="P718">
            <v>12.8</v>
          </cell>
          <cell r="AM718">
            <v>39330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</row>
        <row r="719">
          <cell r="M719">
            <v>12.8</v>
          </cell>
          <cell r="P719">
            <v>12.8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</row>
        <row r="720">
          <cell r="M720">
            <v>12.8</v>
          </cell>
          <cell r="P720">
            <v>12.8</v>
          </cell>
          <cell r="AM720">
            <v>39351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0</v>
          </cell>
        </row>
        <row r="721">
          <cell r="M721">
            <v>12.8</v>
          </cell>
          <cell r="P721">
            <v>12.8</v>
          </cell>
          <cell r="AM721">
            <v>39342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</row>
        <row r="722">
          <cell r="M722">
            <v>12.8</v>
          </cell>
          <cell r="P722">
            <v>12.8</v>
          </cell>
          <cell r="AM722">
            <v>39351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</row>
        <row r="723">
          <cell r="M723">
            <v>12.8</v>
          </cell>
          <cell r="P723">
            <v>12.8</v>
          </cell>
          <cell r="AM723">
            <v>39330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</row>
        <row r="724">
          <cell r="M724">
            <v>12.8</v>
          </cell>
          <cell r="P724">
            <v>12.8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</row>
        <row r="725">
          <cell r="M725">
            <v>12.8</v>
          </cell>
          <cell r="P725">
            <v>12.8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</row>
        <row r="726">
          <cell r="M726">
            <v>12.8</v>
          </cell>
          <cell r="P726">
            <v>12.8</v>
          </cell>
          <cell r="AM726">
            <v>39330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</row>
        <row r="727">
          <cell r="M727">
            <v>12.8</v>
          </cell>
          <cell r="P727">
            <v>12.8</v>
          </cell>
          <cell r="AM727">
            <v>39330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</row>
        <row r="728">
          <cell r="M728">
            <v>12.8</v>
          </cell>
          <cell r="P728">
            <v>12.8</v>
          </cell>
          <cell r="AM728">
            <v>39330</v>
          </cell>
          <cell r="AN728">
            <v>0</v>
          </cell>
          <cell r="AO728">
            <v>0</v>
          </cell>
          <cell r="AP728">
            <v>560876</v>
          </cell>
          <cell r="AQ728">
            <v>0</v>
          </cell>
          <cell r="AR728">
            <v>560876</v>
          </cell>
        </row>
        <row r="729">
          <cell r="M729">
            <v>12.8</v>
          </cell>
          <cell r="P729">
            <v>12.8</v>
          </cell>
          <cell r="AM729">
            <v>39342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</row>
        <row r="730">
          <cell r="M730">
            <v>12.8</v>
          </cell>
          <cell r="P730">
            <v>12.8</v>
          </cell>
          <cell r="AM730">
            <v>39330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</row>
        <row r="731">
          <cell r="M731">
            <v>12.8</v>
          </cell>
          <cell r="P731">
            <v>12.8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</row>
        <row r="732">
          <cell r="M732">
            <v>12.8</v>
          </cell>
          <cell r="P732">
            <v>12.8</v>
          </cell>
          <cell r="AM732">
            <v>39330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</row>
        <row r="733">
          <cell r="M733">
            <v>12.8</v>
          </cell>
          <cell r="P733">
            <v>12.8</v>
          </cell>
          <cell r="AM733">
            <v>39330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</row>
        <row r="734">
          <cell r="M734">
            <v>12.8</v>
          </cell>
          <cell r="P734">
            <v>12.8</v>
          </cell>
          <cell r="AM734">
            <v>39331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</row>
        <row r="735">
          <cell r="M735">
            <v>12.8</v>
          </cell>
          <cell r="P735">
            <v>12.8</v>
          </cell>
          <cell r="AM735">
            <v>39330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</row>
        <row r="736">
          <cell r="M736">
            <v>12.8</v>
          </cell>
          <cell r="P736">
            <v>12.8</v>
          </cell>
          <cell r="AM736">
            <v>39330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</row>
        <row r="737">
          <cell r="M737">
            <v>12.8</v>
          </cell>
          <cell r="P737">
            <v>12.8</v>
          </cell>
          <cell r="AM737">
            <v>39330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</row>
        <row r="738">
          <cell r="M738">
            <v>12.8</v>
          </cell>
          <cell r="P738">
            <v>12.8</v>
          </cell>
          <cell r="AM738">
            <v>39351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</row>
        <row r="739">
          <cell r="M739">
            <v>12.8</v>
          </cell>
          <cell r="P739">
            <v>12.8</v>
          </cell>
          <cell r="AM739">
            <v>39351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</row>
        <row r="740">
          <cell r="M740">
            <v>12.8</v>
          </cell>
          <cell r="P740">
            <v>12.8</v>
          </cell>
          <cell r="AM740">
            <v>39351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</row>
        <row r="741">
          <cell r="M741">
            <v>12.8</v>
          </cell>
          <cell r="P741">
            <v>12.8</v>
          </cell>
          <cell r="AM741">
            <v>39351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</row>
        <row r="742">
          <cell r="M742">
            <v>12.8</v>
          </cell>
          <cell r="P742">
            <v>12.8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</row>
        <row r="743">
          <cell r="M743">
            <v>12.8</v>
          </cell>
          <cell r="P743">
            <v>12.8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</row>
        <row r="744">
          <cell r="M744">
            <v>12.8</v>
          </cell>
          <cell r="P744">
            <v>12.8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</row>
        <row r="745">
          <cell r="M745">
            <v>12.8</v>
          </cell>
          <cell r="P745">
            <v>12.8</v>
          </cell>
          <cell r="AM745">
            <v>39351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</row>
        <row r="746">
          <cell r="M746">
            <v>12.8</v>
          </cell>
          <cell r="P746">
            <v>12.8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</row>
        <row r="747">
          <cell r="M747">
            <v>12.8</v>
          </cell>
          <cell r="P747">
            <v>12.8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</row>
        <row r="748">
          <cell r="M748">
            <v>12.8</v>
          </cell>
          <cell r="P748">
            <v>12.8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</row>
        <row r="749">
          <cell r="M749">
            <v>12.8</v>
          </cell>
          <cell r="P749">
            <v>12.8</v>
          </cell>
          <cell r="AM749">
            <v>39330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</row>
        <row r="750">
          <cell r="M750">
            <v>12.8</v>
          </cell>
          <cell r="P750">
            <v>12.8</v>
          </cell>
          <cell r="AM750">
            <v>39351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</row>
        <row r="751">
          <cell r="M751">
            <v>12.8</v>
          </cell>
          <cell r="P751">
            <v>12.8</v>
          </cell>
          <cell r="AM751">
            <v>39351</v>
          </cell>
          <cell r="AN751">
            <v>0</v>
          </cell>
          <cell r="AO751">
            <v>0</v>
          </cell>
          <cell r="AP751">
            <v>600938</v>
          </cell>
          <cell r="AQ751">
            <v>0</v>
          </cell>
          <cell r="AR751">
            <v>600938</v>
          </cell>
        </row>
        <row r="752">
          <cell r="M752">
            <v>12.8</v>
          </cell>
          <cell r="P752">
            <v>12.8</v>
          </cell>
          <cell r="AM752">
            <v>39330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</row>
        <row r="753">
          <cell r="M753">
            <v>12.8</v>
          </cell>
          <cell r="P753">
            <v>12.8</v>
          </cell>
          <cell r="AM753">
            <v>39331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</row>
        <row r="754">
          <cell r="M754">
            <v>12.8</v>
          </cell>
          <cell r="P754">
            <v>12.8</v>
          </cell>
          <cell r="AM754">
            <v>39351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</row>
        <row r="755">
          <cell r="M755">
            <v>12.8</v>
          </cell>
          <cell r="P755">
            <v>12.8</v>
          </cell>
          <cell r="AM755">
            <v>39351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</row>
        <row r="756">
          <cell r="M756">
            <v>12.8</v>
          </cell>
          <cell r="P756">
            <v>12.8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</row>
        <row r="757">
          <cell r="M757">
            <v>12.8</v>
          </cell>
          <cell r="P757">
            <v>12.8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</row>
        <row r="758">
          <cell r="M758">
            <v>12.8</v>
          </cell>
          <cell r="P758">
            <v>12.8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</row>
        <row r="759">
          <cell r="M759">
            <v>12.8</v>
          </cell>
          <cell r="P759">
            <v>12.8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</row>
        <row r="760">
          <cell r="M760">
            <v>12.8</v>
          </cell>
          <cell r="P760">
            <v>12.8</v>
          </cell>
          <cell r="AM760">
            <v>39331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</row>
        <row r="761">
          <cell r="M761">
            <v>12.8</v>
          </cell>
          <cell r="P761">
            <v>12.8</v>
          </cell>
          <cell r="AM761">
            <v>39351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</row>
        <row r="762">
          <cell r="M762">
            <v>12.8</v>
          </cell>
          <cell r="P762">
            <v>12.8</v>
          </cell>
          <cell r="AM762">
            <v>39331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</row>
        <row r="763">
          <cell r="M763">
            <v>12.8</v>
          </cell>
          <cell r="P763">
            <v>12.8</v>
          </cell>
          <cell r="AM763">
            <v>39331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</row>
        <row r="764">
          <cell r="M764">
            <v>12.8</v>
          </cell>
          <cell r="P764">
            <v>12.8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</row>
        <row r="765">
          <cell r="M765">
            <v>12.8</v>
          </cell>
          <cell r="P765">
            <v>12.8</v>
          </cell>
          <cell r="AM765">
            <v>39329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</row>
        <row r="766">
          <cell r="M766">
            <v>12.8</v>
          </cell>
          <cell r="P766">
            <v>12.8</v>
          </cell>
          <cell r="AM766">
            <v>39351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</row>
        <row r="767">
          <cell r="M767">
            <v>12.8</v>
          </cell>
          <cell r="P767">
            <v>12.8</v>
          </cell>
          <cell r="AM767">
            <v>39351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</row>
        <row r="768">
          <cell r="M768">
            <v>12.8</v>
          </cell>
          <cell r="P768">
            <v>12.8</v>
          </cell>
          <cell r="AM768">
            <v>39342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</row>
        <row r="769">
          <cell r="M769">
            <v>12.8</v>
          </cell>
          <cell r="P769">
            <v>12.8</v>
          </cell>
          <cell r="AM769">
            <v>39331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</row>
        <row r="770">
          <cell r="M770">
            <v>12.8</v>
          </cell>
          <cell r="P770">
            <v>12.8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</row>
        <row r="771">
          <cell r="M771">
            <v>12.8</v>
          </cell>
          <cell r="P771">
            <v>12.8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</row>
        <row r="772">
          <cell r="M772">
            <v>12.8</v>
          </cell>
          <cell r="P772">
            <v>12.8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</row>
        <row r="773">
          <cell r="M773">
            <v>12.8</v>
          </cell>
          <cell r="P773">
            <v>12.8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</row>
        <row r="774">
          <cell r="M774">
            <v>12.8</v>
          </cell>
          <cell r="P774">
            <v>12.8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</row>
        <row r="775">
          <cell r="M775">
            <v>12.8</v>
          </cell>
          <cell r="P775">
            <v>12.8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</row>
        <row r="776">
          <cell r="M776">
            <v>12.8</v>
          </cell>
          <cell r="P776">
            <v>12.8</v>
          </cell>
          <cell r="AM776">
            <v>39331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</row>
        <row r="777">
          <cell r="M777">
            <v>12.8</v>
          </cell>
          <cell r="P777">
            <v>12.8</v>
          </cell>
          <cell r="AM777">
            <v>39330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</row>
        <row r="778">
          <cell r="M778">
            <v>12.8</v>
          </cell>
          <cell r="P778">
            <v>12.8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</row>
        <row r="779">
          <cell r="M779">
            <v>12.8</v>
          </cell>
          <cell r="P779">
            <v>12.8</v>
          </cell>
          <cell r="AM779">
            <v>39330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</row>
        <row r="780">
          <cell r="M780">
            <v>12.8</v>
          </cell>
          <cell r="P780">
            <v>12.8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</row>
        <row r="781">
          <cell r="M781">
            <v>12.8</v>
          </cell>
          <cell r="P781">
            <v>12.8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</row>
        <row r="782">
          <cell r="M782">
            <v>12.8</v>
          </cell>
          <cell r="P782">
            <v>12.8</v>
          </cell>
          <cell r="AM782">
            <v>0</v>
          </cell>
          <cell r="AN782">
            <v>0</v>
          </cell>
          <cell r="AO782">
            <v>0</v>
          </cell>
          <cell r="AP782">
            <v>721126</v>
          </cell>
          <cell r="AQ782">
            <v>0</v>
          </cell>
          <cell r="AR782">
            <v>721126</v>
          </cell>
        </row>
        <row r="783">
          <cell r="M783">
            <v>12.8</v>
          </cell>
          <cell r="P783">
            <v>12.8</v>
          </cell>
          <cell r="AM783">
            <v>39329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</row>
        <row r="784">
          <cell r="M784">
            <v>12.8</v>
          </cell>
          <cell r="P784">
            <v>12.8</v>
          </cell>
          <cell r="AM784">
            <v>39342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</row>
        <row r="785">
          <cell r="M785">
            <v>12.8</v>
          </cell>
          <cell r="P785">
            <v>12.8</v>
          </cell>
          <cell r="AM785">
            <v>39342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</row>
        <row r="786">
          <cell r="M786">
            <v>12.8</v>
          </cell>
          <cell r="P786">
            <v>12.8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</row>
        <row r="787">
          <cell r="M787">
            <v>12.8</v>
          </cell>
          <cell r="P787">
            <v>12.8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</row>
        <row r="788">
          <cell r="M788">
            <v>12.8</v>
          </cell>
          <cell r="P788">
            <v>12.8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</row>
        <row r="789">
          <cell r="M789">
            <v>12.8</v>
          </cell>
          <cell r="P789">
            <v>12.8</v>
          </cell>
          <cell r="AM789">
            <v>39330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</row>
        <row r="790">
          <cell r="M790">
            <v>12.8</v>
          </cell>
          <cell r="P790">
            <v>12.8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</row>
        <row r="791">
          <cell r="M791">
            <v>12.8</v>
          </cell>
          <cell r="P791">
            <v>12.8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</row>
        <row r="792">
          <cell r="M792">
            <v>12.8</v>
          </cell>
          <cell r="P792">
            <v>12.8</v>
          </cell>
          <cell r="AM792">
            <v>39351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</row>
        <row r="793">
          <cell r="M793">
            <v>12.8</v>
          </cell>
          <cell r="P793">
            <v>12.8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</row>
        <row r="794">
          <cell r="M794">
            <v>12.8</v>
          </cell>
          <cell r="P794">
            <v>12.8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</row>
        <row r="795">
          <cell r="M795">
            <v>12.8</v>
          </cell>
          <cell r="P795">
            <v>12.8</v>
          </cell>
          <cell r="AM795">
            <v>39351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</row>
        <row r="796">
          <cell r="M796">
            <v>12.8</v>
          </cell>
          <cell r="P796">
            <v>12.8</v>
          </cell>
          <cell r="AM796">
            <v>39331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</row>
        <row r="797">
          <cell r="M797">
            <v>12.8</v>
          </cell>
          <cell r="P797">
            <v>12.8</v>
          </cell>
          <cell r="AM797">
            <v>39342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</row>
        <row r="798">
          <cell r="M798">
            <v>12.8</v>
          </cell>
          <cell r="P798">
            <v>12.8</v>
          </cell>
          <cell r="AM798">
            <v>39342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</row>
        <row r="799">
          <cell r="M799">
            <v>12.8</v>
          </cell>
          <cell r="P799">
            <v>12.8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</row>
        <row r="800">
          <cell r="M800">
            <v>12.8</v>
          </cell>
          <cell r="P800">
            <v>12.8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</row>
        <row r="801">
          <cell r="M801">
            <v>12.8</v>
          </cell>
          <cell r="P801">
            <v>12.8</v>
          </cell>
          <cell r="AM801">
            <v>39331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</row>
        <row r="802">
          <cell r="M802">
            <v>12.8</v>
          </cell>
          <cell r="P802">
            <v>12.8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</row>
        <row r="803">
          <cell r="M803">
            <v>12.8</v>
          </cell>
          <cell r="P803">
            <v>12.8</v>
          </cell>
          <cell r="AM803">
            <v>39342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</row>
        <row r="804">
          <cell r="M804">
            <v>12.8</v>
          </cell>
          <cell r="P804">
            <v>12.8</v>
          </cell>
          <cell r="AM804">
            <v>39342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</row>
        <row r="805">
          <cell r="M805">
            <v>12.8</v>
          </cell>
          <cell r="P805">
            <v>12.8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</row>
        <row r="806">
          <cell r="M806">
            <v>12.8</v>
          </cell>
          <cell r="P806">
            <v>12.8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</row>
        <row r="807">
          <cell r="M807">
            <v>12.8</v>
          </cell>
          <cell r="P807">
            <v>12.8</v>
          </cell>
          <cell r="AM807">
            <v>39351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</row>
        <row r="808">
          <cell r="M808">
            <v>12.8</v>
          </cell>
          <cell r="P808">
            <v>12.8</v>
          </cell>
          <cell r="AM808">
            <v>39331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</row>
        <row r="809">
          <cell r="M809">
            <v>12.8</v>
          </cell>
          <cell r="P809">
            <v>12.8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</row>
        <row r="810">
          <cell r="M810">
            <v>12.8</v>
          </cell>
          <cell r="P810">
            <v>12.8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</row>
        <row r="811">
          <cell r="M811">
            <v>12.8</v>
          </cell>
          <cell r="P811">
            <v>12.8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</row>
        <row r="812">
          <cell r="M812">
            <v>12.8</v>
          </cell>
          <cell r="P812">
            <v>12.8</v>
          </cell>
          <cell r="AM812">
            <v>0</v>
          </cell>
          <cell r="AN812">
            <v>0</v>
          </cell>
          <cell r="AO812">
            <v>0</v>
          </cell>
          <cell r="AP812">
            <v>681063</v>
          </cell>
          <cell r="AQ812">
            <v>0</v>
          </cell>
          <cell r="AR812">
            <v>681063</v>
          </cell>
        </row>
        <row r="813">
          <cell r="M813">
            <v>12.8</v>
          </cell>
          <cell r="P813">
            <v>12.8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</row>
        <row r="814">
          <cell r="M814">
            <v>12.8</v>
          </cell>
          <cell r="P814">
            <v>12.8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</row>
        <row r="815">
          <cell r="M815">
            <v>12.8</v>
          </cell>
          <cell r="P815">
            <v>12.8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</row>
        <row r="816">
          <cell r="M816">
            <v>12.8</v>
          </cell>
          <cell r="P816">
            <v>12.8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</row>
        <row r="817">
          <cell r="M817">
            <v>12.8</v>
          </cell>
          <cell r="P817">
            <v>12.8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</row>
        <row r="818">
          <cell r="M818">
            <v>12.8</v>
          </cell>
          <cell r="P818">
            <v>12.8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</row>
        <row r="819">
          <cell r="M819">
            <v>12.8</v>
          </cell>
          <cell r="P819">
            <v>12.8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</row>
        <row r="820">
          <cell r="M820">
            <v>12.8</v>
          </cell>
          <cell r="P820">
            <v>12.8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0</v>
          </cell>
        </row>
        <row r="821">
          <cell r="M821">
            <v>12.8</v>
          </cell>
          <cell r="P821">
            <v>12.8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</row>
        <row r="822">
          <cell r="M822">
            <v>12.8</v>
          </cell>
          <cell r="P822">
            <v>12.8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</row>
        <row r="823">
          <cell r="M823">
            <v>12.8</v>
          </cell>
          <cell r="P823">
            <v>12.8</v>
          </cell>
          <cell r="AM823">
            <v>39330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</row>
        <row r="824">
          <cell r="M824">
            <v>12.8</v>
          </cell>
          <cell r="P824">
            <v>12.8</v>
          </cell>
          <cell r="AM824">
            <v>39330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</row>
        <row r="825">
          <cell r="M825">
            <v>12.8</v>
          </cell>
          <cell r="P825">
            <v>12.8</v>
          </cell>
          <cell r="AM825">
            <v>39342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</row>
        <row r="826">
          <cell r="M826">
            <v>12.8</v>
          </cell>
          <cell r="P826">
            <v>12.8</v>
          </cell>
          <cell r="AM826">
            <v>39342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</row>
        <row r="827">
          <cell r="M827">
            <v>12.8</v>
          </cell>
          <cell r="P827">
            <v>12.8</v>
          </cell>
          <cell r="AM827">
            <v>39351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</row>
        <row r="828">
          <cell r="M828">
            <v>12.8</v>
          </cell>
          <cell r="P828">
            <v>12.8</v>
          </cell>
          <cell r="AM828">
            <v>39330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</row>
        <row r="829">
          <cell r="M829">
            <v>12.8</v>
          </cell>
          <cell r="P829">
            <v>12.8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</row>
        <row r="830">
          <cell r="M830">
            <v>12.8</v>
          </cell>
          <cell r="P830">
            <v>12.8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</row>
        <row r="831">
          <cell r="M831">
            <v>12.8</v>
          </cell>
          <cell r="P831">
            <v>12.8</v>
          </cell>
          <cell r="AM831">
            <v>39342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</row>
        <row r="832">
          <cell r="M832">
            <v>12.8</v>
          </cell>
          <cell r="P832">
            <v>12.8</v>
          </cell>
          <cell r="AM832">
            <v>39342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</row>
        <row r="833">
          <cell r="M833">
            <v>12.8</v>
          </cell>
          <cell r="P833">
            <v>12.8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</row>
        <row r="834">
          <cell r="M834">
            <v>12.8</v>
          </cell>
          <cell r="P834">
            <v>12.8</v>
          </cell>
          <cell r="AM834">
            <v>39342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</row>
        <row r="835">
          <cell r="M835">
            <v>12.8</v>
          </cell>
          <cell r="P835">
            <v>12.8</v>
          </cell>
          <cell r="AM835">
            <v>39331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</row>
        <row r="836">
          <cell r="M836">
            <v>12.8</v>
          </cell>
          <cell r="P836">
            <v>12.8</v>
          </cell>
          <cell r="AM836">
            <v>39330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</row>
        <row r="837">
          <cell r="M837">
            <v>12.8</v>
          </cell>
          <cell r="P837">
            <v>12.8</v>
          </cell>
          <cell r="AM837">
            <v>39330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</row>
        <row r="838">
          <cell r="M838">
            <v>12.8</v>
          </cell>
          <cell r="P838">
            <v>12.8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</row>
        <row r="839">
          <cell r="M839">
            <v>12.8</v>
          </cell>
          <cell r="P839">
            <v>12.8</v>
          </cell>
          <cell r="AM839">
            <v>39331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>
            <v>0</v>
          </cell>
        </row>
        <row r="840">
          <cell r="M840">
            <v>12.8</v>
          </cell>
          <cell r="P840">
            <v>12.8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</row>
        <row r="841">
          <cell r="M841">
            <v>12.8</v>
          </cell>
          <cell r="P841">
            <v>12.8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</row>
        <row r="842">
          <cell r="M842">
            <v>12.8</v>
          </cell>
          <cell r="P842">
            <v>12.8</v>
          </cell>
          <cell r="AM842">
            <v>39351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</row>
        <row r="843">
          <cell r="M843">
            <v>12.8</v>
          </cell>
          <cell r="P843">
            <v>12.8</v>
          </cell>
          <cell r="AM843">
            <v>39330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</row>
        <row r="844">
          <cell r="M844">
            <v>12.8</v>
          </cell>
          <cell r="P844">
            <v>12.8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</row>
        <row r="845">
          <cell r="M845">
            <v>12.8</v>
          </cell>
          <cell r="P845">
            <v>12.8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</row>
        <row r="846">
          <cell r="M846">
            <v>12.8</v>
          </cell>
          <cell r="P846">
            <v>12.8</v>
          </cell>
          <cell r="AM846">
            <v>39342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</row>
        <row r="847">
          <cell r="M847">
            <v>12.8</v>
          </cell>
          <cell r="P847">
            <v>12.8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</row>
        <row r="848">
          <cell r="M848">
            <v>12.8</v>
          </cell>
          <cell r="P848">
            <v>12.8</v>
          </cell>
          <cell r="AM848">
            <v>39331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</row>
        <row r="849">
          <cell r="M849">
            <v>12.8</v>
          </cell>
          <cell r="P849">
            <v>12.8</v>
          </cell>
          <cell r="AM849">
            <v>39331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</row>
        <row r="850">
          <cell r="M850">
            <v>12.8</v>
          </cell>
          <cell r="P850">
            <v>12.8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</row>
        <row r="851">
          <cell r="M851">
            <v>12.8</v>
          </cell>
          <cell r="P851">
            <v>12.8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</row>
        <row r="852">
          <cell r="M852">
            <v>12.8</v>
          </cell>
          <cell r="P852">
            <v>12.8</v>
          </cell>
          <cell r="AM852">
            <v>39351</v>
          </cell>
          <cell r="AN852">
            <v>0</v>
          </cell>
          <cell r="AO852">
            <v>0</v>
          </cell>
          <cell r="AP852">
            <v>641001</v>
          </cell>
          <cell r="AQ852">
            <v>0</v>
          </cell>
          <cell r="AR852">
            <v>641001</v>
          </cell>
        </row>
        <row r="853">
          <cell r="M853">
            <v>12.8</v>
          </cell>
          <cell r="P853">
            <v>12.8</v>
          </cell>
          <cell r="AM853">
            <v>39331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</row>
        <row r="854">
          <cell r="M854">
            <v>12.8</v>
          </cell>
          <cell r="P854">
            <v>12.8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</row>
        <row r="855">
          <cell r="M855">
            <v>12.8</v>
          </cell>
          <cell r="P855">
            <v>12.8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</row>
        <row r="856">
          <cell r="M856">
            <v>12.8</v>
          </cell>
          <cell r="P856">
            <v>12.8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</row>
        <row r="857">
          <cell r="M857">
            <v>12.8</v>
          </cell>
          <cell r="P857">
            <v>12.8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</row>
        <row r="858">
          <cell r="M858">
            <v>12.8</v>
          </cell>
          <cell r="P858">
            <v>12.8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</row>
        <row r="859">
          <cell r="M859">
            <v>12.8</v>
          </cell>
          <cell r="P859">
            <v>12.8</v>
          </cell>
          <cell r="AM859">
            <v>39331</v>
          </cell>
          <cell r="AN859">
            <v>0</v>
          </cell>
          <cell r="AO859">
            <v>0</v>
          </cell>
          <cell r="AP859">
            <v>600938</v>
          </cell>
          <cell r="AQ859">
            <v>0</v>
          </cell>
          <cell r="AR859">
            <v>600938</v>
          </cell>
        </row>
        <row r="860">
          <cell r="M860">
            <v>12.8</v>
          </cell>
          <cell r="P860">
            <v>12.8</v>
          </cell>
          <cell r="AM860">
            <v>39351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</row>
        <row r="861">
          <cell r="M861">
            <v>12.8</v>
          </cell>
          <cell r="P861">
            <v>12.8</v>
          </cell>
          <cell r="AM861">
            <v>39351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</row>
        <row r="862">
          <cell r="M862">
            <v>12.8</v>
          </cell>
          <cell r="P862">
            <v>12.8</v>
          </cell>
          <cell r="AM862">
            <v>39351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</row>
        <row r="863">
          <cell r="M863">
            <v>12.8</v>
          </cell>
          <cell r="P863">
            <v>12.8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</row>
        <row r="864">
          <cell r="M864">
            <v>12.8</v>
          </cell>
          <cell r="P864">
            <v>12.8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</row>
        <row r="865">
          <cell r="M865">
            <v>12.8</v>
          </cell>
          <cell r="P865">
            <v>12.8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</row>
        <row r="866">
          <cell r="M866">
            <v>12.8</v>
          </cell>
          <cell r="P866">
            <v>12.8</v>
          </cell>
          <cell r="AM866">
            <v>39351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</row>
        <row r="867">
          <cell r="M867">
            <v>12.8</v>
          </cell>
          <cell r="P867">
            <v>12.8</v>
          </cell>
          <cell r="AM867">
            <v>39351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</row>
        <row r="868">
          <cell r="M868">
            <v>12.8</v>
          </cell>
          <cell r="P868">
            <v>12.8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</row>
        <row r="869">
          <cell r="M869">
            <v>12.8</v>
          </cell>
          <cell r="P869">
            <v>12.8</v>
          </cell>
          <cell r="AM869">
            <v>39351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</row>
        <row r="870">
          <cell r="M870">
            <v>12.8</v>
          </cell>
          <cell r="P870">
            <v>12.8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</row>
        <row r="871">
          <cell r="M871">
            <v>12.8</v>
          </cell>
          <cell r="P871">
            <v>12.8</v>
          </cell>
          <cell r="AM871">
            <v>39342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</row>
        <row r="872">
          <cell r="M872">
            <v>12.8</v>
          </cell>
          <cell r="P872">
            <v>12.8</v>
          </cell>
          <cell r="AM872">
            <v>39330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</row>
        <row r="873">
          <cell r="M873">
            <v>12.8</v>
          </cell>
          <cell r="P873">
            <v>12.8</v>
          </cell>
          <cell r="AM873">
            <v>39330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</row>
        <row r="874">
          <cell r="M874">
            <v>12.8</v>
          </cell>
          <cell r="P874">
            <v>12.8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</row>
        <row r="875">
          <cell r="M875">
            <v>12.8</v>
          </cell>
          <cell r="P875">
            <v>12.8</v>
          </cell>
          <cell r="AM875">
            <v>39330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</row>
        <row r="876">
          <cell r="M876">
            <v>12.8</v>
          </cell>
          <cell r="P876">
            <v>12.8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</row>
        <row r="877">
          <cell r="M877">
            <v>12.8</v>
          </cell>
          <cell r="P877">
            <v>12.8</v>
          </cell>
          <cell r="AM877">
            <v>39330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</row>
        <row r="878">
          <cell r="M878">
            <v>12.8</v>
          </cell>
          <cell r="P878">
            <v>12.8</v>
          </cell>
          <cell r="AM878">
            <v>39342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</row>
        <row r="879">
          <cell r="M879">
            <v>12.8</v>
          </cell>
          <cell r="P879">
            <v>12.8</v>
          </cell>
          <cell r="AM879">
            <v>39329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</row>
        <row r="880">
          <cell r="M880">
            <v>12.8</v>
          </cell>
          <cell r="P880">
            <v>12.8</v>
          </cell>
          <cell r="AM880">
            <v>39351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</row>
        <row r="881">
          <cell r="M881">
            <v>12.8</v>
          </cell>
          <cell r="P881">
            <v>12.8</v>
          </cell>
          <cell r="AM881">
            <v>39330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</row>
        <row r="882">
          <cell r="M882">
            <v>12.8</v>
          </cell>
          <cell r="P882">
            <v>12.8</v>
          </cell>
          <cell r="AM882">
            <v>39330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</row>
        <row r="883">
          <cell r="M883">
            <v>12.8</v>
          </cell>
          <cell r="P883">
            <v>12.8</v>
          </cell>
          <cell r="AM883">
            <v>39342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</row>
        <row r="884">
          <cell r="M884">
            <v>12.8</v>
          </cell>
          <cell r="P884">
            <v>12.8</v>
          </cell>
          <cell r="AM884">
            <v>39330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</row>
        <row r="885">
          <cell r="M885">
            <v>12.8</v>
          </cell>
          <cell r="P885">
            <v>12.8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</row>
        <row r="886">
          <cell r="M886">
            <v>12.8</v>
          </cell>
          <cell r="P886">
            <v>12.8</v>
          </cell>
          <cell r="AM886">
            <v>39331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</row>
        <row r="887">
          <cell r="M887">
            <v>12.8</v>
          </cell>
          <cell r="P887">
            <v>12.8</v>
          </cell>
          <cell r="AM887">
            <v>39330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</row>
        <row r="888">
          <cell r="M888">
            <v>12.8</v>
          </cell>
          <cell r="P888">
            <v>12.8</v>
          </cell>
          <cell r="AM888">
            <v>39342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</row>
        <row r="889">
          <cell r="M889">
            <v>12.8</v>
          </cell>
          <cell r="P889">
            <v>12.8</v>
          </cell>
          <cell r="AM889">
            <v>39342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</row>
        <row r="890">
          <cell r="M890">
            <v>12.8</v>
          </cell>
          <cell r="P890">
            <v>12.8</v>
          </cell>
          <cell r="AM890">
            <v>39351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</row>
        <row r="891">
          <cell r="M891">
            <v>12.8</v>
          </cell>
          <cell r="P891">
            <v>12.8</v>
          </cell>
          <cell r="AM891">
            <v>39351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</row>
        <row r="892">
          <cell r="M892">
            <v>12.8</v>
          </cell>
          <cell r="P892">
            <v>12.8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</row>
        <row r="893">
          <cell r="M893">
            <v>12.8</v>
          </cell>
          <cell r="P893">
            <v>12.8</v>
          </cell>
          <cell r="AM893">
            <v>39351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</row>
        <row r="894">
          <cell r="M894">
            <v>12.8</v>
          </cell>
          <cell r="P894">
            <v>12.8</v>
          </cell>
          <cell r="AM894">
            <v>39351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</row>
        <row r="895">
          <cell r="M895">
            <v>12.8</v>
          </cell>
          <cell r="P895">
            <v>12.8</v>
          </cell>
          <cell r="AM895">
            <v>39330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</row>
        <row r="896">
          <cell r="M896">
            <v>12.8</v>
          </cell>
          <cell r="P896">
            <v>12.8</v>
          </cell>
          <cell r="AM896">
            <v>39330</v>
          </cell>
          <cell r="AN896">
            <v>0</v>
          </cell>
          <cell r="AO896">
            <v>0</v>
          </cell>
          <cell r="AP896">
            <v>681063</v>
          </cell>
          <cell r="AQ896">
            <v>0</v>
          </cell>
          <cell r="AR896">
            <v>681063</v>
          </cell>
        </row>
        <row r="897">
          <cell r="M897">
            <v>12.8</v>
          </cell>
          <cell r="P897">
            <v>12.8</v>
          </cell>
          <cell r="AM897">
            <v>39342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</row>
        <row r="898">
          <cell r="M898">
            <v>12.8</v>
          </cell>
          <cell r="P898">
            <v>12.8</v>
          </cell>
          <cell r="AM898">
            <v>39330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</row>
        <row r="899">
          <cell r="M899">
            <v>12.8</v>
          </cell>
          <cell r="P899">
            <v>12.8</v>
          </cell>
          <cell r="AM899">
            <v>39351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</row>
        <row r="900">
          <cell r="M900">
            <v>12.8</v>
          </cell>
          <cell r="P900">
            <v>12.8</v>
          </cell>
          <cell r="AM900">
            <v>39330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</row>
        <row r="901">
          <cell r="M901">
            <v>12.8</v>
          </cell>
          <cell r="P901">
            <v>12.8</v>
          </cell>
          <cell r="AM901">
            <v>39331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</row>
        <row r="902">
          <cell r="M902">
            <v>12.8</v>
          </cell>
          <cell r="P902">
            <v>12.8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</row>
        <row r="903">
          <cell r="M903">
            <v>12.8</v>
          </cell>
          <cell r="P903">
            <v>12.8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</row>
        <row r="904">
          <cell r="M904">
            <v>12.8</v>
          </cell>
          <cell r="P904">
            <v>12.8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</row>
        <row r="905">
          <cell r="M905">
            <v>12.8</v>
          </cell>
          <cell r="P905">
            <v>12.8</v>
          </cell>
          <cell r="AM905">
            <v>39330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</row>
        <row r="906">
          <cell r="M906">
            <v>12.8</v>
          </cell>
          <cell r="P906">
            <v>12.8</v>
          </cell>
          <cell r="AM906">
            <v>39351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</row>
        <row r="907">
          <cell r="M907">
            <v>12.8</v>
          </cell>
          <cell r="P907">
            <v>12.8</v>
          </cell>
          <cell r="AM907">
            <v>39330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</row>
        <row r="908">
          <cell r="M908">
            <v>12.8</v>
          </cell>
          <cell r="P908">
            <v>12.8</v>
          </cell>
          <cell r="AM908">
            <v>39330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</row>
        <row r="909">
          <cell r="M909">
            <v>12.8</v>
          </cell>
          <cell r="P909">
            <v>12.8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</row>
        <row r="910">
          <cell r="M910">
            <v>12.8</v>
          </cell>
          <cell r="P910">
            <v>12.8</v>
          </cell>
          <cell r="AM910">
            <v>39331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</row>
        <row r="911">
          <cell r="M911">
            <v>12.8</v>
          </cell>
          <cell r="P911">
            <v>12.8</v>
          </cell>
          <cell r="AM911">
            <v>39331</v>
          </cell>
          <cell r="AN911">
            <v>0</v>
          </cell>
          <cell r="AO911">
            <v>0</v>
          </cell>
          <cell r="AP911">
            <v>721126</v>
          </cell>
          <cell r="AQ911">
            <v>0</v>
          </cell>
          <cell r="AR911">
            <v>721126</v>
          </cell>
        </row>
        <row r="912">
          <cell r="M912">
            <v>12.8</v>
          </cell>
          <cell r="P912">
            <v>12.8</v>
          </cell>
          <cell r="AM912">
            <v>39342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</row>
        <row r="913">
          <cell r="M913">
            <v>12.8</v>
          </cell>
          <cell r="P913">
            <v>12.8</v>
          </cell>
          <cell r="AM913">
            <v>39330</v>
          </cell>
          <cell r="AN913">
            <v>0</v>
          </cell>
          <cell r="AO913">
            <v>0</v>
          </cell>
          <cell r="AP913">
            <v>641001</v>
          </cell>
          <cell r="AQ913">
            <v>0</v>
          </cell>
          <cell r="AR913">
            <v>641001</v>
          </cell>
        </row>
        <row r="914">
          <cell r="M914">
            <v>12.8</v>
          </cell>
          <cell r="P914">
            <v>12.8</v>
          </cell>
          <cell r="AM914">
            <v>39342</v>
          </cell>
          <cell r="AO914">
            <v>0</v>
          </cell>
          <cell r="AP914">
            <v>721126</v>
          </cell>
          <cell r="AQ914">
            <v>0</v>
          </cell>
          <cell r="AR914">
            <v>721126</v>
          </cell>
        </row>
        <row r="915">
          <cell r="M915">
            <v>12.8</v>
          </cell>
          <cell r="P915">
            <v>12.8</v>
          </cell>
          <cell r="AM915">
            <v>39331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</row>
        <row r="916">
          <cell r="M916">
            <v>12.8</v>
          </cell>
          <cell r="P916">
            <v>12.8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</row>
        <row r="917">
          <cell r="M917">
            <v>12.8</v>
          </cell>
          <cell r="P917">
            <v>12.8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</row>
        <row r="918">
          <cell r="M918">
            <v>12.8</v>
          </cell>
          <cell r="P918">
            <v>12.8</v>
          </cell>
          <cell r="AM918">
            <v>39331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</row>
        <row r="919">
          <cell r="M919">
            <v>12.8</v>
          </cell>
          <cell r="P919">
            <v>12.8</v>
          </cell>
          <cell r="AM919">
            <v>39330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</row>
        <row r="920">
          <cell r="M920">
            <v>12.8</v>
          </cell>
          <cell r="P920">
            <v>12.8</v>
          </cell>
          <cell r="AM920">
            <v>39342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</row>
        <row r="921">
          <cell r="M921">
            <v>12.8</v>
          </cell>
          <cell r="P921">
            <v>12.8</v>
          </cell>
          <cell r="AM921">
            <v>39342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</row>
        <row r="922">
          <cell r="M922">
            <v>12.8</v>
          </cell>
          <cell r="P922">
            <v>12.8</v>
          </cell>
          <cell r="AM922">
            <v>39342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</row>
        <row r="923">
          <cell r="M923">
            <v>12.8</v>
          </cell>
          <cell r="P923">
            <v>12.8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</row>
        <row r="924">
          <cell r="M924">
            <v>12.8</v>
          </cell>
          <cell r="P924">
            <v>12.8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</row>
        <row r="925">
          <cell r="M925">
            <v>12.8</v>
          </cell>
          <cell r="P925">
            <v>12.8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</row>
        <row r="926">
          <cell r="M926">
            <v>12.8</v>
          </cell>
          <cell r="P926">
            <v>12.8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</row>
        <row r="927">
          <cell r="M927">
            <v>12.8</v>
          </cell>
          <cell r="P927">
            <v>12.8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</row>
        <row r="928">
          <cell r="M928">
            <v>12.8</v>
          </cell>
          <cell r="P928">
            <v>12.8</v>
          </cell>
          <cell r="AM928">
            <v>39331</v>
          </cell>
          <cell r="AN928">
            <v>0</v>
          </cell>
          <cell r="AO928">
            <v>0</v>
          </cell>
          <cell r="AP928">
            <v>600938</v>
          </cell>
          <cell r="AQ928">
            <v>0</v>
          </cell>
          <cell r="AR928">
            <v>600938</v>
          </cell>
        </row>
        <row r="929">
          <cell r="M929">
            <v>12.8</v>
          </cell>
          <cell r="P929">
            <v>12.8</v>
          </cell>
          <cell r="AM929">
            <v>39329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</row>
        <row r="930">
          <cell r="M930">
            <v>12.8</v>
          </cell>
          <cell r="P930">
            <v>12.8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</row>
        <row r="931">
          <cell r="M931">
            <v>12.8</v>
          </cell>
          <cell r="P931">
            <v>12.8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</row>
        <row r="932">
          <cell r="M932">
            <v>12.8</v>
          </cell>
          <cell r="P932">
            <v>12.8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</row>
        <row r="933">
          <cell r="M933">
            <v>12.8</v>
          </cell>
          <cell r="P933">
            <v>12.8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</row>
        <row r="934">
          <cell r="M934">
            <v>12.8</v>
          </cell>
          <cell r="P934">
            <v>12.8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</row>
        <row r="935">
          <cell r="M935">
            <v>12.8</v>
          </cell>
          <cell r="P935">
            <v>12.8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</row>
        <row r="936">
          <cell r="M936">
            <v>12.8</v>
          </cell>
          <cell r="P936">
            <v>12.8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</row>
        <row r="937">
          <cell r="M937">
            <v>12.8</v>
          </cell>
          <cell r="P937">
            <v>12.8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</row>
        <row r="938">
          <cell r="M938">
            <v>12.8</v>
          </cell>
          <cell r="P938">
            <v>12.8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</row>
        <row r="939">
          <cell r="M939">
            <v>12.8</v>
          </cell>
          <cell r="P939">
            <v>12.8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</row>
        <row r="940">
          <cell r="M940">
            <v>12.8</v>
          </cell>
          <cell r="P940">
            <v>12.8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</row>
        <row r="941">
          <cell r="M941">
            <v>12.8</v>
          </cell>
          <cell r="P941">
            <v>12.8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</row>
        <row r="942">
          <cell r="M942">
            <v>12.8</v>
          </cell>
          <cell r="P942">
            <v>12.8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</row>
        <row r="943">
          <cell r="M943">
            <v>12.8</v>
          </cell>
          <cell r="P943">
            <v>12.8</v>
          </cell>
          <cell r="AM943">
            <v>39351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</row>
        <row r="944">
          <cell r="M944">
            <v>12.8</v>
          </cell>
          <cell r="P944">
            <v>12.8</v>
          </cell>
          <cell r="AM944">
            <v>39351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</row>
        <row r="945">
          <cell r="M945">
            <v>12.8</v>
          </cell>
          <cell r="P945">
            <v>12.8</v>
          </cell>
          <cell r="AM945">
            <v>39331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</row>
        <row r="946">
          <cell r="M946">
            <v>12.8</v>
          </cell>
          <cell r="P946">
            <v>12.8</v>
          </cell>
          <cell r="AM946">
            <v>39331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</row>
        <row r="947">
          <cell r="M947">
            <v>12.8</v>
          </cell>
          <cell r="P947">
            <v>12.8</v>
          </cell>
          <cell r="AM947">
            <v>39331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</row>
        <row r="948">
          <cell r="M948">
            <v>12.8</v>
          </cell>
          <cell r="P948">
            <v>12.8</v>
          </cell>
          <cell r="AM948">
            <v>39330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</row>
        <row r="949">
          <cell r="M949">
            <v>12.8</v>
          </cell>
          <cell r="P949">
            <v>12.8</v>
          </cell>
          <cell r="AM949">
            <v>39330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</row>
        <row r="950">
          <cell r="M950">
            <v>12.8</v>
          </cell>
          <cell r="P950">
            <v>12.8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</row>
        <row r="951">
          <cell r="M951">
            <v>12.8</v>
          </cell>
          <cell r="P951">
            <v>12.8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</row>
        <row r="952">
          <cell r="M952">
            <v>12.8</v>
          </cell>
          <cell r="P952">
            <v>12.8</v>
          </cell>
          <cell r="AM952">
            <v>0</v>
          </cell>
          <cell r="AN952">
            <v>0</v>
          </cell>
          <cell r="AO952">
            <v>0</v>
          </cell>
          <cell r="AP952">
            <v>641001</v>
          </cell>
          <cell r="AQ952">
            <v>0</v>
          </cell>
          <cell r="AR952">
            <v>641001</v>
          </cell>
        </row>
        <row r="953">
          <cell r="M953">
            <v>12.8</v>
          </cell>
          <cell r="P953">
            <v>12.8</v>
          </cell>
          <cell r="AM953">
            <v>39331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</row>
        <row r="954">
          <cell r="M954">
            <v>12.8</v>
          </cell>
          <cell r="P954">
            <v>12.8</v>
          </cell>
          <cell r="AM954">
            <v>39331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</row>
        <row r="955">
          <cell r="M955">
            <v>12.8</v>
          </cell>
          <cell r="P955">
            <v>12.8</v>
          </cell>
          <cell r="AM955">
            <v>39342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</row>
        <row r="956">
          <cell r="M956">
            <v>12.8</v>
          </cell>
          <cell r="P956">
            <v>12.8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</row>
        <row r="957">
          <cell r="M957">
            <v>12.8</v>
          </cell>
          <cell r="P957">
            <v>12.8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</row>
        <row r="958">
          <cell r="M958">
            <v>12.8</v>
          </cell>
          <cell r="P958">
            <v>12.8</v>
          </cell>
          <cell r="AM958">
            <v>39330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</row>
        <row r="959">
          <cell r="M959">
            <v>12.8</v>
          </cell>
          <cell r="P959">
            <v>12.8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</row>
        <row r="960">
          <cell r="M960">
            <v>12.8</v>
          </cell>
          <cell r="P960">
            <v>12.8</v>
          </cell>
          <cell r="AM960">
            <v>39351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</row>
        <row r="961">
          <cell r="M961">
            <v>12.8</v>
          </cell>
          <cell r="P961">
            <v>12.8</v>
          </cell>
          <cell r="AM961">
            <v>39351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</row>
        <row r="962">
          <cell r="M962">
            <v>12.8</v>
          </cell>
          <cell r="P962">
            <v>12.8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</row>
        <row r="963">
          <cell r="M963">
            <v>12.8</v>
          </cell>
          <cell r="P963">
            <v>12.8</v>
          </cell>
          <cell r="AM963">
            <v>39351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</row>
        <row r="964">
          <cell r="M964">
            <v>7027.2000000000653</v>
          </cell>
          <cell r="N964">
            <v>0</v>
          </cell>
          <cell r="O964">
            <v>0</v>
          </cell>
          <cell r="P964">
            <v>7027.2000000000653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12745674</v>
          </cell>
          <cell r="AN964">
            <v>275281</v>
          </cell>
          <cell r="AO964">
            <v>0</v>
          </cell>
          <cell r="AP964">
            <v>16345521</v>
          </cell>
          <cell r="AQ964">
            <v>0</v>
          </cell>
          <cell r="AR964">
            <v>16345521</v>
          </cell>
        </row>
        <row r="965">
          <cell r="M965">
            <v>59.18</v>
          </cell>
          <cell r="O965">
            <v>59.18</v>
          </cell>
          <cell r="AO965">
            <v>1943552</v>
          </cell>
          <cell r="AP965">
            <v>4499424</v>
          </cell>
          <cell r="AQ965">
            <v>619429</v>
          </cell>
          <cell r="AR965">
            <v>7062405</v>
          </cell>
        </row>
        <row r="966">
          <cell r="M966">
            <v>59.18</v>
          </cell>
          <cell r="O966">
            <v>59.18</v>
          </cell>
          <cell r="AO966">
            <v>1808398</v>
          </cell>
          <cell r="AP966">
            <v>4747412</v>
          </cell>
          <cell r="AQ966">
            <v>0</v>
          </cell>
          <cell r="AR966">
            <v>6555810</v>
          </cell>
        </row>
        <row r="967">
          <cell r="M967">
            <v>59.18</v>
          </cell>
          <cell r="O967">
            <v>59.18</v>
          </cell>
          <cell r="AO967">
            <v>1616136</v>
          </cell>
          <cell r="AP967">
            <v>4222192</v>
          </cell>
          <cell r="AQ967">
            <v>0</v>
          </cell>
          <cell r="AR967">
            <v>5838328</v>
          </cell>
        </row>
        <row r="968">
          <cell r="M968">
            <v>59.18</v>
          </cell>
          <cell r="O968">
            <v>59.18</v>
          </cell>
          <cell r="AO968">
            <v>1745580</v>
          </cell>
          <cell r="AP968">
            <v>4642047</v>
          </cell>
          <cell r="AQ968">
            <v>237713</v>
          </cell>
          <cell r="AR968">
            <v>6625340</v>
          </cell>
        </row>
        <row r="969">
          <cell r="M969">
            <v>59.18</v>
          </cell>
          <cell r="O969">
            <v>59.18</v>
          </cell>
          <cell r="U969">
            <v>-57304</v>
          </cell>
          <cell r="AO969">
            <v>1741772</v>
          </cell>
          <cell r="AP969">
            <v>4667444</v>
          </cell>
          <cell r="AQ969">
            <v>0</v>
          </cell>
          <cell r="AR969">
            <v>6409216</v>
          </cell>
        </row>
        <row r="970">
          <cell r="M970">
            <v>59.18</v>
          </cell>
          <cell r="O970">
            <v>59.18</v>
          </cell>
          <cell r="AO970">
            <v>1977816</v>
          </cell>
          <cell r="AP970">
            <v>5259812</v>
          </cell>
          <cell r="AQ970">
            <v>287165</v>
          </cell>
          <cell r="AR970">
            <v>7524793</v>
          </cell>
        </row>
        <row r="971">
          <cell r="M971">
            <v>59.18</v>
          </cell>
          <cell r="O971">
            <v>59.18</v>
          </cell>
          <cell r="U971">
            <v>-179920</v>
          </cell>
          <cell r="AO971">
            <v>1846469</v>
          </cell>
          <cell r="AP971">
            <v>4771514</v>
          </cell>
          <cell r="AQ971">
            <v>0</v>
          </cell>
          <cell r="AR971">
            <v>6617983</v>
          </cell>
        </row>
        <row r="972">
          <cell r="M972">
            <v>59.18</v>
          </cell>
          <cell r="O972">
            <v>59.18</v>
          </cell>
          <cell r="AO972">
            <v>1734158</v>
          </cell>
          <cell r="AP972">
            <v>4695732</v>
          </cell>
          <cell r="AQ972">
            <v>196285</v>
          </cell>
          <cell r="AR972">
            <v>6626175</v>
          </cell>
        </row>
        <row r="973">
          <cell r="M973">
            <v>59.18</v>
          </cell>
          <cell r="O973">
            <v>59.18</v>
          </cell>
          <cell r="AO973">
            <v>1846469</v>
          </cell>
          <cell r="AP973">
            <v>4850573</v>
          </cell>
          <cell r="AQ973">
            <v>0</v>
          </cell>
          <cell r="AR973">
            <v>6697042</v>
          </cell>
        </row>
        <row r="974">
          <cell r="M974">
            <v>59.18</v>
          </cell>
          <cell r="O974">
            <v>59.18</v>
          </cell>
          <cell r="AO974">
            <v>1768423</v>
          </cell>
          <cell r="AP974">
            <v>4775055</v>
          </cell>
          <cell r="AQ974">
            <v>216285</v>
          </cell>
          <cell r="AR974">
            <v>6759763</v>
          </cell>
        </row>
        <row r="975">
          <cell r="M975">
            <v>59.18</v>
          </cell>
          <cell r="O975">
            <v>59.18</v>
          </cell>
          <cell r="AO975">
            <v>1808398</v>
          </cell>
          <cell r="AP975">
            <v>4787474</v>
          </cell>
          <cell r="AQ975">
            <v>0</v>
          </cell>
          <cell r="AR975">
            <v>6595872</v>
          </cell>
        </row>
        <row r="976">
          <cell r="M976">
            <v>59.18</v>
          </cell>
          <cell r="O976">
            <v>59.18</v>
          </cell>
          <cell r="AO976">
            <v>1762712</v>
          </cell>
          <cell r="AP976">
            <v>4641647</v>
          </cell>
          <cell r="AQ976">
            <v>0</v>
          </cell>
          <cell r="AR976">
            <v>6404359</v>
          </cell>
        </row>
        <row r="977">
          <cell r="M977">
            <v>60.1</v>
          </cell>
          <cell r="O977">
            <v>60.1</v>
          </cell>
          <cell r="AO977">
            <v>1694183</v>
          </cell>
          <cell r="AP977">
            <v>4474987</v>
          </cell>
          <cell r="AQ977">
            <v>0</v>
          </cell>
          <cell r="AR977">
            <v>6169170</v>
          </cell>
        </row>
        <row r="978">
          <cell r="M978">
            <v>60.1</v>
          </cell>
          <cell r="O978">
            <v>60.1</v>
          </cell>
          <cell r="AO978">
            <v>1814108</v>
          </cell>
          <cell r="AP978">
            <v>5481759</v>
          </cell>
          <cell r="AQ978">
            <v>0</v>
          </cell>
          <cell r="AR978">
            <v>7295867</v>
          </cell>
        </row>
        <row r="979">
          <cell r="M979">
            <v>60.1</v>
          </cell>
          <cell r="O979">
            <v>60.1</v>
          </cell>
          <cell r="AO979">
            <v>1515247</v>
          </cell>
          <cell r="AP979">
            <v>4108815</v>
          </cell>
          <cell r="AQ979">
            <v>0</v>
          </cell>
          <cell r="AR979">
            <v>5624062</v>
          </cell>
        </row>
        <row r="980">
          <cell r="M980">
            <v>30.64</v>
          </cell>
          <cell r="O980">
            <v>30.64</v>
          </cell>
          <cell r="AO980">
            <v>856609</v>
          </cell>
          <cell r="AP980">
            <v>2543972</v>
          </cell>
          <cell r="AQ980">
            <v>0</v>
          </cell>
          <cell r="AR980">
            <v>3400581</v>
          </cell>
        </row>
        <row r="981">
          <cell r="M981">
            <v>30.64</v>
          </cell>
          <cell r="O981">
            <v>30.64</v>
          </cell>
          <cell r="AO981">
            <v>746202</v>
          </cell>
          <cell r="AP981">
            <v>2208248</v>
          </cell>
          <cell r="AQ981">
            <v>0</v>
          </cell>
          <cell r="AR981">
            <v>2954450</v>
          </cell>
        </row>
        <row r="982">
          <cell r="M982">
            <v>30.64</v>
          </cell>
          <cell r="O982">
            <v>30.64</v>
          </cell>
          <cell r="AO982">
            <v>829959</v>
          </cell>
          <cell r="AP982">
            <v>2402151</v>
          </cell>
          <cell r="AQ982">
            <v>152762</v>
          </cell>
          <cell r="AR982">
            <v>3384872</v>
          </cell>
        </row>
        <row r="983">
          <cell r="M983">
            <v>30.64</v>
          </cell>
          <cell r="O983">
            <v>30.64</v>
          </cell>
          <cell r="U983">
            <v>18433</v>
          </cell>
          <cell r="AO983">
            <v>799502</v>
          </cell>
          <cell r="AP983">
            <v>2466597</v>
          </cell>
          <cell r="AQ983">
            <v>88952</v>
          </cell>
          <cell r="AR983">
            <v>3355051</v>
          </cell>
        </row>
        <row r="984">
          <cell r="M984">
            <v>30.64</v>
          </cell>
          <cell r="O984">
            <v>30.64</v>
          </cell>
          <cell r="AO984">
            <v>869934</v>
          </cell>
          <cell r="AP984">
            <v>2013945</v>
          </cell>
          <cell r="AQ984">
            <v>0</v>
          </cell>
          <cell r="AR984">
            <v>2883879</v>
          </cell>
        </row>
        <row r="985">
          <cell r="M985">
            <v>30.64</v>
          </cell>
          <cell r="O985">
            <v>30.64</v>
          </cell>
          <cell r="U985">
            <v>-109247</v>
          </cell>
          <cell r="AO985">
            <v>881356</v>
          </cell>
          <cell r="AP985">
            <v>2593852</v>
          </cell>
          <cell r="AQ985">
            <v>0</v>
          </cell>
          <cell r="AR985">
            <v>3475208</v>
          </cell>
        </row>
        <row r="986">
          <cell r="M986">
            <v>30.64</v>
          </cell>
          <cell r="O986">
            <v>30.64</v>
          </cell>
          <cell r="AO986">
            <v>816634</v>
          </cell>
          <cell r="AP986">
            <v>2571615</v>
          </cell>
          <cell r="AQ986">
            <v>95143</v>
          </cell>
          <cell r="AR986">
            <v>3483392</v>
          </cell>
        </row>
        <row r="987">
          <cell r="M987">
            <v>30.64</v>
          </cell>
          <cell r="O987">
            <v>30.64</v>
          </cell>
          <cell r="AO987">
            <v>839477</v>
          </cell>
          <cell r="AP987">
            <v>2624498</v>
          </cell>
          <cell r="AQ987">
            <v>152762</v>
          </cell>
          <cell r="AR987">
            <v>3616737</v>
          </cell>
        </row>
        <row r="988">
          <cell r="M988">
            <v>30.64</v>
          </cell>
          <cell r="O988">
            <v>30.64</v>
          </cell>
          <cell r="AO988">
            <v>942270</v>
          </cell>
          <cell r="AP988">
            <v>2742282</v>
          </cell>
          <cell r="AQ988">
            <v>37619</v>
          </cell>
          <cell r="AR988">
            <v>3722171</v>
          </cell>
        </row>
        <row r="989">
          <cell r="M989">
            <v>30.64</v>
          </cell>
          <cell r="O989">
            <v>30.64</v>
          </cell>
          <cell r="U989">
            <v>-137965</v>
          </cell>
          <cell r="AO989">
            <v>852802</v>
          </cell>
          <cell r="AP989">
            <v>2464676</v>
          </cell>
          <cell r="AQ989">
            <v>108952</v>
          </cell>
          <cell r="AR989">
            <v>3426430</v>
          </cell>
        </row>
        <row r="990">
          <cell r="M990">
            <v>30.64</v>
          </cell>
          <cell r="O990">
            <v>30.64</v>
          </cell>
          <cell r="AO990">
            <v>852802</v>
          </cell>
          <cell r="AP990">
            <v>2655346</v>
          </cell>
          <cell r="AQ990">
            <v>108952</v>
          </cell>
          <cell r="AR990">
            <v>3617100</v>
          </cell>
        </row>
        <row r="991">
          <cell r="M991">
            <v>30.64</v>
          </cell>
          <cell r="O991">
            <v>30.64</v>
          </cell>
          <cell r="AO991">
            <v>909910</v>
          </cell>
          <cell r="AP991">
            <v>2106489</v>
          </cell>
          <cell r="AQ991">
            <v>152762</v>
          </cell>
          <cell r="AR991">
            <v>3169161</v>
          </cell>
        </row>
        <row r="992">
          <cell r="M992">
            <v>30.64</v>
          </cell>
          <cell r="O992">
            <v>30.64</v>
          </cell>
          <cell r="AO992">
            <v>841381</v>
          </cell>
          <cell r="AP992">
            <v>2588842</v>
          </cell>
          <cell r="AQ992">
            <v>0</v>
          </cell>
          <cell r="AR992">
            <v>3430223</v>
          </cell>
        </row>
        <row r="993">
          <cell r="M993">
            <v>30.64</v>
          </cell>
          <cell r="O993">
            <v>30.64</v>
          </cell>
          <cell r="AO993">
            <v>769045</v>
          </cell>
          <cell r="AP993">
            <v>2221068</v>
          </cell>
          <cell r="AQ993">
            <v>0</v>
          </cell>
          <cell r="AR993">
            <v>2990113</v>
          </cell>
        </row>
        <row r="994">
          <cell r="M994">
            <v>44.13</v>
          </cell>
          <cell r="O994">
            <v>44.13</v>
          </cell>
          <cell r="AO994">
            <v>1271589</v>
          </cell>
          <cell r="AP994">
            <v>3504672</v>
          </cell>
          <cell r="AQ994">
            <v>0</v>
          </cell>
          <cell r="AR994">
            <v>4776261</v>
          </cell>
        </row>
        <row r="995">
          <cell r="M995">
            <v>44.13</v>
          </cell>
          <cell r="O995">
            <v>44.13</v>
          </cell>
          <cell r="AO995">
            <v>1096460</v>
          </cell>
          <cell r="AP995">
            <v>3019114</v>
          </cell>
          <cell r="AQ995">
            <v>0</v>
          </cell>
          <cell r="AR995">
            <v>4115574</v>
          </cell>
        </row>
        <row r="996">
          <cell r="M996">
            <v>44.13</v>
          </cell>
          <cell r="O996">
            <v>44.13</v>
          </cell>
          <cell r="AO996">
            <v>1204964</v>
          </cell>
          <cell r="AP996">
            <v>3270306</v>
          </cell>
          <cell r="AQ996">
            <v>195904</v>
          </cell>
          <cell r="AR996">
            <v>4671174</v>
          </cell>
        </row>
        <row r="997">
          <cell r="M997">
            <v>44.13</v>
          </cell>
          <cell r="O997">
            <v>44.13</v>
          </cell>
          <cell r="AO997">
            <v>1319178</v>
          </cell>
          <cell r="AP997">
            <v>3694969</v>
          </cell>
          <cell r="AQ997">
            <v>584191</v>
          </cell>
          <cell r="AR997">
            <v>5598338</v>
          </cell>
        </row>
        <row r="998">
          <cell r="M998">
            <v>44.13</v>
          </cell>
          <cell r="O998">
            <v>44.13</v>
          </cell>
          <cell r="AO998">
            <v>1319178</v>
          </cell>
          <cell r="AP998">
            <v>3614844</v>
          </cell>
          <cell r="AQ998">
            <v>584191</v>
          </cell>
          <cell r="AR998">
            <v>5518213</v>
          </cell>
        </row>
        <row r="999">
          <cell r="M999">
            <v>44.13</v>
          </cell>
          <cell r="O999">
            <v>44.13</v>
          </cell>
          <cell r="AO999">
            <v>1252553</v>
          </cell>
          <cell r="AP999">
            <v>3500666</v>
          </cell>
          <cell r="AQ999">
            <v>0</v>
          </cell>
          <cell r="AR999">
            <v>4753219</v>
          </cell>
        </row>
        <row r="1000">
          <cell r="M1000">
            <v>44.13</v>
          </cell>
          <cell r="O1000">
            <v>44.13</v>
          </cell>
          <cell r="AO1000">
            <v>1256360</v>
          </cell>
          <cell r="AP1000">
            <v>3509479</v>
          </cell>
          <cell r="AQ1000">
            <v>0</v>
          </cell>
          <cell r="AR1000">
            <v>4765839</v>
          </cell>
        </row>
        <row r="1001">
          <cell r="M1001">
            <v>44.13</v>
          </cell>
          <cell r="O1001">
            <v>44.13</v>
          </cell>
          <cell r="U1001">
            <v>-46399</v>
          </cell>
          <cell r="AO1001">
            <v>1279203</v>
          </cell>
          <cell r="AP1001">
            <v>4126122</v>
          </cell>
          <cell r="AQ1001">
            <v>195904</v>
          </cell>
          <cell r="AR1001">
            <v>5601229</v>
          </cell>
        </row>
        <row r="1002">
          <cell r="M1002">
            <v>44.13</v>
          </cell>
          <cell r="O1002">
            <v>44.13</v>
          </cell>
          <cell r="U1002">
            <v>-129094</v>
          </cell>
          <cell r="AO1002">
            <v>1237325</v>
          </cell>
          <cell r="AP1002">
            <v>3361974</v>
          </cell>
          <cell r="AQ1002">
            <v>152094</v>
          </cell>
          <cell r="AR1002">
            <v>4751393</v>
          </cell>
        </row>
        <row r="1003">
          <cell r="M1003">
            <v>44.13</v>
          </cell>
          <cell r="O1003">
            <v>44.13</v>
          </cell>
          <cell r="AO1003">
            <v>1237325</v>
          </cell>
          <cell r="AP1003">
            <v>3545536</v>
          </cell>
          <cell r="AQ1003">
            <v>152094</v>
          </cell>
          <cell r="AR1003">
            <v>4934955</v>
          </cell>
        </row>
        <row r="1004">
          <cell r="M1004">
            <v>44.75</v>
          </cell>
          <cell r="O1004">
            <v>44.75</v>
          </cell>
          <cell r="AO1004">
            <v>1224000</v>
          </cell>
          <cell r="AP1004">
            <v>3474625</v>
          </cell>
          <cell r="AQ1004">
            <v>0</v>
          </cell>
          <cell r="AR1004">
            <v>4698625</v>
          </cell>
        </row>
        <row r="1005">
          <cell r="M1005">
            <v>44.6</v>
          </cell>
          <cell r="O1005">
            <v>44.6</v>
          </cell>
          <cell r="AO1005">
            <v>1128821</v>
          </cell>
          <cell r="AP1005">
            <v>3134093</v>
          </cell>
          <cell r="AQ1005">
            <v>0</v>
          </cell>
          <cell r="AR1005">
            <v>4262914</v>
          </cell>
        </row>
        <row r="1006">
          <cell r="M1006">
            <v>44.2</v>
          </cell>
          <cell r="O1006">
            <v>44.2</v>
          </cell>
          <cell r="AO1006">
            <v>1166892</v>
          </cell>
          <cell r="AP1006">
            <v>3302356</v>
          </cell>
          <cell r="AQ1006">
            <v>0</v>
          </cell>
          <cell r="AR1006">
            <v>4469248</v>
          </cell>
        </row>
        <row r="1007">
          <cell r="M1007">
            <v>44.2</v>
          </cell>
          <cell r="O1007">
            <v>44.2</v>
          </cell>
          <cell r="AO1007">
            <v>1062196</v>
          </cell>
          <cell r="AP1007">
            <v>3140102</v>
          </cell>
          <cell r="AQ1007">
            <v>0</v>
          </cell>
          <cell r="AR1007">
            <v>4202298</v>
          </cell>
        </row>
        <row r="1008">
          <cell r="M1008">
            <v>44.2</v>
          </cell>
          <cell r="O1008">
            <v>44.2</v>
          </cell>
          <cell r="AO1008">
            <v>1113592</v>
          </cell>
          <cell r="AP1008">
            <v>3058776</v>
          </cell>
          <cell r="AQ1008">
            <v>0</v>
          </cell>
          <cell r="AR1008">
            <v>4172368</v>
          </cell>
        </row>
        <row r="1009">
          <cell r="M1009">
            <v>44.2</v>
          </cell>
          <cell r="O1009">
            <v>44.2</v>
          </cell>
          <cell r="U1009">
            <v>11261</v>
          </cell>
          <cell r="AO1009">
            <v>1144049</v>
          </cell>
          <cell r="AP1009">
            <v>3108468</v>
          </cell>
          <cell r="AQ1009">
            <v>175904</v>
          </cell>
          <cell r="AR1009">
            <v>4428421</v>
          </cell>
        </row>
        <row r="1010">
          <cell r="M1010">
            <v>44.2</v>
          </cell>
          <cell r="O1010">
            <v>44.2</v>
          </cell>
          <cell r="U1010">
            <v>5436</v>
          </cell>
          <cell r="AO1010">
            <v>1075521</v>
          </cell>
          <cell r="AP1010">
            <v>3065205</v>
          </cell>
          <cell r="AQ1010">
            <v>0</v>
          </cell>
          <cell r="AR1010">
            <v>4140726</v>
          </cell>
        </row>
        <row r="1011">
          <cell r="M1011">
            <v>44.2</v>
          </cell>
          <cell r="O1011">
            <v>44.2</v>
          </cell>
          <cell r="AO1011">
            <v>1197350</v>
          </cell>
          <cell r="AP1011">
            <v>2771928</v>
          </cell>
          <cell r="AQ1011">
            <v>0</v>
          </cell>
          <cell r="AR1011">
            <v>3969278</v>
          </cell>
        </row>
        <row r="1012">
          <cell r="M1012">
            <v>44.2</v>
          </cell>
          <cell r="O1012">
            <v>44.2</v>
          </cell>
          <cell r="U1012">
            <v>-126535</v>
          </cell>
          <cell r="AO1012">
            <v>1195446</v>
          </cell>
          <cell r="AP1012">
            <v>3307135</v>
          </cell>
          <cell r="AQ1012">
            <v>0</v>
          </cell>
          <cell r="AR1012">
            <v>4502581</v>
          </cell>
        </row>
        <row r="1013">
          <cell r="M1013">
            <v>44.2</v>
          </cell>
          <cell r="O1013">
            <v>44.2</v>
          </cell>
          <cell r="U1013">
            <v>-127435</v>
          </cell>
          <cell r="AO1013">
            <v>1151664</v>
          </cell>
          <cell r="AP1013">
            <v>3205056</v>
          </cell>
          <cell r="AQ1013">
            <v>0</v>
          </cell>
          <cell r="AR1013">
            <v>4356720</v>
          </cell>
        </row>
        <row r="1014">
          <cell r="M1014">
            <v>44.2</v>
          </cell>
          <cell r="O1014">
            <v>44.2</v>
          </cell>
          <cell r="AO1014">
            <v>1125014</v>
          </cell>
          <cell r="AP1014">
            <v>3165342</v>
          </cell>
          <cell r="AQ1014">
            <v>0</v>
          </cell>
          <cell r="AR1014">
            <v>4290356</v>
          </cell>
        </row>
        <row r="1015">
          <cell r="M1015">
            <v>44.2</v>
          </cell>
          <cell r="O1015">
            <v>44.2</v>
          </cell>
          <cell r="U1015">
            <v>6170</v>
          </cell>
          <cell r="AO1015">
            <v>986053</v>
          </cell>
          <cell r="AP1015">
            <v>2682415</v>
          </cell>
          <cell r="AQ1015">
            <v>0</v>
          </cell>
          <cell r="AR1015">
            <v>3668468</v>
          </cell>
        </row>
        <row r="1016">
          <cell r="M1016">
            <v>44.2</v>
          </cell>
          <cell r="O1016">
            <v>44.2</v>
          </cell>
          <cell r="U1016">
            <v>-24786</v>
          </cell>
          <cell r="AO1016">
            <v>1144049</v>
          </cell>
          <cell r="AP1016">
            <v>3160041</v>
          </cell>
          <cell r="AQ1016">
            <v>233523</v>
          </cell>
          <cell r="AR1016">
            <v>4537613</v>
          </cell>
        </row>
        <row r="1017">
          <cell r="M1017">
            <v>44.8</v>
          </cell>
          <cell r="O1017">
            <v>44.8</v>
          </cell>
          <cell r="AO1017">
            <v>1121207</v>
          </cell>
          <cell r="AP1017">
            <v>3236653</v>
          </cell>
          <cell r="AQ1017">
            <v>0</v>
          </cell>
          <cell r="AR1017">
            <v>4357860</v>
          </cell>
        </row>
        <row r="1018">
          <cell r="M1018">
            <v>44.66</v>
          </cell>
          <cell r="O1018">
            <v>44.66</v>
          </cell>
          <cell r="AO1018">
            <v>1128821</v>
          </cell>
          <cell r="AP1018">
            <v>3134093</v>
          </cell>
          <cell r="AQ1018">
            <v>0</v>
          </cell>
          <cell r="AR1018">
            <v>4262914</v>
          </cell>
        </row>
        <row r="1019">
          <cell r="M1019">
            <v>30.64</v>
          </cell>
          <cell r="O1019">
            <v>30.64</v>
          </cell>
          <cell r="AO1019">
            <v>864224</v>
          </cell>
          <cell r="AP1019">
            <v>2721849</v>
          </cell>
          <cell r="AQ1019">
            <v>407714</v>
          </cell>
          <cell r="AR1019">
            <v>3993787</v>
          </cell>
        </row>
        <row r="1020">
          <cell r="M1020">
            <v>30.64</v>
          </cell>
          <cell r="O1020">
            <v>30.64</v>
          </cell>
          <cell r="AO1020">
            <v>833766</v>
          </cell>
          <cell r="AP1020">
            <v>2531152</v>
          </cell>
          <cell r="AQ1020">
            <v>0</v>
          </cell>
          <cell r="AR1020">
            <v>3364918</v>
          </cell>
        </row>
        <row r="1021">
          <cell r="M1021">
            <v>30.64</v>
          </cell>
          <cell r="O1021">
            <v>30.64</v>
          </cell>
          <cell r="AO1021">
            <v>744298</v>
          </cell>
          <cell r="AP1021">
            <v>2404153</v>
          </cell>
          <cell r="AQ1021">
            <v>0</v>
          </cell>
          <cell r="AR1021">
            <v>3148451</v>
          </cell>
        </row>
        <row r="1022">
          <cell r="M1022">
            <v>30.64</v>
          </cell>
          <cell r="O1022">
            <v>30.64</v>
          </cell>
          <cell r="AO1022">
            <v>778563</v>
          </cell>
          <cell r="AP1022">
            <v>2283165</v>
          </cell>
          <cell r="AQ1022">
            <v>0</v>
          </cell>
          <cell r="AR1022">
            <v>3061728</v>
          </cell>
        </row>
        <row r="1023">
          <cell r="M1023">
            <v>30.64</v>
          </cell>
          <cell r="O1023">
            <v>30.64</v>
          </cell>
          <cell r="U1023">
            <v>-32789</v>
          </cell>
          <cell r="AO1023">
            <v>770948</v>
          </cell>
          <cell r="AP1023">
            <v>2217373</v>
          </cell>
          <cell r="AQ1023">
            <v>0</v>
          </cell>
          <cell r="AR1023">
            <v>2988321</v>
          </cell>
        </row>
        <row r="1024">
          <cell r="M1024">
            <v>30.64</v>
          </cell>
          <cell r="O1024">
            <v>30.64</v>
          </cell>
          <cell r="U1024">
            <v>-24033</v>
          </cell>
          <cell r="AO1024">
            <v>816634</v>
          </cell>
          <cell r="AP1024">
            <v>2330344</v>
          </cell>
          <cell r="AQ1024">
            <v>88952</v>
          </cell>
          <cell r="AR1024">
            <v>3235930</v>
          </cell>
        </row>
        <row r="1025">
          <cell r="M1025">
            <v>30.64</v>
          </cell>
          <cell r="O1025">
            <v>30.64</v>
          </cell>
          <cell r="AO1025">
            <v>769045</v>
          </cell>
          <cell r="AP1025">
            <v>1780379</v>
          </cell>
          <cell r="AQ1025">
            <v>0</v>
          </cell>
          <cell r="AR1025">
            <v>2549424</v>
          </cell>
        </row>
        <row r="1026">
          <cell r="M1026">
            <v>30.64</v>
          </cell>
          <cell r="O1026">
            <v>30.64</v>
          </cell>
          <cell r="U1026">
            <v>4565</v>
          </cell>
          <cell r="AO1026">
            <v>770948</v>
          </cell>
          <cell r="AP1026">
            <v>1769414</v>
          </cell>
          <cell r="AQ1026">
            <v>0</v>
          </cell>
          <cell r="AR1026">
            <v>2540362</v>
          </cell>
        </row>
        <row r="1027">
          <cell r="M1027">
            <v>30.64</v>
          </cell>
          <cell r="O1027">
            <v>30.64</v>
          </cell>
          <cell r="U1027">
            <v>11878</v>
          </cell>
          <cell r="AO1027">
            <v>809020</v>
          </cell>
          <cell r="AP1027">
            <v>2443317</v>
          </cell>
          <cell r="AQ1027">
            <v>152762</v>
          </cell>
          <cell r="AR1027">
            <v>3405099</v>
          </cell>
        </row>
        <row r="1028">
          <cell r="M1028">
            <v>30.64</v>
          </cell>
          <cell r="O1028">
            <v>30.64</v>
          </cell>
          <cell r="U1028">
            <v>-14208</v>
          </cell>
          <cell r="AO1028">
            <v>799502</v>
          </cell>
          <cell r="AP1028">
            <v>2400382</v>
          </cell>
          <cell r="AQ1028">
            <v>0</v>
          </cell>
          <cell r="AR1028">
            <v>3199884</v>
          </cell>
        </row>
        <row r="1029">
          <cell r="M1029">
            <v>30.64</v>
          </cell>
          <cell r="O1029">
            <v>30.64</v>
          </cell>
          <cell r="AO1029">
            <v>780466</v>
          </cell>
          <cell r="AP1029">
            <v>2265699</v>
          </cell>
          <cell r="AQ1029">
            <v>51333</v>
          </cell>
          <cell r="AR1029">
            <v>3097498</v>
          </cell>
        </row>
        <row r="1030">
          <cell r="M1030">
            <v>30.64</v>
          </cell>
          <cell r="O1030">
            <v>30.64</v>
          </cell>
          <cell r="AO1030">
            <v>767141</v>
          </cell>
          <cell r="AP1030">
            <v>2457036</v>
          </cell>
          <cell r="AQ1030">
            <v>0</v>
          </cell>
          <cell r="AR1030">
            <v>3224177</v>
          </cell>
        </row>
        <row r="1031">
          <cell r="M1031">
            <v>30.64</v>
          </cell>
          <cell r="O1031">
            <v>30.64</v>
          </cell>
          <cell r="AO1031">
            <v>786177</v>
          </cell>
          <cell r="AP1031">
            <v>2461042</v>
          </cell>
          <cell r="AQ1031">
            <v>0</v>
          </cell>
          <cell r="AR1031">
            <v>3247219</v>
          </cell>
        </row>
        <row r="1032">
          <cell r="M1032">
            <v>30.64</v>
          </cell>
          <cell r="O1032">
            <v>30.64</v>
          </cell>
          <cell r="AO1032">
            <v>769045</v>
          </cell>
          <cell r="AP1032">
            <v>1780379</v>
          </cell>
          <cell r="AQ1032">
            <v>0</v>
          </cell>
          <cell r="AR1032">
            <v>2549424</v>
          </cell>
        </row>
        <row r="1033">
          <cell r="M1033">
            <v>59.18</v>
          </cell>
          <cell r="O1033">
            <v>59.18</v>
          </cell>
          <cell r="AO1033">
            <v>1833144</v>
          </cell>
          <cell r="AP1033">
            <v>4964952</v>
          </cell>
          <cell r="AQ1033">
            <v>793332</v>
          </cell>
          <cell r="AR1033">
            <v>7591428</v>
          </cell>
        </row>
        <row r="1034">
          <cell r="M1034">
            <v>59.18</v>
          </cell>
          <cell r="O1034">
            <v>59.18</v>
          </cell>
          <cell r="AO1034">
            <v>1779844</v>
          </cell>
          <cell r="AP1034">
            <v>4721371</v>
          </cell>
          <cell r="AQ1034">
            <v>0</v>
          </cell>
          <cell r="AR1034">
            <v>6501215</v>
          </cell>
        </row>
        <row r="1035">
          <cell r="M1035">
            <v>59.18</v>
          </cell>
          <cell r="O1035">
            <v>59.18</v>
          </cell>
          <cell r="AO1035">
            <v>1610426</v>
          </cell>
          <cell r="AP1035">
            <v>4409284</v>
          </cell>
          <cell r="AQ1035">
            <v>0</v>
          </cell>
          <cell r="AR1035">
            <v>6019710</v>
          </cell>
        </row>
        <row r="1036">
          <cell r="M1036">
            <v>59.18</v>
          </cell>
          <cell r="O1036">
            <v>59.18</v>
          </cell>
          <cell r="AO1036">
            <v>1678954</v>
          </cell>
          <cell r="AP1036">
            <v>4367619</v>
          </cell>
          <cell r="AQ1036">
            <v>0</v>
          </cell>
          <cell r="AR1036">
            <v>6046573</v>
          </cell>
        </row>
        <row r="1037">
          <cell r="M1037">
            <v>59.18</v>
          </cell>
          <cell r="O1037">
            <v>59.18</v>
          </cell>
          <cell r="U1037">
            <v>11552</v>
          </cell>
          <cell r="AO1037">
            <v>1675147</v>
          </cell>
          <cell r="AP1037">
            <v>4487579</v>
          </cell>
          <cell r="AQ1037">
            <v>0</v>
          </cell>
          <cell r="AR1037">
            <v>6162726</v>
          </cell>
        </row>
        <row r="1038">
          <cell r="M1038">
            <v>59.18</v>
          </cell>
          <cell r="O1038">
            <v>59.18</v>
          </cell>
          <cell r="U1038">
            <v>-74843</v>
          </cell>
          <cell r="AO1038">
            <v>1690376</v>
          </cell>
          <cell r="AP1038">
            <v>4574468</v>
          </cell>
          <cell r="AQ1038">
            <v>0</v>
          </cell>
          <cell r="AR1038">
            <v>6264844</v>
          </cell>
        </row>
        <row r="1039">
          <cell r="M1039">
            <v>59.18</v>
          </cell>
          <cell r="O1039">
            <v>59.18</v>
          </cell>
          <cell r="AO1039">
            <v>1705605</v>
          </cell>
          <cell r="AP1039">
            <v>5310691</v>
          </cell>
          <cell r="AQ1039">
            <v>97524</v>
          </cell>
          <cell r="AR1039">
            <v>7113820</v>
          </cell>
        </row>
        <row r="1040">
          <cell r="M1040">
            <v>60.25</v>
          </cell>
          <cell r="O1040">
            <v>60.25</v>
          </cell>
          <cell r="AO1040">
            <v>1713219</v>
          </cell>
          <cell r="AP1040">
            <v>4647256</v>
          </cell>
          <cell r="AQ1040">
            <v>0</v>
          </cell>
          <cell r="AR1040">
            <v>6360475</v>
          </cell>
        </row>
        <row r="1041">
          <cell r="M1041">
            <v>60.25</v>
          </cell>
          <cell r="O1041">
            <v>60.25</v>
          </cell>
          <cell r="AO1041">
            <v>1772230</v>
          </cell>
          <cell r="AP1041">
            <v>4102806</v>
          </cell>
          <cell r="AQ1041">
            <v>54951</v>
          </cell>
          <cell r="AR1041">
            <v>5929987</v>
          </cell>
        </row>
        <row r="1042">
          <cell r="M1042">
            <v>60.25</v>
          </cell>
          <cell r="O1042">
            <v>60.25</v>
          </cell>
          <cell r="AO1042">
            <v>1686569</v>
          </cell>
          <cell r="AP1042">
            <v>4946122</v>
          </cell>
          <cell r="AQ1042">
            <v>0</v>
          </cell>
          <cell r="AR1042">
            <v>6632691</v>
          </cell>
        </row>
        <row r="1043">
          <cell r="M1043">
            <v>61.14</v>
          </cell>
          <cell r="O1043">
            <v>61.14</v>
          </cell>
          <cell r="U1043">
            <v>4220</v>
          </cell>
          <cell r="AO1043">
            <v>1760808</v>
          </cell>
          <cell r="AP1043">
            <v>5201496</v>
          </cell>
          <cell r="AQ1043">
            <v>216285</v>
          </cell>
          <cell r="AR1043">
            <v>7178589</v>
          </cell>
        </row>
        <row r="1044">
          <cell r="M1044">
            <v>61.14</v>
          </cell>
          <cell r="O1044">
            <v>61.14</v>
          </cell>
          <cell r="U1044">
            <v>-264812</v>
          </cell>
          <cell r="AO1044">
            <v>1766519</v>
          </cell>
          <cell r="AP1044">
            <v>4438279</v>
          </cell>
          <cell r="AQ1044">
            <v>0</v>
          </cell>
          <cell r="AR1044">
            <v>6204798</v>
          </cell>
        </row>
        <row r="1045">
          <cell r="M1045">
            <v>61.14</v>
          </cell>
          <cell r="O1045">
            <v>61.14</v>
          </cell>
          <cell r="AO1045">
            <v>1760808</v>
          </cell>
          <cell r="AP1045">
            <v>4517053</v>
          </cell>
          <cell r="AQ1045">
            <v>0</v>
          </cell>
          <cell r="AR1045">
            <v>6277861</v>
          </cell>
        </row>
        <row r="1046">
          <cell r="M1046">
            <v>61.14</v>
          </cell>
          <cell r="O1046">
            <v>61.14</v>
          </cell>
          <cell r="AO1046">
            <v>1751290</v>
          </cell>
          <cell r="AP1046">
            <v>5336332</v>
          </cell>
          <cell r="AQ1046">
            <v>0</v>
          </cell>
          <cell r="AR1046">
            <v>7087622</v>
          </cell>
        </row>
        <row r="1047">
          <cell r="M1047">
            <v>61.14</v>
          </cell>
          <cell r="O1047">
            <v>61.14</v>
          </cell>
          <cell r="AO1047">
            <v>1541897</v>
          </cell>
          <cell r="AP1047">
            <v>4170511</v>
          </cell>
          <cell r="AQ1047">
            <v>0</v>
          </cell>
          <cell r="AR1047">
            <v>5712408</v>
          </cell>
        </row>
        <row r="1048">
          <cell r="M1048">
            <v>49.91</v>
          </cell>
          <cell r="O1048">
            <v>49.91</v>
          </cell>
          <cell r="AO1048">
            <v>1364864</v>
          </cell>
          <cell r="AP1048">
            <v>3159733</v>
          </cell>
          <cell r="AQ1048">
            <v>0</v>
          </cell>
          <cell r="AR1048">
            <v>4524597</v>
          </cell>
        </row>
        <row r="1049">
          <cell r="M1049">
            <v>49.91</v>
          </cell>
          <cell r="O1049">
            <v>49.91</v>
          </cell>
          <cell r="AO1049">
            <v>1168796</v>
          </cell>
          <cell r="AP1049">
            <v>3386887</v>
          </cell>
          <cell r="AQ1049">
            <v>195999</v>
          </cell>
          <cell r="AR1049">
            <v>4751682</v>
          </cell>
        </row>
        <row r="1050">
          <cell r="M1050">
            <v>49.91</v>
          </cell>
          <cell r="O1050">
            <v>49.91</v>
          </cell>
          <cell r="AO1050">
            <v>1307757</v>
          </cell>
          <cell r="AP1050">
            <v>3027526</v>
          </cell>
          <cell r="AQ1050">
            <v>0</v>
          </cell>
          <cell r="AR1050">
            <v>4335283</v>
          </cell>
        </row>
        <row r="1051">
          <cell r="M1051">
            <v>49.91</v>
          </cell>
          <cell r="O1051">
            <v>49.91</v>
          </cell>
          <cell r="AO1051">
            <v>1402936</v>
          </cell>
          <cell r="AP1051">
            <v>3928934</v>
          </cell>
          <cell r="AQ1051">
            <v>175999</v>
          </cell>
          <cell r="AR1051">
            <v>5507869</v>
          </cell>
        </row>
        <row r="1052">
          <cell r="M1052">
            <v>49.91</v>
          </cell>
          <cell r="O1052">
            <v>49.91</v>
          </cell>
          <cell r="AO1052">
            <v>1351539</v>
          </cell>
          <cell r="AP1052">
            <v>3809949</v>
          </cell>
          <cell r="AQ1052">
            <v>0</v>
          </cell>
          <cell r="AR1052">
            <v>5161488</v>
          </cell>
        </row>
        <row r="1053">
          <cell r="M1053">
            <v>49.91</v>
          </cell>
          <cell r="O1053">
            <v>49.91</v>
          </cell>
          <cell r="AO1053">
            <v>1425779</v>
          </cell>
          <cell r="AP1053">
            <v>3941754</v>
          </cell>
          <cell r="AQ1053">
            <v>61429</v>
          </cell>
          <cell r="AR1053">
            <v>5428962</v>
          </cell>
        </row>
        <row r="1054">
          <cell r="M1054">
            <v>49.91</v>
          </cell>
          <cell r="O1054">
            <v>49.91</v>
          </cell>
          <cell r="AO1054">
            <v>1399129</v>
          </cell>
          <cell r="AP1054">
            <v>3839995</v>
          </cell>
          <cell r="AQ1054">
            <v>0</v>
          </cell>
          <cell r="AR1054">
            <v>5239124</v>
          </cell>
        </row>
        <row r="1055">
          <cell r="M1055">
            <v>49.91</v>
          </cell>
          <cell r="O1055">
            <v>49.91</v>
          </cell>
          <cell r="AO1055">
            <v>1322986</v>
          </cell>
          <cell r="AP1055">
            <v>3743845</v>
          </cell>
          <cell r="AQ1055">
            <v>0</v>
          </cell>
          <cell r="AR1055">
            <v>5066831</v>
          </cell>
        </row>
        <row r="1056">
          <cell r="M1056">
            <v>49.91</v>
          </cell>
          <cell r="O1056">
            <v>49.91</v>
          </cell>
          <cell r="AO1056">
            <v>1368671</v>
          </cell>
          <cell r="AP1056">
            <v>3849610</v>
          </cell>
          <cell r="AQ1056">
            <v>0</v>
          </cell>
          <cell r="AR1056">
            <v>5218281</v>
          </cell>
        </row>
        <row r="1057">
          <cell r="M1057">
            <v>30.94</v>
          </cell>
          <cell r="O1057">
            <v>30.94</v>
          </cell>
          <cell r="AO1057">
            <v>843284</v>
          </cell>
          <cell r="AP1057">
            <v>1952248</v>
          </cell>
          <cell r="AQ1057">
            <v>0</v>
          </cell>
          <cell r="AR1057">
            <v>2795532</v>
          </cell>
        </row>
        <row r="1058">
          <cell r="M1058">
            <v>30.94</v>
          </cell>
          <cell r="O1058">
            <v>30.94</v>
          </cell>
          <cell r="AO1058">
            <v>848995</v>
          </cell>
          <cell r="AP1058">
            <v>2431196</v>
          </cell>
          <cell r="AQ1058">
            <v>370095</v>
          </cell>
          <cell r="AR1058">
            <v>3650286</v>
          </cell>
        </row>
        <row r="1059">
          <cell r="M1059">
            <v>30.94</v>
          </cell>
          <cell r="O1059">
            <v>30.94</v>
          </cell>
          <cell r="AO1059">
            <v>759527</v>
          </cell>
          <cell r="AP1059">
            <v>1758345</v>
          </cell>
          <cell r="AQ1059">
            <v>0</v>
          </cell>
          <cell r="AR1059">
            <v>2517872</v>
          </cell>
        </row>
        <row r="1060">
          <cell r="M1060">
            <v>30.94</v>
          </cell>
          <cell r="O1060">
            <v>30.94</v>
          </cell>
          <cell r="U1060">
            <v>-48477</v>
          </cell>
          <cell r="AO1060">
            <v>837574</v>
          </cell>
          <cell r="AP1060">
            <v>2461061</v>
          </cell>
          <cell r="AQ1060">
            <v>152762</v>
          </cell>
          <cell r="AR1060">
            <v>3451397</v>
          </cell>
        </row>
        <row r="1061">
          <cell r="M1061">
            <v>30.94</v>
          </cell>
          <cell r="O1061">
            <v>30.94</v>
          </cell>
          <cell r="U1061">
            <v>21716</v>
          </cell>
          <cell r="AO1061">
            <v>828056</v>
          </cell>
          <cell r="AP1061">
            <v>2615456</v>
          </cell>
          <cell r="AQ1061">
            <v>51333</v>
          </cell>
          <cell r="AR1061">
            <v>3494845</v>
          </cell>
        </row>
        <row r="1062">
          <cell r="M1062">
            <v>30.94</v>
          </cell>
          <cell r="O1062">
            <v>30.94</v>
          </cell>
          <cell r="AO1062">
            <v>919427</v>
          </cell>
          <cell r="AP1062">
            <v>2609274</v>
          </cell>
          <cell r="AQ1062">
            <v>318762</v>
          </cell>
          <cell r="AR1062">
            <v>3847463</v>
          </cell>
        </row>
        <row r="1063">
          <cell r="M1063">
            <v>30.94</v>
          </cell>
          <cell r="O1063">
            <v>30.94</v>
          </cell>
          <cell r="AO1063">
            <v>888970</v>
          </cell>
          <cell r="AP1063">
            <v>2058013</v>
          </cell>
          <cell r="AQ1063">
            <v>152762</v>
          </cell>
          <cell r="AR1063">
            <v>3099745</v>
          </cell>
        </row>
        <row r="1064">
          <cell r="M1064">
            <v>30.94</v>
          </cell>
          <cell r="O1064">
            <v>30.94</v>
          </cell>
          <cell r="AO1064">
            <v>810924</v>
          </cell>
          <cell r="AP1064">
            <v>2558395</v>
          </cell>
          <cell r="AQ1064">
            <v>0</v>
          </cell>
          <cell r="AR1064">
            <v>3369319</v>
          </cell>
        </row>
        <row r="1065">
          <cell r="M1065">
            <v>30.94</v>
          </cell>
          <cell r="O1065">
            <v>30.94</v>
          </cell>
          <cell r="U1065">
            <v>-73639</v>
          </cell>
          <cell r="AO1065">
            <v>869934</v>
          </cell>
          <cell r="AP1065">
            <v>2435692</v>
          </cell>
          <cell r="AQ1065">
            <v>152762</v>
          </cell>
          <cell r="AR1065">
            <v>3458388</v>
          </cell>
        </row>
        <row r="1066">
          <cell r="M1066">
            <v>30.94</v>
          </cell>
          <cell r="O1066">
            <v>30.94</v>
          </cell>
          <cell r="AO1066">
            <v>858513</v>
          </cell>
          <cell r="AP1066">
            <v>1977587</v>
          </cell>
          <cell r="AQ1066">
            <v>0</v>
          </cell>
          <cell r="AR1066">
            <v>2836100</v>
          </cell>
        </row>
        <row r="1067">
          <cell r="M1067">
            <v>44.57</v>
          </cell>
          <cell r="O1067">
            <v>44.57</v>
          </cell>
          <cell r="AO1067">
            <v>1212578</v>
          </cell>
          <cell r="AP1067">
            <v>3488246</v>
          </cell>
          <cell r="AQ1067">
            <v>0</v>
          </cell>
          <cell r="AR1067">
            <v>4700824</v>
          </cell>
        </row>
        <row r="1068">
          <cell r="M1068">
            <v>44.57</v>
          </cell>
          <cell r="O1068">
            <v>44.57</v>
          </cell>
          <cell r="AO1068">
            <v>1142146</v>
          </cell>
          <cell r="AP1068">
            <v>3285129</v>
          </cell>
          <cell r="AQ1068">
            <v>77143</v>
          </cell>
          <cell r="AR1068">
            <v>4504418</v>
          </cell>
        </row>
        <row r="1069">
          <cell r="M1069">
            <v>44.57</v>
          </cell>
          <cell r="O1069">
            <v>44.57</v>
          </cell>
          <cell r="AO1069">
            <v>1231614</v>
          </cell>
          <cell r="AP1069">
            <v>3492253</v>
          </cell>
          <cell r="AQ1069">
            <v>0</v>
          </cell>
          <cell r="AR1069">
            <v>4723867</v>
          </cell>
        </row>
        <row r="1070">
          <cell r="M1070">
            <v>44.57</v>
          </cell>
          <cell r="O1070">
            <v>44.57</v>
          </cell>
          <cell r="U1070">
            <v>-91361</v>
          </cell>
          <cell r="AO1070">
            <v>1218289</v>
          </cell>
          <cell r="AP1070">
            <v>2733003</v>
          </cell>
          <cell r="AQ1070">
            <v>0</v>
          </cell>
          <cell r="AR1070">
            <v>3951292</v>
          </cell>
        </row>
        <row r="1071">
          <cell r="M1071">
            <v>44.57</v>
          </cell>
          <cell r="O1071">
            <v>44.57</v>
          </cell>
          <cell r="AO1071">
            <v>1227807</v>
          </cell>
          <cell r="AP1071">
            <v>3523501</v>
          </cell>
          <cell r="AQ1071">
            <v>0</v>
          </cell>
          <cell r="AR1071">
            <v>4751308</v>
          </cell>
        </row>
        <row r="1072">
          <cell r="M1072">
            <v>44.57</v>
          </cell>
          <cell r="O1072">
            <v>44.57</v>
          </cell>
          <cell r="AO1072">
            <v>1199253</v>
          </cell>
          <cell r="AP1072">
            <v>3337210</v>
          </cell>
          <cell r="AQ1072">
            <v>77143</v>
          </cell>
          <cell r="AR1072">
            <v>4613606</v>
          </cell>
        </row>
        <row r="1073">
          <cell r="M1073">
            <v>44.57</v>
          </cell>
          <cell r="O1073">
            <v>44.57</v>
          </cell>
          <cell r="AO1073">
            <v>1229710</v>
          </cell>
          <cell r="AP1073">
            <v>3407721</v>
          </cell>
          <cell r="AQ1073">
            <v>195904</v>
          </cell>
          <cell r="AR1073">
            <v>4833335</v>
          </cell>
        </row>
        <row r="1074">
          <cell r="M1074">
            <v>44.57</v>
          </cell>
          <cell r="O1074">
            <v>44.57</v>
          </cell>
          <cell r="AO1074">
            <v>1064099</v>
          </cell>
          <cell r="AP1074">
            <v>3000284</v>
          </cell>
          <cell r="AQ1074">
            <v>890663</v>
          </cell>
          <cell r="AR1074">
            <v>4955046</v>
          </cell>
        </row>
        <row r="1075">
          <cell r="M1075">
            <v>44.57</v>
          </cell>
          <cell r="O1075">
            <v>44.57</v>
          </cell>
          <cell r="AO1075">
            <v>1178314</v>
          </cell>
          <cell r="AP1075">
            <v>3408922</v>
          </cell>
          <cell r="AQ1075">
            <v>0</v>
          </cell>
          <cell r="AR1075">
            <v>4587236</v>
          </cell>
        </row>
        <row r="1076">
          <cell r="M1076">
            <v>44.57</v>
          </cell>
          <cell r="O1076">
            <v>44.57</v>
          </cell>
          <cell r="AO1076">
            <v>1256360</v>
          </cell>
          <cell r="AP1076">
            <v>3589604</v>
          </cell>
          <cell r="AQ1076">
            <v>0</v>
          </cell>
          <cell r="AR1076">
            <v>4845964</v>
          </cell>
        </row>
        <row r="1077">
          <cell r="M1077">
            <v>44.57</v>
          </cell>
          <cell r="O1077">
            <v>44.57</v>
          </cell>
          <cell r="U1077">
            <v>-135884</v>
          </cell>
          <cell r="AO1077">
            <v>1216385</v>
          </cell>
          <cell r="AP1077">
            <v>3267996</v>
          </cell>
          <cell r="AQ1077">
            <v>0</v>
          </cell>
          <cell r="AR1077">
            <v>4484381</v>
          </cell>
        </row>
        <row r="1078">
          <cell r="M1078">
            <v>45.18</v>
          </cell>
          <cell r="O1078">
            <v>45.18</v>
          </cell>
          <cell r="U1078">
            <v>1385</v>
          </cell>
          <cell r="AO1078">
            <v>1275396</v>
          </cell>
          <cell r="AP1078">
            <v>3514596</v>
          </cell>
          <cell r="AQ1078">
            <v>175904</v>
          </cell>
          <cell r="AR1078">
            <v>4965896</v>
          </cell>
        </row>
        <row r="1079">
          <cell r="M1079">
            <v>44.64</v>
          </cell>
          <cell r="O1079">
            <v>44.64</v>
          </cell>
          <cell r="AO1079">
            <v>1109785</v>
          </cell>
          <cell r="AP1079">
            <v>3210212</v>
          </cell>
          <cell r="AQ1079">
            <v>77143</v>
          </cell>
          <cell r="AR1079">
            <v>4397140</v>
          </cell>
        </row>
        <row r="1080">
          <cell r="M1080">
            <v>44.64</v>
          </cell>
          <cell r="O1080">
            <v>44.64</v>
          </cell>
          <cell r="AO1080">
            <v>1111689</v>
          </cell>
          <cell r="AP1080">
            <v>3134494</v>
          </cell>
          <cell r="AQ1080">
            <v>175904</v>
          </cell>
          <cell r="AR1080">
            <v>4422087</v>
          </cell>
        </row>
        <row r="1081">
          <cell r="M1081">
            <v>44.64</v>
          </cell>
          <cell r="O1081">
            <v>44.64</v>
          </cell>
          <cell r="AO1081">
            <v>1111689</v>
          </cell>
          <cell r="AP1081">
            <v>3134494</v>
          </cell>
          <cell r="AQ1081">
            <v>195904</v>
          </cell>
          <cell r="AR1081">
            <v>4442087</v>
          </cell>
        </row>
        <row r="1082">
          <cell r="M1082">
            <v>44.64</v>
          </cell>
          <cell r="O1082">
            <v>44.64</v>
          </cell>
          <cell r="AO1082">
            <v>1153567</v>
          </cell>
          <cell r="AP1082">
            <v>3123352</v>
          </cell>
          <cell r="AQ1082">
            <v>195904</v>
          </cell>
          <cell r="AR1082">
            <v>4472823</v>
          </cell>
        </row>
        <row r="1083">
          <cell r="M1083">
            <v>44.64</v>
          </cell>
          <cell r="O1083">
            <v>44.64</v>
          </cell>
          <cell r="AO1083">
            <v>1195446</v>
          </cell>
          <cell r="AP1083">
            <v>3303647</v>
          </cell>
          <cell r="AQ1083">
            <v>195904</v>
          </cell>
          <cell r="AR1083">
            <v>4694997</v>
          </cell>
        </row>
        <row r="1084">
          <cell r="M1084">
            <v>44.64</v>
          </cell>
          <cell r="O1084">
            <v>44.64</v>
          </cell>
          <cell r="AO1084">
            <v>1161182</v>
          </cell>
          <cell r="AP1084">
            <v>2688197</v>
          </cell>
          <cell r="AQ1084">
            <v>0</v>
          </cell>
          <cell r="AR1084">
            <v>3849379</v>
          </cell>
        </row>
        <row r="1085">
          <cell r="M1085">
            <v>44.64</v>
          </cell>
          <cell r="O1085">
            <v>44.64</v>
          </cell>
          <cell r="U1085">
            <v>21645</v>
          </cell>
          <cell r="AO1085">
            <v>1142146</v>
          </cell>
          <cell r="AP1085">
            <v>3142222</v>
          </cell>
          <cell r="AQ1085">
            <v>195904</v>
          </cell>
          <cell r="AR1085">
            <v>4480272</v>
          </cell>
        </row>
        <row r="1086">
          <cell r="M1086">
            <v>44.64</v>
          </cell>
          <cell r="O1086">
            <v>44.64</v>
          </cell>
          <cell r="AO1086">
            <v>1086942</v>
          </cell>
          <cell r="AP1086">
            <v>3077204</v>
          </cell>
          <cell r="AQ1086">
            <v>195904</v>
          </cell>
          <cell r="AR1086">
            <v>4360050</v>
          </cell>
        </row>
        <row r="1087">
          <cell r="M1087">
            <v>44.64</v>
          </cell>
          <cell r="O1087">
            <v>44.64</v>
          </cell>
          <cell r="U1087">
            <v>-93591</v>
          </cell>
          <cell r="AO1087">
            <v>1126917</v>
          </cell>
          <cell r="AP1087">
            <v>3214947</v>
          </cell>
          <cell r="AQ1087">
            <v>195904</v>
          </cell>
          <cell r="AR1087">
            <v>4537768</v>
          </cell>
        </row>
        <row r="1088">
          <cell r="M1088">
            <v>44.64</v>
          </cell>
          <cell r="O1088">
            <v>44.64</v>
          </cell>
          <cell r="AO1088">
            <v>1144049</v>
          </cell>
          <cell r="AP1088">
            <v>3129286</v>
          </cell>
          <cell r="AQ1088">
            <v>195904</v>
          </cell>
          <cell r="AR1088">
            <v>4469239</v>
          </cell>
        </row>
        <row r="1089">
          <cell r="M1089">
            <v>44.64</v>
          </cell>
          <cell r="O1089">
            <v>44.64</v>
          </cell>
          <cell r="AO1089">
            <v>1195446</v>
          </cell>
          <cell r="AP1089">
            <v>3408522</v>
          </cell>
          <cell r="AQ1089">
            <v>43810</v>
          </cell>
          <cell r="AR1089">
            <v>4647778</v>
          </cell>
        </row>
        <row r="1090">
          <cell r="M1090">
            <v>44.64</v>
          </cell>
          <cell r="O1090">
            <v>44.64</v>
          </cell>
          <cell r="AO1090">
            <v>1283011</v>
          </cell>
          <cell r="AP1090">
            <v>3531113</v>
          </cell>
          <cell r="AQ1090">
            <v>463619</v>
          </cell>
          <cell r="AR1090">
            <v>5277743</v>
          </cell>
        </row>
        <row r="1091">
          <cell r="M1091">
            <v>45.24</v>
          </cell>
          <cell r="O1091">
            <v>45.24</v>
          </cell>
          <cell r="U1091">
            <v>164989</v>
          </cell>
          <cell r="AO1091">
            <v>1185928</v>
          </cell>
          <cell r="AP1091">
            <v>2877684</v>
          </cell>
          <cell r="AQ1091">
            <v>195904</v>
          </cell>
          <cell r="AR1091">
            <v>4259516</v>
          </cell>
        </row>
        <row r="1092">
          <cell r="M1092">
            <v>45.09</v>
          </cell>
          <cell r="O1092">
            <v>45.09</v>
          </cell>
          <cell r="U1092">
            <v>-63838</v>
          </cell>
          <cell r="AO1092">
            <v>1182121</v>
          </cell>
          <cell r="AP1092">
            <v>3366586</v>
          </cell>
          <cell r="AQ1092">
            <v>231142</v>
          </cell>
          <cell r="AR1092">
            <v>4779849</v>
          </cell>
        </row>
        <row r="1093">
          <cell r="M1093">
            <v>30.94</v>
          </cell>
          <cell r="O1093">
            <v>30.94</v>
          </cell>
          <cell r="AO1093">
            <v>761431</v>
          </cell>
          <cell r="AP1093">
            <v>1762752</v>
          </cell>
          <cell r="AQ1093">
            <v>0</v>
          </cell>
          <cell r="AR1093">
            <v>2524183</v>
          </cell>
        </row>
        <row r="1094">
          <cell r="M1094">
            <v>30.94</v>
          </cell>
          <cell r="O1094">
            <v>30.94</v>
          </cell>
          <cell r="AO1094">
            <v>1035546</v>
          </cell>
          <cell r="AP1094">
            <v>2874088</v>
          </cell>
          <cell r="AQ1094">
            <v>557866</v>
          </cell>
          <cell r="AR1094">
            <v>4467500</v>
          </cell>
        </row>
        <row r="1095">
          <cell r="M1095">
            <v>30.94</v>
          </cell>
          <cell r="O1095">
            <v>30.94</v>
          </cell>
          <cell r="AO1095">
            <v>809020</v>
          </cell>
          <cell r="AP1095">
            <v>1872924</v>
          </cell>
          <cell r="AQ1095">
            <v>132762</v>
          </cell>
          <cell r="AR1095">
            <v>2814706</v>
          </cell>
        </row>
        <row r="1096">
          <cell r="M1096">
            <v>30.94</v>
          </cell>
          <cell r="O1096">
            <v>30.94</v>
          </cell>
          <cell r="AO1096">
            <v>799502</v>
          </cell>
          <cell r="AP1096">
            <v>2411766</v>
          </cell>
          <cell r="AQ1096">
            <v>152762</v>
          </cell>
          <cell r="AR1096">
            <v>3364030</v>
          </cell>
        </row>
        <row r="1097">
          <cell r="M1097">
            <v>30.94</v>
          </cell>
          <cell r="O1097">
            <v>30.94</v>
          </cell>
          <cell r="AO1097">
            <v>784274</v>
          </cell>
          <cell r="AP1097">
            <v>2376510</v>
          </cell>
          <cell r="AQ1097">
            <v>152762</v>
          </cell>
          <cell r="AR1097">
            <v>3313546</v>
          </cell>
        </row>
        <row r="1098">
          <cell r="M1098">
            <v>30.94</v>
          </cell>
          <cell r="O1098">
            <v>30.94</v>
          </cell>
          <cell r="U1098">
            <v>-16477</v>
          </cell>
          <cell r="AO1098">
            <v>814731</v>
          </cell>
          <cell r="AP1098">
            <v>2433818</v>
          </cell>
          <cell r="AQ1098">
            <v>152762</v>
          </cell>
          <cell r="AR1098">
            <v>3401311</v>
          </cell>
        </row>
        <row r="1099">
          <cell r="M1099">
            <v>30.94</v>
          </cell>
          <cell r="O1099">
            <v>30.94</v>
          </cell>
          <cell r="AO1099">
            <v>765238</v>
          </cell>
          <cell r="AP1099">
            <v>2332442</v>
          </cell>
          <cell r="AQ1099">
            <v>152762</v>
          </cell>
          <cell r="AR1099">
            <v>3250442</v>
          </cell>
        </row>
        <row r="1100">
          <cell r="M1100">
            <v>30.94</v>
          </cell>
          <cell r="O1100">
            <v>30.94</v>
          </cell>
          <cell r="U1100">
            <v>-79441</v>
          </cell>
          <cell r="AO1100">
            <v>793791</v>
          </cell>
          <cell r="AP1100">
            <v>2455081</v>
          </cell>
          <cell r="AQ1100">
            <v>152762</v>
          </cell>
          <cell r="AR1100">
            <v>3401634</v>
          </cell>
        </row>
        <row r="1101">
          <cell r="M1101">
            <v>30.94</v>
          </cell>
          <cell r="O1101">
            <v>30.94</v>
          </cell>
          <cell r="AO1101">
            <v>780466</v>
          </cell>
          <cell r="AP1101">
            <v>2287572</v>
          </cell>
          <cell r="AQ1101">
            <v>0</v>
          </cell>
          <cell r="AR1101">
            <v>3068038</v>
          </cell>
        </row>
        <row r="1102">
          <cell r="M1102">
            <v>30.94</v>
          </cell>
          <cell r="O1102">
            <v>30.94</v>
          </cell>
          <cell r="AO1102">
            <v>761431</v>
          </cell>
          <cell r="AP1102">
            <v>1762752</v>
          </cell>
          <cell r="AQ1102">
            <v>0</v>
          </cell>
          <cell r="AR1102">
            <v>2524183</v>
          </cell>
        </row>
        <row r="1103">
          <cell r="M1103">
            <v>30.94</v>
          </cell>
          <cell r="O1103">
            <v>30.94</v>
          </cell>
          <cell r="U1103">
            <v>-42455</v>
          </cell>
          <cell r="AO1103">
            <v>826152</v>
          </cell>
          <cell r="AP1103">
            <v>2559632</v>
          </cell>
          <cell r="AQ1103">
            <v>160000</v>
          </cell>
          <cell r="AR1103">
            <v>3545784</v>
          </cell>
        </row>
        <row r="1104">
          <cell r="M1104">
            <v>49.91</v>
          </cell>
          <cell r="O1104">
            <v>49.91</v>
          </cell>
          <cell r="U1104">
            <v>-34346</v>
          </cell>
          <cell r="AM1104">
            <v>39342</v>
          </cell>
          <cell r="AO1104">
            <v>1393418</v>
          </cell>
          <cell r="AP1104">
            <v>3783431</v>
          </cell>
          <cell r="AQ1104">
            <v>269907</v>
          </cell>
          <cell r="AR1104">
            <v>5446756</v>
          </cell>
        </row>
        <row r="1105">
          <cell r="M1105">
            <v>49.91</v>
          </cell>
          <cell r="O1105">
            <v>49.91</v>
          </cell>
          <cell r="AM1105">
            <v>39351</v>
          </cell>
          <cell r="AN1105">
            <v>0</v>
          </cell>
          <cell r="AO1105">
            <v>1366768</v>
          </cell>
          <cell r="AP1105">
            <v>3693394</v>
          </cell>
          <cell r="AQ1105">
            <v>695523</v>
          </cell>
          <cell r="AR1105">
            <v>5755685</v>
          </cell>
        </row>
        <row r="1106">
          <cell r="M1106">
            <v>49.91</v>
          </cell>
          <cell r="O1106">
            <v>49.91</v>
          </cell>
          <cell r="AM1106">
            <v>39342</v>
          </cell>
          <cell r="AO1106">
            <v>1275396</v>
          </cell>
          <cell r="AP1106">
            <v>3513486</v>
          </cell>
          <cell r="AQ1106">
            <v>0</v>
          </cell>
          <cell r="AR1106">
            <v>4788882</v>
          </cell>
        </row>
        <row r="1107">
          <cell r="M1107">
            <v>49.91</v>
          </cell>
          <cell r="O1107">
            <v>49.91</v>
          </cell>
          <cell r="U1107">
            <v>-29110</v>
          </cell>
          <cell r="AM1107">
            <v>39329</v>
          </cell>
          <cell r="AN1107">
            <v>0</v>
          </cell>
          <cell r="AO1107">
            <v>1275396</v>
          </cell>
          <cell r="AP1107">
            <v>3570286</v>
          </cell>
          <cell r="AQ1107">
            <v>0</v>
          </cell>
          <cell r="AR1107">
            <v>4845682</v>
          </cell>
        </row>
        <row r="1108">
          <cell r="M1108">
            <v>49.91</v>
          </cell>
          <cell r="O1108">
            <v>49.91</v>
          </cell>
          <cell r="AM1108">
            <v>0</v>
          </cell>
          <cell r="AN1108">
            <v>0</v>
          </cell>
          <cell r="AO1108">
            <v>1246843</v>
          </cell>
          <cell r="AP1108">
            <v>3447382</v>
          </cell>
          <cell r="AQ1108">
            <v>77238</v>
          </cell>
          <cell r="AR1108">
            <v>4771463</v>
          </cell>
        </row>
        <row r="1109">
          <cell r="M1109">
            <v>49.91</v>
          </cell>
          <cell r="O1109">
            <v>49.91</v>
          </cell>
          <cell r="U1109">
            <v>8689</v>
          </cell>
          <cell r="AM1109">
            <v>39351</v>
          </cell>
          <cell r="AN1109">
            <v>0</v>
          </cell>
          <cell r="AO1109">
            <v>1284914</v>
          </cell>
          <cell r="AP1109">
            <v>3582545</v>
          </cell>
          <cell r="AQ1109">
            <v>195999</v>
          </cell>
          <cell r="AR1109">
            <v>5063458</v>
          </cell>
        </row>
        <row r="1110">
          <cell r="M1110">
            <v>49.91</v>
          </cell>
          <cell r="O1110">
            <v>49.91</v>
          </cell>
          <cell r="AM1110">
            <v>39351</v>
          </cell>
          <cell r="AN1110">
            <v>0</v>
          </cell>
          <cell r="AO1110">
            <v>1452429</v>
          </cell>
          <cell r="AP1110">
            <v>3923326</v>
          </cell>
          <cell r="AQ1110">
            <v>563334</v>
          </cell>
          <cell r="AR1110">
            <v>5939089</v>
          </cell>
        </row>
        <row r="1111">
          <cell r="M1111">
            <v>49.91</v>
          </cell>
          <cell r="O1111">
            <v>49.91</v>
          </cell>
          <cell r="U1111">
            <v>-37281</v>
          </cell>
          <cell r="AM1111">
            <v>39342</v>
          </cell>
          <cell r="AN1111">
            <v>0</v>
          </cell>
          <cell r="AO1111">
            <v>1273493</v>
          </cell>
          <cell r="AP1111">
            <v>3399082</v>
          </cell>
          <cell r="AQ1111">
            <v>195999</v>
          </cell>
          <cell r="AR1111">
            <v>4868574</v>
          </cell>
        </row>
        <row r="1112">
          <cell r="M1112">
            <v>49.91</v>
          </cell>
          <cell r="O1112">
            <v>49.91</v>
          </cell>
          <cell r="AM1112">
            <v>0</v>
          </cell>
          <cell r="AN1112">
            <v>0</v>
          </cell>
          <cell r="AO1112">
            <v>1302046</v>
          </cell>
          <cell r="AP1112">
            <v>3695369</v>
          </cell>
          <cell r="AQ1112">
            <v>195999</v>
          </cell>
          <cell r="AR1112">
            <v>5193414</v>
          </cell>
        </row>
        <row r="1113">
          <cell r="M1113">
            <v>49.91</v>
          </cell>
          <cell r="O1113">
            <v>49.91</v>
          </cell>
          <cell r="AM1113">
            <v>0</v>
          </cell>
          <cell r="AN1113">
            <v>0</v>
          </cell>
          <cell r="AO1113">
            <v>1273493</v>
          </cell>
          <cell r="AP1113">
            <v>3549142</v>
          </cell>
          <cell r="AQ1113">
            <v>195999</v>
          </cell>
          <cell r="AR1113">
            <v>5018634</v>
          </cell>
        </row>
        <row r="1114">
          <cell r="M1114">
            <v>50.39</v>
          </cell>
          <cell r="O1114">
            <v>50.39</v>
          </cell>
          <cell r="AM1114">
            <v>0</v>
          </cell>
          <cell r="AN1114">
            <v>0</v>
          </cell>
          <cell r="AO1114">
            <v>1322986</v>
          </cell>
          <cell r="AP1114">
            <v>3743845</v>
          </cell>
          <cell r="AQ1114">
            <v>227713</v>
          </cell>
          <cell r="AR1114">
            <v>5294544</v>
          </cell>
        </row>
        <row r="1115">
          <cell r="M1115">
            <v>57.81</v>
          </cell>
          <cell r="O1115">
            <v>57.81</v>
          </cell>
          <cell r="AM1115">
            <v>39351</v>
          </cell>
          <cell r="AN1115">
            <v>0</v>
          </cell>
          <cell r="AO1115">
            <v>1659919</v>
          </cell>
          <cell r="AP1115">
            <v>4323550</v>
          </cell>
          <cell r="AQ1115">
            <v>237713</v>
          </cell>
          <cell r="AR1115">
            <v>6221182</v>
          </cell>
        </row>
        <row r="1116">
          <cell r="M1116">
            <v>57.81</v>
          </cell>
          <cell r="O1116">
            <v>57.81</v>
          </cell>
          <cell r="AM1116">
            <v>0</v>
          </cell>
          <cell r="AN1116">
            <v>0</v>
          </cell>
          <cell r="AO1116">
            <v>1501922</v>
          </cell>
          <cell r="AP1116">
            <v>4138711</v>
          </cell>
          <cell r="AQ1116">
            <v>0</v>
          </cell>
          <cell r="AR1116">
            <v>5640633</v>
          </cell>
        </row>
        <row r="1117">
          <cell r="M1117">
            <v>57.81</v>
          </cell>
          <cell r="O1117">
            <v>57.81</v>
          </cell>
          <cell r="U1117">
            <v>-39113</v>
          </cell>
          <cell r="AM1117">
            <v>0</v>
          </cell>
          <cell r="AN1117">
            <v>0</v>
          </cell>
          <cell r="AO1117">
            <v>1509536</v>
          </cell>
          <cell r="AP1117">
            <v>3944068</v>
          </cell>
          <cell r="AQ1117">
            <v>0</v>
          </cell>
          <cell r="AR1117">
            <v>5453604</v>
          </cell>
        </row>
        <row r="1118">
          <cell r="M1118">
            <v>57.81</v>
          </cell>
          <cell r="O1118">
            <v>57.81</v>
          </cell>
          <cell r="U1118">
            <v>-35951</v>
          </cell>
          <cell r="AM1118">
            <v>39351</v>
          </cell>
          <cell r="AN1118">
            <v>0</v>
          </cell>
          <cell r="AO1118">
            <v>1579968</v>
          </cell>
          <cell r="AP1118">
            <v>4189781</v>
          </cell>
          <cell r="AQ1118">
            <v>0</v>
          </cell>
          <cell r="AR1118">
            <v>5769749</v>
          </cell>
        </row>
        <row r="1119">
          <cell r="M1119">
            <v>57.81</v>
          </cell>
          <cell r="O1119">
            <v>57.81</v>
          </cell>
          <cell r="U1119">
            <v>-7826</v>
          </cell>
          <cell r="AM1119">
            <v>39351</v>
          </cell>
          <cell r="AN1119">
            <v>0</v>
          </cell>
          <cell r="AO1119">
            <v>1659919</v>
          </cell>
          <cell r="AP1119">
            <v>4358616</v>
          </cell>
          <cell r="AQ1119">
            <v>842665</v>
          </cell>
          <cell r="AR1119">
            <v>6861200</v>
          </cell>
        </row>
        <row r="1120">
          <cell r="M1120">
            <v>57.81</v>
          </cell>
          <cell r="O1120">
            <v>57.81</v>
          </cell>
          <cell r="U1120">
            <v>-57254</v>
          </cell>
          <cell r="AM1120">
            <v>39331</v>
          </cell>
          <cell r="AN1120">
            <v>0</v>
          </cell>
          <cell r="AO1120">
            <v>1545704</v>
          </cell>
          <cell r="AP1120">
            <v>4213576</v>
          </cell>
          <cell r="AQ1120">
            <v>23810</v>
          </cell>
          <cell r="AR1120">
            <v>5783090</v>
          </cell>
        </row>
        <row r="1121">
          <cell r="M1121">
            <v>57.81</v>
          </cell>
          <cell r="O1121">
            <v>57.81</v>
          </cell>
          <cell r="AM1121">
            <v>39342</v>
          </cell>
          <cell r="AO1121">
            <v>1631365</v>
          </cell>
          <cell r="AP1121">
            <v>4457760</v>
          </cell>
          <cell r="AQ1121">
            <v>237713</v>
          </cell>
          <cell r="AR1121">
            <v>6326838</v>
          </cell>
        </row>
        <row r="1122">
          <cell r="M1122">
            <v>58.58</v>
          </cell>
          <cell r="O1122">
            <v>58.58</v>
          </cell>
          <cell r="U1122">
            <v>-135483</v>
          </cell>
          <cell r="AM1122">
            <v>39342</v>
          </cell>
          <cell r="AO1122">
            <v>1576161</v>
          </cell>
          <cell r="AP1122">
            <v>4261467</v>
          </cell>
          <cell r="AQ1122">
            <v>0</v>
          </cell>
          <cell r="AR1122">
            <v>5837628</v>
          </cell>
        </row>
        <row r="1123">
          <cell r="M1123">
            <v>58.58</v>
          </cell>
          <cell r="O1123">
            <v>58.58</v>
          </cell>
          <cell r="U1123">
            <v>32709</v>
          </cell>
          <cell r="AM1123">
            <v>39342</v>
          </cell>
          <cell r="AN1123">
            <v>0</v>
          </cell>
          <cell r="AO1123">
            <v>1551415</v>
          </cell>
          <cell r="AP1123">
            <v>4298879</v>
          </cell>
          <cell r="AQ1123">
            <v>0</v>
          </cell>
          <cell r="AR1123">
            <v>5850294</v>
          </cell>
        </row>
        <row r="1124">
          <cell r="M1124">
            <v>58.58</v>
          </cell>
          <cell r="O1124">
            <v>58.58</v>
          </cell>
          <cell r="U1124">
            <v>-23400</v>
          </cell>
          <cell r="AM1124">
            <v>39351</v>
          </cell>
          <cell r="AN1124">
            <v>0</v>
          </cell>
          <cell r="AO1124">
            <v>1579968</v>
          </cell>
          <cell r="AP1124">
            <v>4199837</v>
          </cell>
          <cell r="AQ1124">
            <v>0</v>
          </cell>
          <cell r="AR1124">
            <v>5779805</v>
          </cell>
        </row>
        <row r="1125">
          <cell r="M1125">
            <v>30.71</v>
          </cell>
          <cell r="O1125">
            <v>30.71</v>
          </cell>
          <cell r="AM1125">
            <v>0</v>
          </cell>
          <cell r="AN1125">
            <v>0</v>
          </cell>
          <cell r="AO1125">
            <v>824249</v>
          </cell>
          <cell r="AP1125">
            <v>1908179</v>
          </cell>
          <cell r="AQ1125">
            <v>0</v>
          </cell>
          <cell r="AR1125">
            <v>2732428</v>
          </cell>
        </row>
        <row r="1126">
          <cell r="M1126">
            <v>30.71</v>
          </cell>
          <cell r="O1126">
            <v>30.71</v>
          </cell>
          <cell r="AM1126">
            <v>39342</v>
          </cell>
          <cell r="AN1126">
            <v>0</v>
          </cell>
          <cell r="AO1126">
            <v>809020</v>
          </cell>
          <cell r="AP1126">
            <v>1861356</v>
          </cell>
          <cell r="AQ1126">
            <v>0</v>
          </cell>
          <cell r="AR1126">
            <v>2670376</v>
          </cell>
        </row>
        <row r="1127">
          <cell r="M1127">
            <v>30.71</v>
          </cell>
          <cell r="O1127">
            <v>30.71</v>
          </cell>
          <cell r="AM1127">
            <v>39329</v>
          </cell>
          <cell r="AN1127">
            <v>0</v>
          </cell>
          <cell r="AO1127">
            <v>856609</v>
          </cell>
          <cell r="AP1127">
            <v>2543972</v>
          </cell>
          <cell r="AQ1127">
            <v>37619</v>
          </cell>
          <cell r="AR1127">
            <v>3438200</v>
          </cell>
        </row>
        <row r="1128">
          <cell r="M1128">
            <v>30.71</v>
          </cell>
          <cell r="O1128">
            <v>30.71</v>
          </cell>
          <cell r="AM1128">
            <v>0</v>
          </cell>
          <cell r="AN1128">
            <v>0</v>
          </cell>
          <cell r="AO1128">
            <v>795695</v>
          </cell>
          <cell r="AP1128">
            <v>2402952</v>
          </cell>
          <cell r="AQ1128">
            <v>0</v>
          </cell>
          <cell r="AR1128">
            <v>3198647</v>
          </cell>
        </row>
        <row r="1129">
          <cell r="M1129">
            <v>30.71</v>
          </cell>
          <cell r="O1129">
            <v>30.71</v>
          </cell>
          <cell r="U1129">
            <v>-81542</v>
          </cell>
          <cell r="AM1129">
            <v>0</v>
          </cell>
          <cell r="AN1129">
            <v>0</v>
          </cell>
          <cell r="AO1129">
            <v>828056</v>
          </cell>
          <cell r="AP1129">
            <v>2332408</v>
          </cell>
          <cell r="AQ1129">
            <v>0</v>
          </cell>
          <cell r="AR1129">
            <v>3160464</v>
          </cell>
        </row>
        <row r="1130">
          <cell r="M1130">
            <v>30.71</v>
          </cell>
          <cell r="O1130">
            <v>30.71</v>
          </cell>
          <cell r="AM1130">
            <v>39331</v>
          </cell>
          <cell r="AN1130">
            <v>0</v>
          </cell>
          <cell r="AO1130">
            <v>829959</v>
          </cell>
          <cell r="AP1130">
            <v>1910884</v>
          </cell>
          <cell r="AQ1130">
            <v>0</v>
          </cell>
          <cell r="AR1130">
            <v>2740843</v>
          </cell>
        </row>
        <row r="1131">
          <cell r="M1131">
            <v>30.71</v>
          </cell>
          <cell r="O1131">
            <v>30.71</v>
          </cell>
          <cell r="AM1131">
            <v>39329</v>
          </cell>
          <cell r="AN1131">
            <v>0</v>
          </cell>
          <cell r="AO1131">
            <v>829959</v>
          </cell>
          <cell r="AP1131">
            <v>1921400</v>
          </cell>
          <cell r="AQ1131">
            <v>112762</v>
          </cell>
          <cell r="AR1131">
            <v>2864121</v>
          </cell>
        </row>
        <row r="1132">
          <cell r="M1132">
            <v>30.71</v>
          </cell>
          <cell r="O1132">
            <v>30.71</v>
          </cell>
          <cell r="AM1132">
            <v>39351</v>
          </cell>
          <cell r="AN1132">
            <v>0</v>
          </cell>
          <cell r="AO1132">
            <v>868031</v>
          </cell>
          <cell r="AP1132">
            <v>2009537</v>
          </cell>
          <cell r="AQ1132">
            <v>318762</v>
          </cell>
          <cell r="AR1132">
            <v>3196330</v>
          </cell>
        </row>
        <row r="1133">
          <cell r="M1133">
            <v>30.71</v>
          </cell>
          <cell r="O1133">
            <v>30.71</v>
          </cell>
          <cell r="AM1133">
            <v>0</v>
          </cell>
          <cell r="AN1133">
            <v>0</v>
          </cell>
          <cell r="AO1133">
            <v>869934</v>
          </cell>
          <cell r="AP1133">
            <v>2637791</v>
          </cell>
          <cell r="AQ1133">
            <v>152762</v>
          </cell>
          <cell r="AR1133">
            <v>3660487</v>
          </cell>
        </row>
        <row r="1134">
          <cell r="M1134">
            <v>30.71</v>
          </cell>
          <cell r="O1134">
            <v>30.71</v>
          </cell>
          <cell r="AM1134">
            <v>39342</v>
          </cell>
          <cell r="AN1134">
            <v>0</v>
          </cell>
          <cell r="AO1134">
            <v>921331</v>
          </cell>
          <cell r="AP1134">
            <v>2813993</v>
          </cell>
          <cell r="AQ1134">
            <v>451524</v>
          </cell>
          <cell r="AR1134">
            <v>4186848</v>
          </cell>
        </row>
        <row r="1135">
          <cell r="M1135">
            <v>30.71</v>
          </cell>
          <cell r="O1135">
            <v>30.71</v>
          </cell>
          <cell r="AM1135">
            <v>0</v>
          </cell>
          <cell r="AN1135">
            <v>0</v>
          </cell>
          <cell r="AO1135">
            <v>883259</v>
          </cell>
          <cell r="AP1135">
            <v>2685793</v>
          </cell>
          <cell r="AQ1135">
            <v>0</v>
          </cell>
          <cell r="AR1135">
            <v>3569052</v>
          </cell>
        </row>
        <row r="1136">
          <cell r="M1136">
            <v>30.71</v>
          </cell>
          <cell r="O1136">
            <v>30.71</v>
          </cell>
          <cell r="AM1136">
            <v>39342</v>
          </cell>
          <cell r="AN1136">
            <v>0</v>
          </cell>
          <cell r="AO1136">
            <v>856609</v>
          </cell>
          <cell r="AP1136">
            <v>2624097</v>
          </cell>
          <cell r="AQ1136">
            <v>0</v>
          </cell>
          <cell r="AR1136">
            <v>3480706</v>
          </cell>
        </row>
        <row r="1137">
          <cell r="M1137">
            <v>44.22</v>
          </cell>
          <cell r="O1137">
            <v>44.22</v>
          </cell>
          <cell r="AM1137">
            <v>0</v>
          </cell>
          <cell r="AN1137">
            <v>0</v>
          </cell>
          <cell r="AO1137">
            <v>1210675</v>
          </cell>
          <cell r="AP1137">
            <v>3483840</v>
          </cell>
          <cell r="AQ1137">
            <v>0</v>
          </cell>
          <cell r="AR1137">
            <v>4694515</v>
          </cell>
        </row>
        <row r="1138">
          <cell r="M1138">
            <v>44.22</v>
          </cell>
          <cell r="O1138">
            <v>44.22</v>
          </cell>
          <cell r="AM1138">
            <v>39351</v>
          </cell>
          <cell r="AO1138">
            <v>1199253</v>
          </cell>
          <cell r="AP1138">
            <v>3337210</v>
          </cell>
          <cell r="AQ1138">
            <v>0</v>
          </cell>
          <cell r="AR1138">
            <v>4536463</v>
          </cell>
        </row>
        <row r="1139">
          <cell r="M1139">
            <v>44.22</v>
          </cell>
          <cell r="O1139">
            <v>44.22</v>
          </cell>
          <cell r="AM1139">
            <v>39329</v>
          </cell>
          <cell r="AN1139">
            <v>0</v>
          </cell>
          <cell r="AO1139">
            <v>1241132</v>
          </cell>
          <cell r="AP1139">
            <v>3514287</v>
          </cell>
          <cell r="AQ1139">
            <v>189713</v>
          </cell>
          <cell r="AR1139">
            <v>4945132</v>
          </cell>
        </row>
        <row r="1140">
          <cell r="M1140">
            <v>44.22</v>
          </cell>
          <cell r="O1140">
            <v>44.22</v>
          </cell>
          <cell r="AM1140">
            <v>0</v>
          </cell>
          <cell r="AN1140">
            <v>0</v>
          </cell>
          <cell r="AO1140">
            <v>1189735</v>
          </cell>
          <cell r="AP1140">
            <v>3355239</v>
          </cell>
          <cell r="AQ1140">
            <v>0</v>
          </cell>
          <cell r="AR1140">
            <v>4544974</v>
          </cell>
        </row>
        <row r="1141">
          <cell r="M1141">
            <v>44.22</v>
          </cell>
          <cell r="O1141">
            <v>44.22</v>
          </cell>
          <cell r="AM1141">
            <v>39342</v>
          </cell>
          <cell r="AN1141">
            <v>0</v>
          </cell>
          <cell r="AO1141">
            <v>1104074</v>
          </cell>
          <cell r="AP1141">
            <v>3124878</v>
          </cell>
          <cell r="AQ1141">
            <v>0</v>
          </cell>
          <cell r="AR1141">
            <v>4228952</v>
          </cell>
        </row>
        <row r="1142">
          <cell r="M1142">
            <v>44.22</v>
          </cell>
          <cell r="O1142">
            <v>44.22</v>
          </cell>
          <cell r="AM1142">
            <v>39342</v>
          </cell>
          <cell r="AN1142">
            <v>0</v>
          </cell>
          <cell r="AO1142">
            <v>1283011</v>
          </cell>
          <cell r="AP1142">
            <v>3611238</v>
          </cell>
          <cell r="AQ1142">
            <v>195904</v>
          </cell>
          <cell r="AR1142">
            <v>5090153</v>
          </cell>
        </row>
        <row r="1143">
          <cell r="M1143">
            <v>44.22</v>
          </cell>
          <cell r="O1143">
            <v>44.22</v>
          </cell>
          <cell r="AM1143">
            <v>0</v>
          </cell>
          <cell r="AN1143">
            <v>0</v>
          </cell>
          <cell r="AO1143">
            <v>1155471</v>
          </cell>
          <cell r="AP1143">
            <v>3235852</v>
          </cell>
          <cell r="AQ1143">
            <v>0</v>
          </cell>
          <cell r="AR1143">
            <v>4391323</v>
          </cell>
        </row>
        <row r="1144">
          <cell r="M1144">
            <v>44.22</v>
          </cell>
          <cell r="O1144">
            <v>44.22</v>
          </cell>
          <cell r="AM1144">
            <v>39331</v>
          </cell>
          <cell r="AN1144">
            <v>0</v>
          </cell>
          <cell r="AO1144">
            <v>1208771</v>
          </cell>
          <cell r="AP1144">
            <v>3479432</v>
          </cell>
          <cell r="AQ1144">
            <v>0</v>
          </cell>
          <cell r="AR1144">
            <v>4688203</v>
          </cell>
        </row>
        <row r="1145">
          <cell r="M1145">
            <v>44.22</v>
          </cell>
          <cell r="O1145">
            <v>44.22</v>
          </cell>
          <cell r="AM1145">
            <v>39342</v>
          </cell>
          <cell r="AO1145">
            <v>1256360</v>
          </cell>
          <cell r="AP1145">
            <v>3469417</v>
          </cell>
          <cell r="AQ1145">
            <v>0</v>
          </cell>
          <cell r="AR1145">
            <v>4725777</v>
          </cell>
        </row>
        <row r="1146">
          <cell r="M1146">
            <v>44.22</v>
          </cell>
          <cell r="O1146">
            <v>44.22</v>
          </cell>
          <cell r="AM1146">
            <v>39329</v>
          </cell>
          <cell r="AN1146">
            <v>0</v>
          </cell>
          <cell r="AO1146">
            <v>1212578</v>
          </cell>
          <cell r="AP1146">
            <v>3408121</v>
          </cell>
          <cell r="AQ1146">
            <v>0</v>
          </cell>
          <cell r="AR1146">
            <v>4620699</v>
          </cell>
        </row>
        <row r="1147">
          <cell r="M1147">
            <v>44.22</v>
          </cell>
          <cell r="O1147">
            <v>44.22</v>
          </cell>
          <cell r="AM1147">
            <v>0</v>
          </cell>
          <cell r="AN1147">
            <v>0</v>
          </cell>
          <cell r="AO1147">
            <v>1322986</v>
          </cell>
          <cell r="AP1147">
            <v>3663720</v>
          </cell>
          <cell r="AQ1147">
            <v>233524</v>
          </cell>
          <cell r="AR1147">
            <v>5220230</v>
          </cell>
        </row>
        <row r="1148">
          <cell r="M1148">
            <v>44.71</v>
          </cell>
          <cell r="O1148">
            <v>44.71</v>
          </cell>
          <cell r="AM1148">
            <v>39342</v>
          </cell>
          <cell r="AN1148">
            <v>0</v>
          </cell>
          <cell r="AO1148">
            <v>1246843</v>
          </cell>
          <cell r="AP1148">
            <v>3607632</v>
          </cell>
          <cell r="AQ1148">
            <v>0</v>
          </cell>
          <cell r="AR1148">
            <v>4854475</v>
          </cell>
        </row>
        <row r="1149">
          <cell r="M1149">
            <v>44.3</v>
          </cell>
          <cell r="O1149">
            <v>44.3</v>
          </cell>
          <cell r="AM1149">
            <v>39351</v>
          </cell>
          <cell r="AN1149">
            <v>0</v>
          </cell>
          <cell r="AO1149">
            <v>1370575</v>
          </cell>
          <cell r="AP1149">
            <v>3733830</v>
          </cell>
          <cell r="AQ1149">
            <v>525048</v>
          </cell>
          <cell r="AR1149">
            <v>5629453</v>
          </cell>
        </row>
        <row r="1150">
          <cell r="M1150">
            <v>44.3</v>
          </cell>
          <cell r="O1150">
            <v>44.3</v>
          </cell>
          <cell r="U1150">
            <v>-35324</v>
          </cell>
          <cell r="AM1150">
            <v>39330</v>
          </cell>
          <cell r="AN1150">
            <v>0</v>
          </cell>
          <cell r="AO1150">
            <v>1130724</v>
          </cell>
          <cell r="AP1150">
            <v>3310510</v>
          </cell>
          <cell r="AQ1150">
            <v>0</v>
          </cell>
          <cell r="AR1150">
            <v>4441234</v>
          </cell>
        </row>
        <row r="1151">
          <cell r="M1151">
            <v>44.3</v>
          </cell>
          <cell r="O1151">
            <v>44.3</v>
          </cell>
          <cell r="AM1151">
            <v>39331</v>
          </cell>
          <cell r="AN1151">
            <v>0</v>
          </cell>
          <cell r="AO1151">
            <v>1132628</v>
          </cell>
          <cell r="AP1151">
            <v>2622094</v>
          </cell>
          <cell r="AQ1151">
            <v>23810</v>
          </cell>
          <cell r="AR1151">
            <v>3778532</v>
          </cell>
        </row>
        <row r="1152">
          <cell r="M1152">
            <v>44.3</v>
          </cell>
          <cell r="O1152">
            <v>44.3</v>
          </cell>
          <cell r="AM1152">
            <v>0</v>
          </cell>
          <cell r="AN1152">
            <v>0</v>
          </cell>
          <cell r="AO1152">
            <v>1195446</v>
          </cell>
          <cell r="AP1152">
            <v>2750444</v>
          </cell>
          <cell r="AQ1152">
            <v>175905</v>
          </cell>
          <cell r="AR1152">
            <v>4121795</v>
          </cell>
        </row>
        <row r="1153">
          <cell r="M1153">
            <v>44.3</v>
          </cell>
          <cell r="O1153">
            <v>44.3</v>
          </cell>
          <cell r="AM1153">
            <v>39351</v>
          </cell>
          <cell r="AN1153">
            <v>0</v>
          </cell>
          <cell r="AO1153">
            <v>1140242</v>
          </cell>
          <cell r="AP1153">
            <v>2639721</v>
          </cell>
          <cell r="AQ1153">
            <v>37619</v>
          </cell>
          <cell r="AR1153">
            <v>3817582</v>
          </cell>
        </row>
        <row r="1154">
          <cell r="M1154">
            <v>44.3</v>
          </cell>
          <cell r="O1154">
            <v>44.3</v>
          </cell>
          <cell r="AM1154">
            <v>39329</v>
          </cell>
          <cell r="AN1154">
            <v>0</v>
          </cell>
          <cell r="AO1154">
            <v>1140242</v>
          </cell>
          <cell r="AP1154">
            <v>2639721</v>
          </cell>
          <cell r="AQ1154">
            <v>37619</v>
          </cell>
          <cell r="AR1154">
            <v>3817582</v>
          </cell>
        </row>
        <row r="1155">
          <cell r="M1155">
            <v>44.3</v>
          </cell>
          <cell r="O1155">
            <v>44.3</v>
          </cell>
          <cell r="U1155">
            <v>-40377</v>
          </cell>
          <cell r="AM1155">
            <v>0</v>
          </cell>
          <cell r="AN1155">
            <v>0</v>
          </cell>
          <cell r="AO1155">
            <v>1134532</v>
          </cell>
          <cell r="AP1155">
            <v>3275212</v>
          </cell>
          <cell r="AQ1155">
            <v>195905</v>
          </cell>
          <cell r="AR1155">
            <v>4605649</v>
          </cell>
        </row>
        <row r="1156">
          <cell r="M1156">
            <v>44.3</v>
          </cell>
          <cell r="O1156">
            <v>44.3</v>
          </cell>
          <cell r="AM1156">
            <v>0</v>
          </cell>
          <cell r="AN1156">
            <v>0</v>
          </cell>
          <cell r="AO1156">
            <v>1149760</v>
          </cell>
          <cell r="AP1156">
            <v>3342819</v>
          </cell>
          <cell r="AQ1156">
            <v>0</v>
          </cell>
          <cell r="AR1156">
            <v>4492579</v>
          </cell>
        </row>
        <row r="1157">
          <cell r="M1157">
            <v>44.3</v>
          </cell>
          <cell r="O1157">
            <v>44.3</v>
          </cell>
          <cell r="AM1157">
            <v>39351</v>
          </cell>
          <cell r="AN1157">
            <v>0</v>
          </cell>
          <cell r="AO1157">
            <v>1149760</v>
          </cell>
          <cell r="AP1157">
            <v>3342819</v>
          </cell>
          <cell r="AQ1157">
            <v>0</v>
          </cell>
          <cell r="AR1157">
            <v>4492579</v>
          </cell>
        </row>
        <row r="1158">
          <cell r="M1158">
            <v>44.3</v>
          </cell>
          <cell r="O1158">
            <v>44.3</v>
          </cell>
          <cell r="U1158">
            <v>-33351</v>
          </cell>
          <cell r="AM1158">
            <v>0</v>
          </cell>
          <cell r="AN1158">
            <v>0</v>
          </cell>
          <cell r="AO1158">
            <v>1119303</v>
          </cell>
          <cell r="AP1158">
            <v>3245586</v>
          </cell>
          <cell r="AQ1158">
            <v>195905</v>
          </cell>
          <cell r="AR1158">
            <v>4560794</v>
          </cell>
        </row>
        <row r="1159">
          <cell r="M1159">
            <v>44.3</v>
          </cell>
          <cell r="O1159">
            <v>44.3</v>
          </cell>
          <cell r="AM1159">
            <v>0</v>
          </cell>
          <cell r="AN1159">
            <v>0</v>
          </cell>
          <cell r="AO1159">
            <v>1079328</v>
          </cell>
          <cell r="AP1159">
            <v>2979452</v>
          </cell>
          <cell r="AQ1159">
            <v>0</v>
          </cell>
          <cell r="AR1159">
            <v>4058780</v>
          </cell>
        </row>
        <row r="1160">
          <cell r="M1160">
            <v>44.3</v>
          </cell>
          <cell r="O1160">
            <v>44.3</v>
          </cell>
          <cell r="AM1160">
            <v>39342</v>
          </cell>
          <cell r="AN1160">
            <v>0</v>
          </cell>
          <cell r="AO1160">
            <v>1246843</v>
          </cell>
          <cell r="AP1160">
            <v>3567570</v>
          </cell>
          <cell r="AQ1160">
            <v>195905</v>
          </cell>
          <cell r="AR1160">
            <v>5010318</v>
          </cell>
        </row>
        <row r="1161">
          <cell r="M1161">
            <v>44.3</v>
          </cell>
          <cell r="O1161">
            <v>44.3</v>
          </cell>
          <cell r="AM1161">
            <v>39342</v>
          </cell>
          <cell r="AN1161">
            <v>0</v>
          </cell>
          <cell r="AO1161">
            <v>1145953</v>
          </cell>
          <cell r="AP1161">
            <v>3213818</v>
          </cell>
          <cell r="AQ1161">
            <v>0</v>
          </cell>
          <cell r="AR1161">
            <v>4359771</v>
          </cell>
        </row>
        <row r="1162">
          <cell r="M1162">
            <v>44.9</v>
          </cell>
          <cell r="O1162">
            <v>44.9</v>
          </cell>
          <cell r="AM1162">
            <v>39342</v>
          </cell>
          <cell r="AO1162">
            <v>1182121</v>
          </cell>
          <cell r="AP1162">
            <v>3377673</v>
          </cell>
          <cell r="AQ1162">
            <v>0</v>
          </cell>
          <cell r="AR1162">
            <v>4559794</v>
          </cell>
        </row>
        <row r="1163">
          <cell r="M1163">
            <v>30.71</v>
          </cell>
          <cell r="O1163">
            <v>30.71</v>
          </cell>
          <cell r="U1163">
            <v>-43946</v>
          </cell>
          <cell r="AM1163">
            <v>39330</v>
          </cell>
          <cell r="AN1163">
            <v>0</v>
          </cell>
          <cell r="AO1163">
            <v>788081</v>
          </cell>
          <cell r="AP1163">
            <v>1789237</v>
          </cell>
          <cell r="AQ1163">
            <v>0</v>
          </cell>
          <cell r="AR1163">
            <v>2577318</v>
          </cell>
        </row>
        <row r="1164">
          <cell r="M1164">
            <v>30.71</v>
          </cell>
          <cell r="O1164">
            <v>30.71</v>
          </cell>
          <cell r="AM1164">
            <v>39331</v>
          </cell>
          <cell r="AN1164">
            <v>0</v>
          </cell>
          <cell r="AO1164">
            <v>751913</v>
          </cell>
          <cell r="AP1164">
            <v>1728419</v>
          </cell>
          <cell r="AQ1164">
            <v>0</v>
          </cell>
          <cell r="AR1164">
            <v>2480332</v>
          </cell>
        </row>
        <row r="1165">
          <cell r="M1165">
            <v>30.71</v>
          </cell>
          <cell r="O1165">
            <v>30.71</v>
          </cell>
          <cell r="AM1165">
            <v>39329</v>
          </cell>
          <cell r="AN1165">
            <v>0</v>
          </cell>
          <cell r="AO1165">
            <v>809020</v>
          </cell>
          <cell r="AP1165">
            <v>1862407</v>
          </cell>
          <cell r="AQ1165">
            <v>20000</v>
          </cell>
          <cell r="AR1165">
            <v>2691427</v>
          </cell>
        </row>
        <row r="1166">
          <cell r="M1166">
            <v>30.71</v>
          </cell>
          <cell r="O1166">
            <v>30.71</v>
          </cell>
          <cell r="AM1166">
            <v>39330</v>
          </cell>
          <cell r="AN1166">
            <v>0</v>
          </cell>
          <cell r="AO1166">
            <v>837574</v>
          </cell>
          <cell r="AP1166">
            <v>1927184</v>
          </cell>
          <cell r="AQ1166">
            <v>132762</v>
          </cell>
          <cell r="AR1166">
            <v>2897520</v>
          </cell>
        </row>
        <row r="1167">
          <cell r="M1167">
            <v>30.71</v>
          </cell>
          <cell r="O1167">
            <v>30.71</v>
          </cell>
          <cell r="U1167">
            <v>-20425</v>
          </cell>
          <cell r="AM1167">
            <v>0</v>
          </cell>
          <cell r="AN1167">
            <v>0</v>
          </cell>
          <cell r="AO1167">
            <v>799502</v>
          </cell>
          <cell r="AP1167">
            <v>2515588</v>
          </cell>
          <cell r="AQ1167">
            <v>152762</v>
          </cell>
          <cell r="AR1167">
            <v>3467852</v>
          </cell>
        </row>
        <row r="1168">
          <cell r="M1168">
            <v>30.71</v>
          </cell>
          <cell r="O1168">
            <v>30.71</v>
          </cell>
          <cell r="AM1168">
            <v>0</v>
          </cell>
          <cell r="AN1168">
            <v>0</v>
          </cell>
          <cell r="AO1168">
            <v>793791</v>
          </cell>
          <cell r="AP1168">
            <v>2297737</v>
          </cell>
          <cell r="AQ1168">
            <v>132762</v>
          </cell>
          <cell r="AR1168">
            <v>3224290</v>
          </cell>
        </row>
        <row r="1169">
          <cell r="M1169">
            <v>30.71</v>
          </cell>
          <cell r="O1169">
            <v>30.71</v>
          </cell>
          <cell r="U1169">
            <v>-50024</v>
          </cell>
          <cell r="AM1169">
            <v>0</v>
          </cell>
          <cell r="AN1169">
            <v>0</v>
          </cell>
          <cell r="AO1169">
            <v>788081</v>
          </cell>
          <cell r="AP1169">
            <v>2465430</v>
          </cell>
          <cell r="AQ1169">
            <v>152762</v>
          </cell>
          <cell r="AR1169">
            <v>3406273</v>
          </cell>
        </row>
        <row r="1170">
          <cell r="M1170">
            <v>30.71</v>
          </cell>
          <cell r="O1170">
            <v>30.71</v>
          </cell>
          <cell r="AM1170">
            <v>39342</v>
          </cell>
          <cell r="AN1170">
            <v>0</v>
          </cell>
          <cell r="AO1170">
            <v>809020</v>
          </cell>
          <cell r="AP1170">
            <v>2353675</v>
          </cell>
          <cell r="AQ1170">
            <v>152762</v>
          </cell>
          <cell r="AR1170">
            <v>3315457</v>
          </cell>
        </row>
        <row r="1171">
          <cell r="M1171">
            <v>30.71</v>
          </cell>
          <cell r="O1171">
            <v>30.71</v>
          </cell>
          <cell r="AM1171">
            <v>0</v>
          </cell>
          <cell r="AN1171">
            <v>0</v>
          </cell>
          <cell r="AO1171">
            <v>868031</v>
          </cell>
          <cell r="AP1171">
            <v>1994972</v>
          </cell>
          <cell r="AQ1171">
            <v>471524</v>
          </cell>
          <cell r="AR1171">
            <v>3334527</v>
          </cell>
        </row>
        <row r="1172">
          <cell r="M1172">
            <v>30.71</v>
          </cell>
          <cell r="O1172">
            <v>30.71</v>
          </cell>
          <cell r="AM1172">
            <v>39342</v>
          </cell>
          <cell r="AN1172">
            <v>0</v>
          </cell>
          <cell r="AO1172">
            <v>866127</v>
          </cell>
          <cell r="AP1172">
            <v>2566006</v>
          </cell>
          <cell r="AQ1172">
            <v>318762</v>
          </cell>
          <cell r="AR1172">
            <v>3750895</v>
          </cell>
        </row>
        <row r="1173">
          <cell r="M1173">
            <v>30.71</v>
          </cell>
          <cell r="O1173">
            <v>30.71</v>
          </cell>
          <cell r="AM1173">
            <v>39351</v>
          </cell>
          <cell r="AO1173">
            <v>822345</v>
          </cell>
          <cell r="AP1173">
            <v>2544773</v>
          </cell>
          <cell r="AQ1173">
            <v>37619</v>
          </cell>
          <cell r="AR1173">
            <v>3404737</v>
          </cell>
        </row>
        <row r="1174">
          <cell r="M1174">
            <v>30.71</v>
          </cell>
          <cell r="O1174">
            <v>30.71</v>
          </cell>
          <cell r="AM1174">
            <v>0</v>
          </cell>
          <cell r="AN1174">
            <v>0</v>
          </cell>
          <cell r="AO1174">
            <v>917524</v>
          </cell>
          <cell r="AP1174">
            <v>2765117</v>
          </cell>
          <cell r="AQ1174">
            <v>478762</v>
          </cell>
          <cell r="AR1174">
            <v>4161403</v>
          </cell>
        </row>
        <row r="1175">
          <cell r="M1175">
            <v>49.53</v>
          </cell>
          <cell r="O1175">
            <v>49.53</v>
          </cell>
          <cell r="AM1175">
            <v>39351</v>
          </cell>
          <cell r="AN1175">
            <v>0</v>
          </cell>
          <cell r="AO1175">
            <v>1332504</v>
          </cell>
          <cell r="AP1175">
            <v>3645692</v>
          </cell>
          <cell r="AQ1175">
            <v>63810</v>
          </cell>
          <cell r="AR1175">
            <v>5042006</v>
          </cell>
        </row>
        <row r="1176">
          <cell r="M1176">
            <v>49.53</v>
          </cell>
          <cell r="O1176">
            <v>49.53</v>
          </cell>
          <cell r="AM1176">
            <v>0</v>
          </cell>
          <cell r="AN1176">
            <v>0</v>
          </cell>
          <cell r="AO1176">
            <v>1256360</v>
          </cell>
          <cell r="AP1176">
            <v>3509479</v>
          </cell>
          <cell r="AQ1176">
            <v>0</v>
          </cell>
          <cell r="AR1176">
            <v>4765839</v>
          </cell>
        </row>
        <row r="1177">
          <cell r="M1177">
            <v>49.53</v>
          </cell>
          <cell r="O1177">
            <v>49.53</v>
          </cell>
          <cell r="AM1177">
            <v>39351</v>
          </cell>
          <cell r="AN1177">
            <v>0</v>
          </cell>
          <cell r="AO1177">
            <v>1128821</v>
          </cell>
          <cell r="AP1177">
            <v>3254280</v>
          </cell>
          <cell r="AQ1177">
            <v>0</v>
          </cell>
          <cell r="AR1177">
            <v>4383101</v>
          </cell>
        </row>
        <row r="1178">
          <cell r="M1178">
            <v>49.53</v>
          </cell>
          <cell r="O1178">
            <v>49.53</v>
          </cell>
          <cell r="AM1178">
            <v>39342</v>
          </cell>
          <cell r="AO1178">
            <v>1201157</v>
          </cell>
          <cell r="AP1178">
            <v>3178913</v>
          </cell>
          <cell r="AQ1178">
            <v>518286</v>
          </cell>
          <cell r="AR1178">
            <v>4898356</v>
          </cell>
        </row>
        <row r="1179">
          <cell r="M1179">
            <v>49.53</v>
          </cell>
          <cell r="O1179">
            <v>49.53</v>
          </cell>
          <cell r="AM1179">
            <v>0</v>
          </cell>
          <cell r="AN1179">
            <v>0</v>
          </cell>
          <cell r="AO1179">
            <v>1243035</v>
          </cell>
          <cell r="AP1179">
            <v>3438569</v>
          </cell>
          <cell r="AQ1179">
            <v>196000</v>
          </cell>
          <cell r="AR1179">
            <v>4877604</v>
          </cell>
        </row>
        <row r="1180">
          <cell r="M1180">
            <v>49.53</v>
          </cell>
          <cell r="O1180">
            <v>49.53</v>
          </cell>
          <cell r="AM1180">
            <v>39331</v>
          </cell>
          <cell r="AO1180">
            <v>1374382</v>
          </cell>
          <cell r="AP1180">
            <v>4383644</v>
          </cell>
          <cell r="AQ1180">
            <v>74952</v>
          </cell>
          <cell r="AR1180">
            <v>5832978</v>
          </cell>
        </row>
        <row r="1181">
          <cell r="M1181">
            <v>49.53</v>
          </cell>
          <cell r="O1181">
            <v>49.53</v>
          </cell>
          <cell r="AM1181">
            <v>39351</v>
          </cell>
          <cell r="AN1181">
            <v>0</v>
          </cell>
          <cell r="AO1181">
            <v>1541897</v>
          </cell>
          <cell r="AP1181">
            <v>4130449</v>
          </cell>
          <cell r="AQ1181">
            <v>788193</v>
          </cell>
          <cell r="AR1181">
            <v>6460539</v>
          </cell>
        </row>
        <row r="1182">
          <cell r="M1182">
            <v>49.53</v>
          </cell>
          <cell r="O1182">
            <v>49.53</v>
          </cell>
          <cell r="AM1182">
            <v>39342</v>
          </cell>
          <cell r="AN1182">
            <v>0</v>
          </cell>
          <cell r="AO1182">
            <v>1317275</v>
          </cell>
          <cell r="AP1182">
            <v>3650500</v>
          </cell>
          <cell r="AQ1182">
            <v>714286</v>
          </cell>
          <cell r="AR1182">
            <v>5682061</v>
          </cell>
        </row>
        <row r="1183">
          <cell r="M1183">
            <v>49.53</v>
          </cell>
          <cell r="O1183">
            <v>49.53</v>
          </cell>
          <cell r="U1183">
            <v>0</v>
          </cell>
          <cell r="AM1183">
            <v>39342</v>
          </cell>
          <cell r="AO1183">
            <v>1195446</v>
          </cell>
          <cell r="AP1183">
            <v>3368459</v>
          </cell>
          <cell r="AQ1183">
            <v>0</v>
          </cell>
          <cell r="AR1183">
            <v>4563905</v>
          </cell>
        </row>
        <row r="1184">
          <cell r="M1184">
            <v>49.53</v>
          </cell>
          <cell r="O1184">
            <v>49.53</v>
          </cell>
          <cell r="AM1184">
            <v>0</v>
          </cell>
          <cell r="AN1184">
            <v>0</v>
          </cell>
          <cell r="AO1184">
            <v>1222096</v>
          </cell>
          <cell r="AP1184">
            <v>4191344</v>
          </cell>
          <cell r="AQ1184">
            <v>156000</v>
          </cell>
          <cell r="AR1184">
            <v>5569440</v>
          </cell>
        </row>
        <row r="1185">
          <cell r="M1185">
            <v>49.53</v>
          </cell>
          <cell r="O1185">
            <v>49.53</v>
          </cell>
          <cell r="AM1185">
            <v>0</v>
          </cell>
          <cell r="AN1185">
            <v>0</v>
          </cell>
          <cell r="AO1185">
            <v>1269686</v>
          </cell>
          <cell r="AP1185">
            <v>3540328</v>
          </cell>
          <cell r="AQ1185">
            <v>196000</v>
          </cell>
          <cell r="AR1185">
            <v>5006014</v>
          </cell>
        </row>
        <row r="1186">
          <cell r="M1186">
            <v>49.53</v>
          </cell>
          <cell r="O1186">
            <v>49.53</v>
          </cell>
          <cell r="U1186">
            <v>-21164</v>
          </cell>
          <cell r="AM1186">
            <v>39351</v>
          </cell>
          <cell r="AN1186">
            <v>0</v>
          </cell>
          <cell r="AO1186">
            <v>1204964</v>
          </cell>
          <cell r="AP1186">
            <v>3253348</v>
          </cell>
          <cell r="AQ1186">
            <v>0</v>
          </cell>
          <cell r="AR1186">
            <v>4458312</v>
          </cell>
        </row>
        <row r="1187">
          <cell r="M1187">
            <v>50.34</v>
          </cell>
          <cell r="O1187">
            <v>50.34</v>
          </cell>
          <cell r="AM1187">
            <v>39351</v>
          </cell>
          <cell r="AO1187">
            <v>1275396</v>
          </cell>
          <cell r="AP1187">
            <v>3513486</v>
          </cell>
          <cell r="AQ1187">
            <v>196000</v>
          </cell>
          <cell r="AR1187">
            <v>4984882</v>
          </cell>
        </row>
        <row r="1188">
          <cell r="M1188">
            <v>50.02</v>
          </cell>
          <cell r="O1188">
            <v>50.02</v>
          </cell>
          <cell r="AM1188">
            <v>39342</v>
          </cell>
          <cell r="AN1188">
            <v>0</v>
          </cell>
          <cell r="AO1188">
            <v>1254457</v>
          </cell>
          <cell r="AP1188">
            <v>3465010</v>
          </cell>
          <cell r="AQ1188">
            <v>121048</v>
          </cell>
          <cell r="AR1188">
            <v>4840515</v>
          </cell>
        </row>
        <row r="1189">
          <cell r="M1189">
            <v>58.31</v>
          </cell>
          <cell r="O1189">
            <v>58.31</v>
          </cell>
          <cell r="U1189">
            <v>16509</v>
          </cell>
          <cell r="AM1189">
            <v>39331</v>
          </cell>
          <cell r="AN1189">
            <v>0</v>
          </cell>
          <cell r="AO1189">
            <v>1372479</v>
          </cell>
          <cell r="AP1189">
            <v>3872149</v>
          </cell>
          <cell r="AQ1189">
            <v>0</v>
          </cell>
          <cell r="AR1189">
            <v>5244628</v>
          </cell>
        </row>
        <row r="1190">
          <cell r="M1190">
            <v>55.79</v>
          </cell>
          <cell r="O1190">
            <v>55.79</v>
          </cell>
          <cell r="U1190">
            <v>-10028</v>
          </cell>
          <cell r="AM1190">
            <v>39342</v>
          </cell>
          <cell r="AO1190">
            <v>1303950</v>
          </cell>
          <cell r="AP1190">
            <v>3651679</v>
          </cell>
          <cell r="AQ1190">
            <v>0</v>
          </cell>
          <cell r="AR1190">
            <v>4955629</v>
          </cell>
        </row>
        <row r="1191">
          <cell r="M1191">
            <v>55.79</v>
          </cell>
          <cell r="O1191">
            <v>55.79</v>
          </cell>
          <cell r="AM1191">
            <v>39330</v>
          </cell>
          <cell r="AN1191">
            <v>0</v>
          </cell>
          <cell r="AO1191">
            <v>1265878</v>
          </cell>
          <cell r="AP1191">
            <v>3531513</v>
          </cell>
          <cell r="AQ1191">
            <v>152476</v>
          </cell>
          <cell r="AR1191">
            <v>4949867</v>
          </cell>
        </row>
        <row r="1192">
          <cell r="M1192">
            <v>55.79</v>
          </cell>
          <cell r="O1192">
            <v>55.79</v>
          </cell>
          <cell r="AM1192">
            <v>39331</v>
          </cell>
          <cell r="AO1192">
            <v>1324889</v>
          </cell>
          <cell r="AP1192">
            <v>3668127</v>
          </cell>
          <cell r="AQ1192">
            <v>152476</v>
          </cell>
          <cell r="AR1192">
            <v>5145492</v>
          </cell>
        </row>
        <row r="1193">
          <cell r="M1193">
            <v>55.79</v>
          </cell>
          <cell r="O1193">
            <v>55.79</v>
          </cell>
          <cell r="U1193">
            <v>-202</v>
          </cell>
          <cell r="AM1193">
            <v>39331</v>
          </cell>
          <cell r="AN1193">
            <v>0</v>
          </cell>
          <cell r="AO1193">
            <v>1385804</v>
          </cell>
          <cell r="AP1193">
            <v>3889110</v>
          </cell>
          <cell r="AQ1193">
            <v>216286</v>
          </cell>
          <cell r="AR1193">
            <v>5491200</v>
          </cell>
        </row>
        <row r="1194">
          <cell r="M1194">
            <v>55.79</v>
          </cell>
          <cell r="O1194">
            <v>55.79</v>
          </cell>
          <cell r="AM1194">
            <v>39331</v>
          </cell>
          <cell r="AN1194">
            <v>0</v>
          </cell>
          <cell r="AO1194">
            <v>1347732</v>
          </cell>
          <cell r="AP1194">
            <v>3841197</v>
          </cell>
          <cell r="AQ1194">
            <v>0</v>
          </cell>
          <cell r="AR1194">
            <v>5188929</v>
          </cell>
        </row>
        <row r="1195">
          <cell r="M1195">
            <v>55.79</v>
          </cell>
          <cell r="O1195">
            <v>55.79</v>
          </cell>
          <cell r="AM1195">
            <v>39331</v>
          </cell>
          <cell r="AN1195">
            <v>0</v>
          </cell>
          <cell r="AO1195">
            <v>1290625</v>
          </cell>
          <cell r="AP1195">
            <v>3668929</v>
          </cell>
          <cell r="AQ1195">
            <v>0</v>
          </cell>
          <cell r="AR1195">
            <v>4959554</v>
          </cell>
        </row>
        <row r="1196">
          <cell r="M1196">
            <v>55.79</v>
          </cell>
          <cell r="O1196">
            <v>55.79</v>
          </cell>
          <cell r="U1196">
            <v>-112550</v>
          </cell>
          <cell r="AM1196">
            <v>39342</v>
          </cell>
          <cell r="AN1196">
            <v>0</v>
          </cell>
          <cell r="AO1196">
            <v>1322986</v>
          </cell>
          <cell r="AP1196">
            <v>3497321</v>
          </cell>
          <cell r="AQ1196">
            <v>97524</v>
          </cell>
          <cell r="AR1196">
            <v>4917831</v>
          </cell>
        </row>
        <row r="1197">
          <cell r="M1197">
            <v>55.79</v>
          </cell>
          <cell r="O1197">
            <v>55.79</v>
          </cell>
          <cell r="AM1197">
            <v>0</v>
          </cell>
          <cell r="AN1197">
            <v>0</v>
          </cell>
          <cell r="AO1197">
            <v>1290625</v>
          </cell>
          <cell r="AP1197">
            <v>3588804</v>
          </cell>
          <cell r="AQ1197">
            <v>0</v>
          </cell>
          <cell r="AR1197">
            <v>4879429</v>
          </cell>
        </row>
        <row r="1198">
          <cell r="M1198">
            <v>55.79</v>
          </cell>
          <cell r="O1198">
            <v>55.79</v>
          </cell>
          <cell r="AM1198">
            <v>39351</v>
          </cell>
          <cell r="AN1198">
            <v>0</v>
          </cell>
          <cell r="AO1198">
            <v>1290625</v>
          </cell>
          <cell r="AP1198">
            <v>3668929</v>
          </cell>
          <cell r="AQ1198">
            <v>0</v>
          </cell>
          <cell r="AR1198">
            <v>4959554</v>
          </cell>
        </row>
        <row r="1199">
          <cell r="M1199">
            <v>55.79</v>
          </cell>
          <cell r="O1199">
            <v>55.79</v>
          </cell>
          <cell r="U1199">
            <v>11044</v>
          </cell>
          <cell r="AM1199">
            <v>0</v>
          </cell>
          <cell r="AN1199">
            <v>0</v>
          </cell>
          <cell r="AO1199">
            <v>1279203</v>
          </cell>
          <cell r="AP1199">
            <v>3651336</v>
          </cell>
          <cell r="AQ1199">
            <v>0</v>
          </cell>
          <cell r="AR1199">
            <v>4930539</v>
          </cell>
        </row>
        <row r="1200">
          <cell r="M1200">
            <v>55.79</v>
          </cell>
          <cell r="O1200">
            <v>55.79</v>
          </cell>
          <cell r="U1200">
            <v>10410</v>
          </cell>
          <cell r="AM1200">
            <v>0</v>
          </cell>
          <cell r="AN1200">
            <v>0</v>
          </cell>
          <cell r="AO1200">
            <v>1300143</v>
          </cell>
          <cell r="AP1200">
            <v>3619178</v>
          </cell>
          <cell r="AQ1200">
            <v>0</v>
          </cell>
          <cell r="AR1200">
            <v>4919321</v>
          </cell>
        </row>
        <row r="1201">
          <cell r="M1201">
            <v>81.92</v>
          </cell>
          <cell r="O1201">
            <v>81.92</v>
          </cell>
          <cell r="U1201">
            <v>-42840</v>
          </cell>
          <cell r="AM1201">
            <v>39342</v>
          </cell>
          <cell r="AN1201">
            <v>0</v>
          </cell>
          <cell r="AO1201">
            <v>2703079</v>
          </cell>
          <cell r="AP1201">
            <v>6864445</v>
          </cell>
          <cell r="AQ1201">
            <v>310298</v>
          </cell>
          <cell r="AR1201">
            <v>9877822</v>
          </cell>
        </row>
        <row r="1202">
          <cell r="M1202">
            <v>46.4</v>
          </cell>
          <cell r="O1202">
            <v>46.4</v>
          </cell>
          <cell r="AM1202">
            <v>0</v>
          </cell>
          <cell r="AN1202">
            <v>0</v>
          </cell>
          <cell r="AO1202">
            <v>1187832</v>
          </cell>
          <cell r="AP1202">
            <v>3203076</v>
          </cell>
          <cell r="AQ1202">
            <v>0</v>
          </cell>
          <cell r="AR1202">
            <v>4390908</v>
          </cell>
        </row>
        <row r="1203">
          <cell r="M1203">
            <v>46.4</v>
          </cell>
          <cell r="O1203">
            <v>46.4</v>
          </cell>
          <cell r="U1203">
            <v>-75685</v>
          </cell>
          <cell r="AM1203">
            <v>0</v>
          </cell>
          <cell r="AN1203">
            <v>0</v>
          </cell>
          <cell r="AO1203">
            <v>1144049</v>
          </cell>
          <cell r="AP1203">
            <v>2571366</v>
          </cell>
          <cell r="AQ1203">
            <v>0</v>
          </cell>
          <cell r="AR1203">
            <v>3715415</v>
          </cell>
        </row>
        <row r="1204">
          <cell r="M1204">
            <v>46.4</v>
          </cell>
          <cell r="O1204">
            <v>46.4</v>
          </cell>
          <cell r="AM1204">
            <v>39342</v>
          </cell>
          <cell r="AN1204">
            <v>0</v>
          </cell>
          <cell r="AO1204">
            <v>1199253</v>
          </cell>
          <cell r="AP1204">
            <v>3417335</v>
          </cell>
          <cell r="AQ1204">
            <v>195905</v>
          </cell>
          <cell r="AR1204">
            <v>4812493</v>
          </cell>
        </row>
        <row r="1205">
          <cell r="M1205">
            <v>46.4</v>
          </cell>
          <cell r="O1205">
            <v>46.4</v>
          </cell>
          <cell r="U1205">
            <v>0</v>
          </cell>
          <cell r="AM1205">
            <v>39331</v>
          </cell>
          <cell r="AN1205">
            <v>0</v>
          </cell>
          <cell r="AO1205">
            <v>1204964</v>
          </cell>
          <cell r="AP1205">
            <v>3350431</v>
          </cell>
          <cell r="AQ1205">
            <v>0</v>
          </cell>
          <cell r="AR1205">
            <v>4555395</v>
          </cell>
        </row>
        <row r="1206">
          <cell r="M1206">
            <v>46.4</v>
          </cell>
          <cell r="O1206">
            <v>46.4</v>
          </cell>
          <cell r="U1206">
            <v>-18781</v>
          </cell>
          <cell r="AM1206">
            <v>0</v>
          </cell>
          <cell r="AN1206">
            <v>0</v>
          </cell>
          <cell r="AO1206">
            <v>1199253</v>
          </cell>
          <cell r="AP1206">
            <v>3304885</v>
          </cell>
          <cell r="AQ1206">
            <v>54952</v>
          </cell>
          <cell r="AR1206">
            <v>4559090</v>
          </cell>
        </row>
        <row r="1207">
          <cell r="M1207">
            <v>46.4</v>
          </cell>
          <cell r="O1207">
            <v>46.4</v>
          </cell>
          <cell r="AM1207">
            <v>39331</v>
          </cell>
          <cell r="AN1207">
            <v>0</v>
          </cell>
          <cell r="AO1207">
            <v>1237325</v>
          </cell>
          <cell r="AP1207">
            <v>3345223</v>
          </cell>
          <cell r="AQ1207">
            <v>195905</v>
          </cell>
          <cell r="AR1207">
            <v>4778453</v>
          </cell>
        </row>
        <row r="1208">
          <cell r="M1208">
            <v>46.4</v>
          </cell>
          <cell r="O1208">
            <v>46.4</v>
          </cell>
          <cell r="U1208">
            <v>-490</v>
          </cell>
          <cell r="AM1208">
            <v>39331</v>
          </cell>
          <cell r="AN1208">
            <v>0</v>
          </cell>
          <cell r="AO1208">
            <v>1256360</v>
          </cell>
          <cell r="AP1208">
            <v>3509087</v>
          </cell>
          <cell r="AQ1208">
            <v>468095</v>
          </cell>
          <cell r="AR1208">
            <v>5233542</v>
          </cell>
        </row>
        <row r="1209">
          <cell r="M1209">
            <v>46.4</v>
          </cell>
          <cell r="O1209">
            <v>46.4</v>
          </cell>
          <cell r="U1209">
            <v>-4285</v>
          </cell>
          <cell r="AM1209">
            <v>39342</v>
          </cell>
          <cell r="AN1209">
            <v>0</v>
          </cell>
          <cell r="AO1209">
            <v>1170700</v>
          </cell>
          <cell r="AP1209">
            <v>3187549</v>
          </cell>
          <cell r="AQ1209">
            <v>0</v>
          </cell>
          <cell r="AR1209">
            <v>4358249</v>
          </cell>
        </row>
        <row r="1210">
          <cell r="M1210">
            <v>46.4</v>
          </cell>
          <cell r="O1210">
            <v>46.4</v>
          </cell>
          <cell r="U1210">
            <v>2859</v>
          </cell>
          <cell r="AM1210">
            <v>39342</v>
          </cell>
          <cell r="AN1210">
            <v>0</v>
          </cell>
          <cell r="AO1210">
            <v>1170700</v>
          </cell>
          <cell r="AP1210">
            <v>3353523</v>
          </cell>
          <cell r="AQ1210">
            <v>0</v>
          </cell>
          <cell r="AR1210">
            <v>4524223</v>
          </cell>
        </row>
        <row r="1211">
          <cell r="M1211">
            <v>46.4</v>
          </cell>
          <cell r="O1211">
            <v>46.4</v>
          </cell>
          <cell r="AM1211">
            <v>0</v>
          </cell>
          <cell r="AN1211">
            <v>0</v>
          </cell>
          <cell r="AO1211">
            <v>1222096</v>
          </cell>
          <cell r="AP1211">
            <v>2809142</v>
          </cell>
          <cell r="AQ1211">
            <v>0</v>
          </cell>
          <cell r="AR1211">
            <v>4031238</v>
          </cell>
        </row>
        <row r="1212">
          <cell r="M1212">
            <v>46.4</v>
          </cell>
          <cell r="O1212">
            <v>46.4</v>
          </cell>
          <cell r="AM1212">
            <v>39351</v>
          </cell>
          <cell r="AN1212">
            <v>0</v>
          </cell>
          <cell r="AO1212">
            <v>1290625</v>
          </cell>
          <cell r="AP1212">
            <v>3548741</v>
          </cell>
          <cell r="AQ1212">
            <v>0</v>
          </cell>
          <cell r="AR1212">
            <v>4839366</v>
          </cell>
        </row>
        <row r="1213">
          <cell r="M1213">
            <v>46.4</v>
          </cell>
          <cell r="O1213">
            <v>46.4</v>
          </cell>
          <cell r="AM1213">
            <v>39351</v>
          </cell>
          <cell r="AN1213">
            <v>0</v>
          </cell>
          <cell r="AO1213">
            <v>1149760</v>
          </cell>
          <cell r="AP1213">
            <v>3262694</v>
          </cell>
          <cell r="AQ1213">
            <v>0</v>
          </cell>
          <cell r="AR1213">
            <v>4412454</v>
          </cell>
        </row>
        <row r="1214">
          <cell r="M1214">
            <v>46.03</v>
          </cell>
          <cell r="O1214">
            <v>46.03</v>
          </cell>
          <cell r="AM1214">
            <v>39342</v>
          </cell>
          <cell r="AN1214">
            <v>0</v>
          </cell>
          <cell r="AO1214">
            <v>1275396</v>
          </cell>
          <cell r="AP1214">
            <v>4074361</v>
          </cell>
          <cell r="AQ1214">
            <v>37619</v>
          </cell>
          <cell r="AR1214">
            <v>5387376</v>
          </cell>
        </row>
        <row r="1215">
          <cell r="M1215">
            <v>46.03</v>
          </cell>
          <cell r="O1215">
            <v>46.03</v>
          </cell>
          <cell r="AM1215">
            <v>0</v>
          </cell>
          <cell r="AN1215">
            <v>0</v>
          </cell>
          <cell r="AO1215">
            <v>1227807</v>
          </cell>
          <cell r="AP1215">
            <v>3443376</v>
          </cell>
          <cell r="AQ1215">
            <v>132095</v>
          </cell>
          <cell r="AR1215">
            <v>4803278</v>
          </cell>
        </row>
        <row r="1216">
          <cell r="M1216">
            <v>45.83</v>
          </cell>
          <cell r="O1216">
            <v>45.83</v>
          </cell>
          <cell r="U1216">
            <v>-58158</v>
          </cell>
          <cell r="AM1216">
            <v>39331</v>
          </cell>
          <cell r="AN1216">
            <v>0</v>
          </cell>
          <cell r="AO1216">
            <v>1256360</v>
          </cell>
          <cell r="AP1216">
            <v>3543005</v>
          </cell>
          <cell r="AQ1216">
            <v>77143</v>
          </cell>
          <cell r="AR1216">
            <v>4876508</v>
          </cell>
        </row>
        <row r="1217">
          <cell r="M1217">
            <v>45.83</v>
          </cell>
          <cell r="O1217">
            <v>45.83</v>
          </cell>
          <cell r="AM1217">
            <v>39351</v>
          </cell>
          <cell r="AN1217">
            <v>0</v>
          </cell>
          <cell r="AO1217">
            <v>1161182</v>
          </cell>
          <cell r="AP1217">
            <v>2688197</v>
          </cell>
          <cell r="AQ1217">
            <v>195905</v>
          </cell>
          <cell r="AR1217">
            <v>4045284</v>
          </cell>
        </row>
        <row r="1218">
          <cell r="M1218">
            <v>45.83</v>
          </cell>
          <cell r="O1218">
            <v>45.83</v>
          </cell>
          <cell r="U1218">
            <v>-11058</v>
          </cell>
          <cell r="AM1218">
            <v>39330</v>
          </cell>
          <cell r="AN1218">
            <v>0</v>
          </cell>
          <cell r="AO1218">
            <v>1298239</v>
          </cell>
          <cell r="AP1218">
            <v>2996632</v>
          </cell>
          <cell r="AQ1218">
            <v>269907</v>
          </cell>
          <cell r="AR1218">
            <v>4564778</v>
          </cell>
        </row>
        <row r="1219">
          <cell r="M1219">
            <v>45.83</v>
          </cell>
          <cell r="O1219">
            <v>45.83</v>
          </cell>
          <cell r="U1219">
            <v>0</v>
          </cell>
          <cell r="AM1219">
            <v>39331</v>
          </cell>
          <cell r="AN1219">
            <v>0</v>
          </cell>
          <cell r="AO1219">
            <v>1185928</v>
          </cell>
          <cell r="AP1219">
            <v>3306362</v>
          </cell>
          <cell r="AQ1219">
            <v>0</v>
          </cell>
          <cell r="AR1219">
            <v>4492290</v>
          </cell>
        </row>
        <row r="1220">
          <cell r="M1220">
            <v>45.83</v>
          </cell>
          <cell r="O1220">
            <v>45.83</v>
          </cell>
          <cell r="AM1220">
            <v>0</v>
          </cell>
          <cell r="AN1220">
            <v>0</v>
          </cell>
          <cell r="AO1220">
            <v>1206867</v>
          </cell>
          <cell r="AP1220">
            <v>3475025</v>
          </cell>
          <cell r="AQ1220">
            <v>77143</v>
          </cell>
          <cell r="AR1220">
            <v>4759035</v>
          </cell>
        </row>
        <row r="1221">
          <cell r="M1221">
            <v>45.83</v>
          </cell>
          <cell r="O1221">
            <v>45.83</v>
          </cell>
          <cell r="AM1221">
            <v>39342</v>
          </cell>
          <cell r="AN1221">
            <v>0</v>
          </cell>
          <cell r="AO1221">
            <v>1231614</v>
          </cell>
          <cell r="AP1221">
            <v>3532315</v>
          </cell>
          <cell r="AQ1221">
            <v>0</v>
          </cell>
          <cell r="AR1221">
            <v>4763929</v>
          </cell>
        </row>
        <row r="1222">
          <cell r="M1222">
            <v>45.83</v>
          </cell>
          <cell r="O1222">
            <v>45.83</v>
          </cell>
          <cell r="AM1222">
            <v>39351</v>
          </cell>
          <cell r="AN1222">
            <v>0</v>
          </cell>
          <cell r="AO1222">
            <v>1364864</v>
          </cell>
          <cell r="AP1222">
            <v>3800734</v>
          </cell>
          <cell r="AQ1222">
            <v>269907</v>
          </cell>
          <cell r="AR1222">
            <v>5435505</v>
          </cell>
        </row>
        <row r="1223">
          <cell r="M1223">
            <v>45.83</v>
          </cell>
          <cell r="O1223">
            <v>45.83</v>
          </cell>
          <cell r="AM1223">
            <v>0</v>
          </cell>
          <cell r="AN1223">
            <v>0</v>
          </cell>
          <cell r="AO1223">
            <v>1204964</v>
          </cell>
          <cell r="AP1223">
            <v>3470618</v>
          </cell>
          <cell r="AQ1223">
            <v>195905</v>
          </cell>
          <cell r="AR1223">
            <v>4871487</v>
          </cell>
        </row>
        <row r="1224">
          <cell r="M1224">
            <v>45.83</v>
          </cell>
          <cell r="O1224">
            <v>45.83</v>
          </cell>
          <cell r="AM1224">
            <v>39331</v>
          </cell>
          <cell r="AN1224">
            <v>0</v>
          </cell>
          <cell r="AO1224">
            <v>1214482</v>
          </cell>
          <cell r="AP1224">
            <v>3492653</v>
          </cell>
          <cell r="AQ1224">
            <v>195905</v>
          </cell>
          <cell r="AR1224">
            <v>4903040</v>
          </cell>
        </row>
        <row r="1225">
          <cell r="M1225">
            <v>45.83</v>
          </cell>
          <cell r="O1225">
            <v>45.83</v>
          </cell>
          <cell r="AM1225">
            <v>39331</v>
          </cell>
          <cell r="AN1225">
            <v>0</v>
          </cell>
          <cell r="AO1225">
            <v>1256360</v>
          </cell>
          <cell r="AP1225">
            <v>3469417</v>
          </cell>
          <cell r="AQ1225">
            <v>0</v>
          </cell>
          <cell r="AR1225">
            <v>4725777</v>
          </cell>
        </row>
        <row r="1226">
          <cell r="M1226">
            <v>45.83</v>
          </cell>
          <cell r="O1226">
            <v>45.83</v>
          </cell>
          <cell r="U1226">
            <v>3251</v>
          </cell>
          <cell r="AM1226">
            <v>39329</v>
          </cell>
          <cell r="AN1226">
            <v>0</v>
          </cell>
          <cell r="AO1226">
            <v>1176410</v>
          </cell>
          <cell r="AP1226">
            <v>3326995</v>
          </cell>
          <cell r="AQ1226">
            <v>0</v>
          </cell>
          <cell r="AR1226">
            <v>4503405</v>
          </cell>
        </row>
        <row r="1227">
          <cell r="M1227">
            <v>45.83</v>
          </cell>
          <cell r="O1227">
            <v>45.83</v>
          </cell>
          <cell r="AM1227">
            <v>0</v>
          </cell>
          <cell r="AN1227">
            <v>0</v>
          </cell>
          <cell r="AO1227">
            <v>1145953</v>
          </cell>
          <cell r="AP1227">
            <v>3173755</v>
          </cell>
          <cell r="AQ1227">
            <v>178572</v>
          </cell>
          <cell r="AR1227">
            <v>4498280</v>
          </cell>
        </row>
        <row r="1228">
          <cell r="M1228">
            <v>45.83</v>
          </cell>
          <cell r="O1228">
            <v>45.83</v>
          </cell>
          <cell r="AM1228">
            <v>0</v>
          </cell>
          <cell r="AN1228">
            <v>0</v>
          </cell>
          <cell r="AO1228">
            <v>1227807</v>
          </cell>
          <cell r="AP1228">
            <v>3443376</v>
          </cell>
          <cell r="AQ1228">
            <v>0</v>
          </cell>
          <cell r="AR1228">
            <v>4671183</v>
          </cell>
        </row>
        <row r="1229">
          <cell r="M1229">
            <v>45.83</v>
          </cell>
          <cell r="O1229">
            <v>45.83</v>
          </cell>
          <cell r="AM1229">
            <v>0</v>
          </cell>
          <cell r="AN1229">
            <v>0</v>
          </cell>
          <cell r="AO1229">
            <v>1393418</v>
          </cell>
          <cell r="AP1229">
            <v>3866837</v>
          </cell>
          <cell r="AQ1229">
            <v>269907</v>
          </cell>
          <cell r="AR1229">
            <v>5530162</v>
          </cell>
        </row>
        <row r="1230">
          <cell r="M1230">
            <v>30.33</v>
          </cell>
          <cell r="O1230">
            <v>30.33</v>
          </cell>
          <cell r="AM1230">
            <v>39331</v>
          </cell>
          <cell r="AN1230">
            <v>0</v>
          </cell>
          <cell r="AO1230">
            <v>887067</v>
          </cell>
          <cell r="AP1230">
            <v>2614482</v>
          </cell>
          <cell r="AQ1230">
            <v>461238</v>
          </cell>
          <cell r="AR1230">
            <v>3962787</v>
          </cell>
        </row>
        <row r="1231">
          <cell r="M1231">
            <v>30.33</v>
          </cell>
          <cell r="O1231">
            <v>30.33</v>
          </cell>
          <cell r="AM1231">
            <v>0</v>
          </cell>
          <cell r="AN1231">
            <v>0</v>
          </cell>
          <cell r="AO1231">
            <v>761431</v>
          </cell>
          <cell r="AP1231">
            <v>1762752</v>
          </cell>
          <cell r="AQ1231">
            <v>0</v>
          </cell>
          <cell r="AR1231">
            <v>2524183</v>
          </cell>
        </row>
        <row r="1232">
          <cell r="M1232">
            <v>30.33</v>
          </cell>
          <cell r="O1232">
            <v>30.33</v>
          </cell>
          <cell r="AM1232">
            <v>39351</v>
          </cell>
          <cell r="AN1232">
            <v>0</v>
          </cell>
          <cell r="AO1232">
            <v>822345</v>
          </cell>
          <cell r="AP1232">
            <v>2464648</v>
          </cell>
          <cell r="AQ1232">
            <v>37619</v>
          </cell>
          <cell r="AR1232">
            <v>3324612</v>
          </cell>
        </row>
        <row r="1233">
          <cell r="M1233">
            <v>30.33</v>
          </cell>
          <cell r="O1233">
            <v>30.33</v>
          </cell>
          <cell r="AM1233">
            <v>39351</v>
          </cell>
          <cell r="AN1233">
            <v>0</v>
          </cell>
          <cell r="AO1233">
            <v>795695</v>
          </cell>
          <cell r="AP1233">
            <v>1842076</v>
          </cell>
          <cell r="AQ1233">
            <v>0</v>
          </cell>
          <cell r="AR1233">
            <v>2637771</v>
          </cell>
        </row>
        <row r="1234">
          <cell r="M1234">
            <v>30.33</v>
          </cell>
          <cell r="O1234">
            <v>30.33</v>
          </cell>
          <cell r="AM1234">
            <v>39331</v>
          </cell>
          <cell r="AN1234">
            <v>0</v>
          </cell>
          <cell r="AO1234">
            <v>776659</v>
          </cell>
          <cell r="AP1234">
            <v>2358883</v>
          </cell>
          <cell r="AQ1234">
            <v>0</v>
          </cell>
          <cell r="AR1234">
            <v>3135542</v>
          </cell>
        </row>
        <row r="1235">
          <cell r="M1235">
            <v>30.33</v>
          </cell>
          <cell r="O1235">
            <v>30.33</v>
          </cell>
          <cell r="AM1235">
            <v>39351</v>
          </cell>
          <cell r="AN1235">
            <v>0</v>
          </cell>
          <cell r="AO1235">
            <v>864224</v>
          </cell>
          <cell r="AP1235">
            <v>2000723</v>
          </cell>
          <cell r="AQ1235">
            <v>461238</v>
          </cell>
          <cell r="AR1235">
            <v>3326185</v>
          </cell>
        </row>
        <row r="1236">
          <cell r="M1236">
            <v>30.33</v>
          </cell>
          <cell r="O1236">
            <v>30.33</v>
          </cell>
          <cell r="AM1236">
            <v>0</v>
          </cell>
          <cell r="AN1236">
            <v>0</v>
          </cell>
          <cell r="AO1236">
            <v>799502</v>
          </cell>
          <cell r="AP1236">
            <v>1850890</v>
          </cell>
          <cell r="AQ1236">
            <v>0</v>
          </cell>
          <cell r="AR1236">
            <v>2650392</v>
          </cell>
        </row>
        <row r="1237">
          <cell r="M1237">
            <v>30.33</v>
          </cell>
          <cell r="O1237">
            <v>30.33</v>
          </cell>
          <cell r="AM1237">
            <v>39331</v>
          </cell>
          <cell r="AN1237">
            <v>0</v>
          </cell>
          <cell r="AO1237">
            <v>761431</v>
          </cell>
          <cell r="AP1237">
            <v>1762752</v>
          </cell>
          <cell r="AQ1237">
            <v>0</v>
          </cell>
          <cell r="AR1237">
            <v>2524183</v>
          </cell>
        </row>
        <row r="1238">
          <cell r="M1238">
            <v>30.33</v>
          </cell>
          <cell r="O1238">
            <v>30.33</v>
          </cell>
          <cell r="AM1238">
            <v>39331</v>
          </cell>
          <cell r="AO1238">
            <v>791888</v>
          </cell>
          <cell r="AP1238">
            <v>2434201</v>
          </cell>
          <cell r="AQ1238">
            <v>0</v>
          </cell>
          <cell r="AR1238">
            <v>3226089</v>
          </cell>
        </row>
        <row r="1239">
          <cell r="M1239">
            <v>30.33</v>
          </cell>
          <cell r="O1239">
            <v>30.33</v>
          </cell>
          <cell r="AM1239">
            <v>39331</v>
          </cell>
          <cell r="AN1239">
            <v>0</v>
          </cell>
          <cell r="AO1239">
            <v>864224</v>
          </cell>
          <cell r="AP1239">
            <v>2601662</v>
          </cell>
          <cell r="AQ1239">
            <v>421238</v>
          </cell>
          <cell r="AR1239">
            <v>3887124</v>
          </cell>
        </row>
        <row r="1240">
          <cell r="M1240">
            <v>30.33</v>
          </cell>
          <cell r="O1240">
            <v>30.33</v>
          </cell>
          <cell r="AM1240">
            <v>39329</v>
          </cell>
          <cell r="AO1240">
            <v>852802</v>
          </cell>
          <cell r="AP1240">
            <v>2535159</v>
          </cell>
          <cell r="AQ1240">
            <v>0</v>
          </cell>
          <cell r="AR1240">
            <v>3387961</v>
          </cell>
        </row>
        <row r="1241">
          <cell r="M1241">
            <v>30.33</v>
          </cell>
          <cell r="O1241">
            <v>30.33</v>
          </cell>
          <cell r="AM1241">
            <v>0</v>
          </cell>
          <cell r="AN1241">
            <v>0</v>
          </cell>
          <cell r="AO1241">
            <v>831863</v>
          </cell>
          <cell r="AP1241">
            <v>2486683</v>
          </cell>
          <cell r="AQ1241">
            <v>0</v>
          </cell>
          <cell r="AR1241">
            <v>3318546</v>
          </cell>
        </row>
        <row r="1242">
          <cell r="M1242">
            <v>45.93</v>
          </cell>
          <cell r="O1242">
            <v>45.93</v>
          </cell>
          <cell r="V1242">
            <v>-83082</v>
          </cell>
          <cell r="W1242">
            <v>-101544</v>
          </cell>
          <cell r="AM1242">
            <v>0</v>
          </cell>
          <cell r="AN1242">
            <v>0</v>
          </cell>
          <cell r="AO1242">
            <v>1164989</v>
          </cell>
          <cell r="AP1242">
            <v>3317988</v>
          </cell>
          <cell r="AQ1242">
            <v>0</v>
          </cell>
          <cell r="AR1242">
            <v>4482977</v>
          </cell>
        </row>
        <row r="1243">
          <cell r="M1243">
            <v>32.4</v>
          </cell>
          <cell r="O1243">
            <v>32.4</v>
          </cell>
          <cell r="AM1243">
            <v>39331</v>
          </cell>
          <cell r="AN1243">
            <v>0</v>
          </cell>
          <cell r="AO1243">
            <v>841381</v>
          </cell>
          <cell r="AP1243">
            <v>1947841</v>
          </cell>
          <cell r="AQ1243">
            <v>473714</v>
          </cell>
          <cell r="AR1243">
            <v>3262936</v>
          </cell>
        </row>
        <row r="1244">
          <cell r="M1244">
            <v>32.4</v>
          </cell>
          <cell r="O1244">
            <v>32.4</v>
          </cell>
          <cell r="AM1244">
            <v>39342</v>
          </cell>
          <cell r="AN1244">
            <v>0</v>
          </cell>
          <cell r="AO1244">
            <v>816634</v>
          </cell>
          <cell r="AP1244">
            <v>2451428</v>
          </cell>
          <cell r="AQ1244">
            <v>152762</v>
          </cell>
          <cell r="AR1244">
            <v>3420824</v>
          </cell>
        </row>
        <row r="1245">
          <cell r="M1245">
            <v>32.4</v>
          </cell>
          <cell r="O1245">
            <v>32.4</v>
          </cell>
          <cell r="AM1245">
            <v>39351</v>
          </cell>
          <cell r="AN1245">
            <v>0</v>
          </cell>
          <cell r="AO1245">
            <v>810924</v>
          </cell>
          <cell r="AP1245">
            <v>2478270</v>
          </cell>
          <cell r="AQ1245">
            <v>88952</v>
          </cell>
          <cell r="AR1245">
            <v>3378146</v>
          </cell>
        </row>
        <row r="1246">
          <cell r="M1246">
            <v>32.4</v>
          </cell>
          <cell r="O1246">
            <v>32.4</v>
          </cell>
          <cell r="AM1246">
            <v>39331</v>
          </cell>
          <cell r="AN1246">
            <v>0</v>
          </cell>
          <cell r="AO1246">
            <v>803309</v>
          </cell>
          <cell r="AP1246">
            <v>1859703</v>
          </cell>
          <cell r="AQ1246">
            <v>0</v>
          </cell>
          <cell r="AR1246">
            <v>2663012</v>
          </cell>
        </row>
        <row r="1247">
          <cell r="M1247">
            <v>32.4</v>
          </cell>
          <cell r="O1247">
            <v>32.4</v>
          </cell>
          <cell r="AM1247">
            <v>39331</v>
          </cell>
          <cell r="AN1247">
            <v>0</v>
          </cell>
          <cell r="AO1247">
            <v>875645</v>
          </cell>
          <cell r="AP1247">
            <v>2027165</v>
          </cell>
          <cell r="AQ1247">
            <v>320952</v>
          </cell>
          <cell r="AR1247">
            <v>3223762</v>
          </cell>
        </row>
        <row r="1248">
          <cell r="M1248">
            <v>32.4</v>
          </cell>
          <cell r="O1248">
            <v>32.4</v>
          </cell>
          <cell r="AM1248">
            <v>0</v>
          </cell>
          <cell r="AN1248">
            <v>0</v>
          </cell>
          <cell r="AO1248">
            <v>833766</v>
          </cell>
          <cell r="AP1248">
            <v>2401875</v>
          </cell>
          <cell r="AQ1248">
            <v>152762</v>
          </cell>
          <cell r="AR1248">
            <v>3388403</v>
          </cell>
        </row>
        <row r="1249">
          <cell r="M1249">
            <v>32.4</v>
          </cell>
          <cell r="O1249">
            <v>32.4</v>
          </cell>
          <cell r="AM1249">
            <v>39331</v>
          </cell>
          <cell r="AN1249">
            <v>0</v>
          </cell>
          <cell r="AO1249">
            <v>856609</v>
          </cell>
          <cell r="AP1249">
            <v>2543972</v>
          </cell>
          <cell r="AQ1249">
            <v>51333</v>
          </cell>
          <cell r="AR1249">
            <v>3451914</v>
          </cell>
        </row>
        <row r="1250">
          <cell r="M1250">
            <v>32.4</v>
          </cell>
          <cell r="O1250">
            <v>32.4</v>
          </cell>
          <cell r="AM1250">
            <v>39329</v>
          </cell>
          <cell r="AO1250">
            <v>875645</v>
          </cell>
          <cell r="AP1250">
            <v>2027165</v>
          </cell>
          <cell r="AQ1250">
            <v>0</v>
          </cell>
          <cell r="AR1250">
            <v>2902810</v>
          </cell>
        </row>
        <row r="1251">
          <cell r="M1251">
            <v>32.4</v>
          </cell>
          <cell r="O1251">
            <v>32.4</v>
          </cell>
          <cell r="AM1251">
            <v>0</v>
          </cell>
          <cell r="AN1251">
            <v>0</v>
          </cell>
          <cell r="AO1251">
            <v>854706</v>
          </cell>
          <cell r="AP1251">
            <v>1978689</v>
          </cell>
          <cell r="AQ1251">
            <v>0</v>
          </cell>
          <cell r="AR1251">
            <v>2833395</v>
          </cell>
        </row>
        <row r="1252">
          <cell r="M1252">
            <v>56.32</v>
          </cell>
          <cell r="O1252">
            <v>56.32</v>
          </cell>
          <cell r="AM1252">
            <v>39330</v>
          </cell>
          <cell r="AN1252">
            <v>0</v>
          </cell>
          <cell r="AO1252">
            <v>1366768</v>
          </cell>
          <cell r="AP1252">
            <v>3729916</v>
          </cell>
          <cell r="AQ1252">
            <v>216286</v>
          </cell>
          <cell r="AR1252">
            <v>5312970</v>
          </cell>
        </row>
        <row r="1253">
          <cell r="M1253">
            <v>56.32</v>
          </cell>
          <cell r="O1253">
            <v>56.32</v>
          </cell>
          <cell r="AM1253">
            <v>0</v>
          </cell>
          <cell r="AN1253">
            <v>0</v>
          </cell>
          <cell r="AO1253">
            <v>1294432</v>
          </cell>
          <cell r="AP1253">
            <v>3564265</v>
          </cell>
          <cell r="AQ1253">
            <v>0</v>
          </cell>
          <cell r="AR1253">
            <v>4858697</v>
          </cell>
        </row>
        <row r="1254">
          <cell r="M1254">
            <v>56.32</v>
          </cell>
          <cell r="O1254">
            <v>56.32</v>
          </cell>
          <cell r="U1254">
            <v>-31278</v>
          </cell>
          <cell r="AM1254">
            <v>39342</v>
          </cell>
          <cell r="AO1254">
            <v>1324889</v>
          </cell>
          <cell r="AP1254">
            <v>3643066</v>
          </cell>
          <cell r="AQ1254">
            <v>240095</v>
          </cell>
          <cell r="AR1254">
            <v>5208050</v>
          </cell>
        </row>
        <row r="1255">
          <cell r="M1255">
            <v>56.32</v>
          </cell>
          <cell r="O1255">
            <v>56.32</v>
          </cell>
          <cell r="U1255">
            <v>-128669</v>
          </cell>
          <cell r="AM1255">
            <v>39330</v>
          </cell>
          <cell r="AN1255">
            <v>0</v>
          </cell>
          <cell r="AO1255">
            <v>1246843</v>
          </cell>
          <cell r="AP1255">
            <v>3308230</v>
          </cell>
          <cell r="AQ1255">
            <v>0</v>
          </cell>
          <cell r="AR1255">
            <v>4555073</v>
          </cell>
        </row>
        <row r="1256">
          <cell r="M1256">
            <v>56.32</v>
          </cell>
          <cell r="O1256">
            <v>56.32</v>
          </cell>
          <cell r="AM1256">
            <v>39331</v>
          </cell>
          <cell r="AN1256">
            <v>0</v>
          </cell>
          <cell r="AO1256">
            <v>1290625</v>
          </cell>
          <cell r="AP1256">
            <v>3588804</v>
          </cell>
          <cell r="AQ1256">
            <v>0</v>
          </cell>
          <cell r="AR1256">
            <v>4879429</v>
          </cell>
        </row>
        <row r="1257">
          <cell r="M1257">
            <v>56.32</v>
          </cell>
          <cell r="O1257">
            <v>56.32</v>
          </cell>
          <cell r="AM1257">
            <v>39351</v>
          </cell>
          <cell r="AO1257">
            <v>1345829</v>
          </cell>
          <cell r="AP1257">
            <v>4317540</v>
          </cell>
          <cell r="AQ1257">
            <v>0</v>
          </cell>
          <cell r="AR1257">
            <v>5663369</v>
          </cell>
        </row>
        <row r="1258">
          <cell r="M1258">
            <v>56.32</v>
          </cell>
          <cell r="O1258">
            <v>56.32</v>
          </cell>
          <cell r="U1258">
            <v>2805</v>
          </cell>
          <cell r="AM1258">
            <v>39351</v>
          </cell>
          <cell r="AN1258">
            <v>0</v>
          </cell>
          <cell r="AO1258">
            <v>1395322</v>
          </cell>
          <cell r="AP1258">
            <v>3873491</v>
          </cell>
          <cell r="AQ1258">
            <v>172476</v>
          </cell>
          <cell r="AR1258">
            <v>5441289</v>
          </cell>
        </row>
        <row r="1259">
          <cell r="M1259">
            <v>56.32</v>
          </cell>
          <cell r="O1259">
            <v>56.32</v>
          </cell>
          <cell r="AM1259">
            <v>39351</v>
          </cell>
          <cell r="AN1259">
            <v>0</v>
          </cell>
          <cell r="AO1259">
            <v>1332504</v>
          </cell>
          <cell r="AP1259">
            <v>3685755</v>
          </cell>
          <cell r="AQ1259">
            <v>0</v>
          </cell>
          <cell r="AR1259">
            <v>5018259</v>
          </cell>
        </row>
        <row r="1260">
          <cell r="M1260">
            <v>56.32</v>
          </cell>
          <cell r="O1260">
            <v>56.32</v>
          </cell>
          <cell r="U1260">
            <v>-8838</v>
          </cell>
          <cell r="AM1260">
            <v>39331</v>
          </cell>
          <cell r="AN1260">
            <v>0</v>
          </cell>
          <cell r="AO1260">
            <v>1353443</v>
          </cell>
          <cell r="AP1260">
            <v>3807274</v>
          </cell>
          <cell r="AQ1260">
            <v>0</v>
          </cell>
          <cell r="AR1260">
            <v>5160717</v>
          </cell>
        </row>
        <row r="1261">
          <cell r="M1261">
            <v>46.83</v>
          </cell>
          <cell r="O1261">
            <v>46.83</v>
          </cell>
          <cell r="AM1261">
            <v>39342</v>
          </cell>
          <cell r="AN1261">
            <v>0</v>
          </cell>
          <cell r="AO1261">
            <v>1180217</v>
          </cell>
          <cell r="AP1261">
            <v>3293142</v>
          </cell>
          <cell r="AQ1261">
            <v>0</v>
          </cell>
          <cell r="AR1261">
            <v>4473359</v>
          </cell>
        </row>
        <row r="1262">
          <cell r="M1262">
            <v>46.83</v>
          </cell>
          <cell r="O1262">
            <v>46.83</v>
          </cell>
          <cell r="U1262">
            <v>-6660</v>
          </cell>
          <cell r="AM1262">
            <v>39330</v>
          </cell>
          <cell r="AO1262">
            <v>1153567</v>
          </cell>
          <cell r="AP1262">
            <v>3145984</v>
          </cell>
          <cell r="AQ1262">
            <v>0</v>
          </cell>
          <cell r="AR1262">
            <v>4299551</v>
          </cell>
        </row>
        <row r="1263">
          <cell r="M1263">
            <v>46.83</v>
          </cell>
          <cell r="O1263">
            <v>46.83</v>
          </cell>
          <cell r="AM1263">
            <v>39351</v>
          </cell>
          <cell r="AN1263">
            <v>0</v>
          </cell>
          <cell r="AO1263">
            <v>1199253</v>
          </cell>
          <cell r="AP1263">
            <v>3337210</v>
          </cell>
          <cell r="AQ1263">
            <v>195905</v>
          </cell>
          <cell r="AR1263">
            <v>4732368</v>
          </cell>
        </row>
        <row r="1264">
          <cell r="M1264">
            <v>46.83</v>
          </cell>
          <cell r="O1264">
            <v>46.83</v>
          </cell>
          <cell r="AM1264">
            <v>39329</v>
          </cell>
          <cell r="AN1264">
            <v>0</v>
          </cell>
          <cell r="AO1264">
            <v>1208771</v>
          </cell>
          <cell r="AP1264">
            <v>3479432</v>
          </cell>
          <cell r="AQ1264">
            <v>152095</v>
          </cell>
          <cell r="AR1264">
            <v>4840298</v>
          </cell>
        </row>
        <row r="1265">
          <cell r="M1265">
            <v>46.83</v>
          </cell>
          <cell r="O1265">
            <v>46.83</v>
          </cell>
          <cell r="U1265">
            <v>-1470</v>
          </cell>
          <cell r="AM1265">
            <v>39329</v>
          </cell>
          <cell r="AN1265">
            <v>0</v>
          </cell>
          <cell r="AO1265">
            <v>1184025</v>
          </cell>
          <cell r="AP1265">
            <v>2739901</v>
          </cell>
          <cell r="AQ1265">
            <v>176191</v>
          </cell>
          <cell r="AR1265">
            <v>4100117</v>
          </cell>
        </row>
        <row r="1266">
          <cell r="M1266">
            <v>46.83</v>
          </cell>
          <cell r="O1266">
            <v>46.83</v>
          </cell>
          <cell r="U1266">
            <v>-11887</v>
          </cell>
          <cell r="AM1266">
            <v>39342</v>
          </cell>
          <cell r="AO1266">
            <v>1199253</v>
          </cell>
          <cell r="AP1266">
            <v>3447873</v>
          </cell>
          <cell r="AQ1266">
            <v>195905</v>
          </cell>
          <cell r="AR1266">
            <v>4843031</v>
          </cell>
        </row>
        <row r="1267">
          <cell r="M1267">
            <v>46.83</v>
          </cell>
          <cell r="O1267">
            <v>46.83</v>
          </cell>
          <cell r="AM1267">
            <v>39330</v>
          </cell>
          <cell r="AN1267">
            <v>0</v>
          </cell>
          <cell r="AO1267">
            <v>1201157</v>
          </cell>
          <cell r="AP1267">
            <v>3261492</v>
          </cell>
          <cell r="AQ1267">
            <v>195905</v>
          </cell>
          <cell r="AR1267">
            <v>4658554</v>
          </cell>
        </row>
        <row r="1268">
          <cell r="M1268">
            <v>46.45</v>
          </cell>
          <cell r="O1268">
            <v>46.45</v>
          </cell>
          <cell r="AM1268">
            <v>39330</v>
          </cell>
          <cell r="AO1268">
            <v>1184025</v>
          </cell>
          <cell r="AP1268">
            <v>3422143</v>
          </cell>
          <cell r="AQ1268">
            <v>20000</v>
          </cell>
          <cell r="AR1268">
            <v>4626168</v>
          </cell>
        </row>
        <row r="1269">
          <cell r="M1269">
            <v>46.45</v>
          </cell>
          <cell r="O1269">
            <v>46.45</v>
          </cell>
          <cell r="AM1269">
            <v>39330</v>
          </cell>
          <cell r="AN1269">
            <v>0</v>
          </cell>
          <cell r="AO1269">
            <v>1180217</v>
          </cell>
          <cell r="AP1269">
            <v>3293142</v>
          </cell>
          <cell r="AQ1269">
            <v>0</v>
          </cell>
          <cell r="AR1269">
            <v>4473359</v>
          </cell>
        </row>
        <row r="1270">
          <cell r="M1270">
            <v>46.26</v>
          </cell>
          <cell r="O1270">
            <v>46.26</v>
          </cell>
          <cell r="AM1270">
            <v>39330</v>
          </cell>
          <cell r="AN1270">
            <v>0</v>
          </cell>
          <cell r="AO1270">
            <v>1147857</v>
          </cell>
          <cell r="AP1270">
            <v>3218224</v>
          </cell>
          <cell r="AQ1270">
            <v>195905</v>
          </cell>
          <cell r="AR1270">
            <v>4561986</v>
          </cell>
        </row>
        <row r="1271">
          <cell r="M1271">
            <v>46.26</v>
          </cell>
          <cell r="O1271">
            <v>46.26</v>
          </cell>
          <cell r="AM1271">
            <v>0</v>
          </cell>
          <cell r="AN1271">
            <v>0</v>
          </cell>
          <cell r="AO1271">
            <v>1109785</v>
          </cell>
          <cell r="AP1271">
            <v>3130087</v>
          </cell>
          <cell r="AQ1271">
            <v>0</v>
          </cell>
          <cell r="AR1271">
            <v>4239872</v>
          </cell>
        </row>
        <row r="1272">
          <cell r="M1272">
            <v>46.26</v>
          </cell>
          <cell r="O1272">
            <v>46.26</v>
          </cell>
          <cell r="AM1272">
            <v>39351</v>
          </cell>
          <cell r="AN1272">
            <v>0</v>
          </cell>
          <cell r="AO1272">
            <v>1142146</v>
          </cell>
          <cell r="AP1272">
            <v>3124879</v>
          </cell>
          <cell r="AQ1272">
            <v>43810</v>
          </cell>
          <cell r="AR1272">
            <v>4310835</v>
          </cell>
        </row>
        <row r="1273">
          <cell r="M1273">
            <v>46.26</v>
          </cell>
          <cell r="O1273">
            <v>46.26</v>
          </cell>
          <cell r="AM1273">
            <v>0</v>
          </cell>
          <cell r="AN1273">
            <v>0</v>
          </cell>
          <cell r="AO1273">
            <v>1235421</v>
          </cell>
          <cell r="AP1273">
            <v>3420941</v>
          </cell>
          <cell r="AQ1273">
            <v>155905</v>
          </cell>
          <cell r="AR1273">
            <v>4812267</v>
          </cell>
        </row>
        <row r="1274">
          <cell r="M1274">
            <v>46.26</v>
          </cell>
          <cell r="O1274">
            <v>46.26</v>
          </cell>
          <cell r="AM1274">
            <v>39329</v>
          </cell>
          <cell r="AO1274">
            <v>1243035</v>
          </cell>
          <cell r="AP1274">
            <v>3438569</v>
          </cell>
          <cell r="AQ1274">
            <v>233524</v>
          </cell>
          <cell r="AR1274">
            <v>4915128</v>
          </cell>
        </row>
        <row r="1275">
          <cell r="M1275">
            <v>46.26</v>
          </cell>
          <cell r="O1275">
            <v>46.26</v>
          </cell>
          <cell r="AM1275">
            <v>39331</v>
          </cell>
          <cell r="AN1275">
            <v>0</v>
          </cell>
          <cell r="AO1275">
            <v>1214482</v>
          </cell>
          <cell r="AP1275">
            <v>3372466</v>
          </cell>
          <cell r="AQ1275">
            <v>195905</v>
          </cell>
          <cell r="AR1275">
            <v>4782853</v>
          </cell>
        </row>
        <row r="1276">
          <cell r="M1276">
            <v>46.26</v>
          </cell>
          <cell r="O1276">
            <v>46.26</v>
          </cell>
          <cell r="U1276">
            <v>-11073</v>
          </cell>
          <cell r="AM1276">
            <v>39330</v>
          </cell>
          <cell r="AN1276">
            <v>0</v>
          </cell>
          <cell r="AO1276">
            <v>1298239</v>
          </cell>
          <cell r="AP1276">
            <v>3557496</v>
          </cell>
          <cell r="AQ1276">
            <v>269907</v>
          </cell>
          <cell r="AR1276">
            <v>5125642</v>
          </cell>
        </row>
        <row r="1277">
          <cell r="M1277">
            <v>46.26</v>
          </cell>
          <cell r="O1277">
            <v>46.26</v>
          </cell>
          <cell r="AM1277">
            <v>0</v>
          </cell>
          <cell r="AN1277">
            <v>0</v>
          </cell>
          <cell r="AO1277">
            <v>1185928</v>
          </cell>
          <cell r="AP1277">
            <v>3306362</v>
          </cell>
          <cell r="AQ1277">
            <v>0</v>
          </cell>
          <cell r="AR1277">
            <v>4492290</v>
          </cell>
        </row>
        <row r="1278">
          <cell r="M1278">
            <v>46.26</v>
          </cell>
          <cell r="O1278">
            <v>46.26</v>
          </cell>
          <cell r="AM1278">
            <v>39330</v>
          </cell>
          <cell r="AN1278">
            <v>0</v>
          </cell>
          <cell r="AO1278">
            <v>1166892</v>
          </cell>
          <cell r="AP1278">
            <v>3222231</v>
          </cell>
          <cell r="AQ1278">
            <v>178572</v>
          </cell>
          <cell r="AR1278">
            <v>4567695</v>
          </cell>
        </row>
        <row r="1279">
          <cell r="M1279">
            <v>46.26</v>
          </cell>
          <cell r="O1279">
            <v>46.26</v>
          </cell>
          <cell r="AM1279">
            <v>0</v>
          </cell>
          <cell r="AN1279">
            <v>0</v>
          </cell>
          <cell r="AO1279">
            <v>1208771</v>
          </cell>
          <cell r="AP1279">
            <v>3399307</v>
          </cell>
          <cell r="AQ1279">
            <v>77143</v>
          </cell>
          <cell r="AR1279">
            <v>4685221</v>
          </cell>
        </row>
        <row r="1280">
          <cell r="M1280">
            <v>46.26</v>
          </cell>
          <cell r="O1280">
            <v>46.26</v>
          </cell>
          <cell r="AM1280">
            <v>39329</v>
          </cell>
          <cell r="AN1280">
            <v>0</v>
          </cell>
          <cell r="AO1280">
            <v>1248746</v>
          </cell>
          <cell r="AP1280">
            <v>3451789</v>
          </cell>
          <cell r="AQ1280">
            <v>195905</v>
          </cell>
          <cell r="AR1280">
            <v>4896440</v>
          </cell>
        </row>
        <row r="1281">
          <cell r="M1281">
            <v>30.62</v>
          </cell>
          <cell r="O1281">
            <v>30.62</v>
          </cell>
          <cell r="AM1281">
            <v>39330</v>
          </cell>
          <cell r="AN1281">
            <v>0</v>
          </cell>
          <cell r="AO1281">
            <v>761431</v>
          </cell>
          <cell r="AP1281">
            <v>1762752</v>
          </cell>
          <cell r="AQ1281">
            <v>0</v>
          </cell>
          <cell r="AR1281">
            <v>2524183</v>
          </cell>
        </row>
        <row r="1282">
          <cell r="M1282">
            <v>30.62</v>
          </cell>
          <cell r="O1282">
            <v>30.62</v>
          </cell>
          <cell r="AM1282">
            <v>39351</v>
          </cell>
          <cell r="AN1282">
            <v>0</v>
          </cell>
          <cell r="AO1282">
            <v>761431</v>
          </cell>
          <cell r="AP1282">
            <v>2243503</v>
          </cell>
          <cell r="AQ1282">
            <v>0</v>
          </cell>
          <cell r="AR1282">
            <v>3004934</v>
          </cell>
        </row>
        <row r="1283">
          <cell r="M1283">
            <v>30.62</v>
          </cell>
          <cell r="O1283">
            <v>30.62</v>
          </cell>
          <cell r="AM1283">
            <v>39330</v>
          </cell>
          <cell r="AN1283">
            <v>0</v>
          </cell>
          <cell r="AO1283">
            <v>763334</v>
          </cell>
          <cell r="AP1283">
            <v>1767159</v>
          </cell>
          <cell r="AQ1283">
            <v>152762</v>
          </cell>
          <cell r="AR1283">
            <v>2683255</v>
          </cell>
        </row>
        <row r="1284">
          <cell r="M1284">
            <v>30.62</v>
          </cell>
          <cell r="O1284">
            <v>30.62</v>
          </cell>
          <cell r="AM1284">
            <v>0</v>
          </cell>
          <cell r="AN1284">
            <v>0</v>
          </cell>
          <cell r="AO1284">
            <v>767141</v>
          </cell>
          <cell r="AP1284">
            <v>2336848</v>
          </cell>
          <cell r="AQ1284">
            <v>0</v>
          </cell>
          <cell r="AR1284">
            <v>3103989</v>
          </cell>
        </row>
        <row r="1285">
          <cell r="M1285">
            <v>30.62</v>
          </cell>
          <cell r="O1285">
            <v>30.62</v>
          </cell>
          <cell r="AM1285">
            <v>0</v>
          </cell>
          <cell r="AN1285">
            <v>0</v>
          </cell>
          <cell r="AO1285">
            <v>854706</v>
          </cell>
          <cell r="AP1285">
            <v>2459440</v>
          </cell>
          <cell r="AQ1285">
            <v>498857</v>
          </cell>
          <cell r="AR1285">
            <v>3813003</v>
          </cell>
        </row>
        <row r="1286">
          <cell r="M1286">
            <v>30.62</v>
          </cell>
          <cell r="O1286">
            <v>30.62</v>
          </cell>
          <cell r="AM1286">
            <v>39330</v>
          </cell>
          <cell r="AO1286">
            <v>780466</v>
          </cell>
          <cell r="AP1286">
            <v>1806821</v>
          </cell>
          <cell r="AQ1286">
            <v>132762</v>
          </cell>
          <cell r="AR1286">
            <v>2720049</v>
          </cell>
        </row>
        <row r="1287">
          <cell r="M1287">
            <v>30.62</v>
          </cell>
          <cell r="O1287">
            <v>30.62</v>
          </cell>
          <cell r="AM1287">
            <v>39330</v>
          </cell>
          <cell r="AN1287">
            <v>0</v>
          </cell>
          <cell r="AO1287">
            <v>761431</v>
          </cell>
          <cell r="AP1287">
            <v>2323628</v>
          </cell>
          <cell r="AQ1287">
            <v>152762</v>
          </cell>
          <cell r="AR1287">
            <v>3237821</v>
          </cell>
        </row>
        <row r="1288">
          <cell r="M1288">
            <v>30.62</v>
          </cell>
          <cell r="O1288">
            <v>30.62</v>
          </cell>
          <cell r="AM1288">
            <v>39330</v>
          </cell>
          <cell r="AN1288">
            <v>0</v>
          </cell>
          <cell r="AO1288">
            <v>765238</v>
          </cell>
          <cell r="AP1288">
            <v>1771566</v>
          </cell>
          <cell r="AQ1288">
            <v>0</v>
          </cell>
          <cell r="AR1288">
            <v>2536804</v>
          </cell>
        </row>
        <row r="1289">
          <cell r="M1289">
            <v>30.62</v>
          </cell>
          <cell r="O1289">
            <v>30.62</v>
          </cell>
          <cell r="AM1289">
            <v>0</v>
          </cell>
          <cell r="AN1289">
            <v>0</v>
          </cell>
          <cell r="AO1289">
            <v>887067</v>
          </cell>
          <cell r="AP1289">
            <v>2053606</v>
          </cell>
          <cell r="AQ1289">
            <v>308476</v>
          </cell>
          <cell r="AR1289">
            <v>3249149</v>
          </cell>
        </row>
        <row r="1290">
          <cell r="M1290">
            <v>30.62</v>
          </cell>
          <cell r="O1290">
            <v>30.62</v>
          </cell>
          <cell r="AM1290">
            <v>0</v>
          </cell>
          <cell r="AN1290">
            <v>0</v>
          </cell>
          <cell r="AO1290">
            <v>887067</v>
          </cell>
          <cell r="AP1290">
            <v>2053606</v>
          </cell>
          <cell r="AQ1290">
            <v>308476</v>
          </cell>
          <cell r="AR1290">
            <v>3249149</v>
          </cell>
        </row>
        <row r="1291">
          <cell r="M1291">
            <v>30.62</v>
          </cell>
          <cell r="O1291">
            <v>30.62</v>
          </cell>
          <cell r="U1291">
            <v>-65670</v>
          </cell>
          <cell r="AM1291">
            <v>0</v>
          </cell>
          <cell r="AN1291">
            <v>0</v>
          </cell>
          <cell r="AO1291">
            <v>789984</v>
          </cell>
          <cell r="AP1291">
            <v>2256988</v>
          </cell>
          <cell r="AQ1291">
            <v>152762</v>
          </cell>
          <cell r="AR1291">
            <v>3199734</v>
          </cell>
        </row>
        <row r="1292">
          <cell r="M1292">
            <v>30.62</v>
          </cell>
          <cell r="O1292">
            <v>30.62</v>
          </cell>
          <cell r="AM1292">
            <v>0</v>
          </cell>
          <cell r="AN1292">
            <v>0</v>
          </cell>
          <cell r="AO1292">
            <v>778563</v>
          </cell>
          <cell r="AP1292">
            <v>2467452</v>
          </cell>
          <cell r="AQ1292">
            <v>0</v>
          </cell>
          <cell r="AR1292">
            <v>3246015</v>
          </cell>
        </row>
        <row r="1293">
          <cell r="M1293">
            <v>30.62</v>
          </cell>
          <cell r="O1293">
            <v>30.62</v>
          </cell>
          <cell r="AM1293">
            <v>0</v>
          </cell>
          <cell r="AN1293">
            <v>0</v>
          </cell>
          <cell r="AO1293">
            <v>812827</v>
          </cell>
          <cell r="AP1293">
            <v>1881738</v>
          </cell>
          <cell r="AQ1293">
            <v>0</v>
          </cell>
          <cell r="AR1293">
            <v>2694565</v>
          </cell>
        </row>
        <row r="1294">
          <cell r="M1294">
            <v>30.62</v>
          </cell>
          <cell r="O1294">
            <v>30.62</v>
          </cell>
          <cell r="U1294">
            <v>3791</v>
          </cell>
          <cell r="AM1294">
            <v>0</v>
          </cell>
          <cell r="AN1294">
            <v>0</v>
          </cell>
          <cell r="AO1294">
            <v>761431</v>
          </cell>
          <cell r="AP1294">
            <v>1765790</v>
          </cell>
          <cell r="AQ1294">
            <v>0</v>
          </cell>
          <cell r="AR1294">
            <v>2527221</v>
          </cell>
        </row>
        <row r="1295">
          <cell r="M1295">
            <v>30.62</v>
          </cell>
          <cell r="O1295">
            <v>30.62</v>
          </cell>
          <cell r="U1295">
            <v>3791</v>
          </cell>
          <cell r="AM1295">
            <v>39331</v>
          </cell>
          <cell r="AN1295">
            <v>0</v>
          </cell>
          <cell r="AO1295">
            <v>761431</v>
          </cell>
          <cell r="AP1295">
            <v>1765790</v>
          </cell>
          <cell r="AQ1295">
            <v>0</v>
          </cell>
          <cell r="AR1295">
            <v>2527221</v>
          </cell>
        </row>
        <row r="1296">
          <cell r="M1296">
            <v>30.62</v>
          </cell>
          <cell r="O1296">
            <v>30.62</v>
          </cell>
          <cell r="AM1296">
            <v>39342</v>
          </cell>
          <cell r="AO1296">
            <v>841381</v>
          </cell>
          <cell r="AP1296">
            <v>2508717</v>
          </cell>
          <cell r="AQ1296">
            <v>132762</v>
          </cell>
          <cell r="AR1296">
            <v>3482860</v>
          </cell>
        </row>
        <row r="1297">
          <cell r="M1297">
            <v>30.62</v>
          </cell>
          <cell r="O1297">
            <v>30.62</v>
          </cell>
          <cell r="AM1297">
            <v>39342</v>
          </cell>
          <cell r="AO1297">
            <v>896585</v>
          </cell>
          <cell r="AP1297">
            <v>2676579</v>
          </cell>
          <cell r="AQ1297">
            <v>308476</v>
          </cell>
          <cell r="AR1297">
            <v>3881640</v>
          </cell>
        </row>
        <row r="1298">
          <cell r="M1298">
            <v>32.71</v>
          </cell>
          <cell r="O1298">
            <v>32.71</v>
          </cell>
          <cell r="AM1298">
            <v>0</v>
          </cell>
          <cell r="AN1298">
            <v>0</v>
          </cell>
          <cell r="AO1298">
            <v>780466</v>
          </cell>
          <cell r="AP1298">
            <v>2385961</v>
          </cell>
          <cell r="AQ1298">
            <v>20000</v>
          </cell>
          <cell r="AR1298">
            <v>3186427</v>
          </cell>
        </row>
        <row r="1299">
          <cell r="M1299">
            <v>32.71</v>
          </cell>
          <cell r="O1299">
            <v>32.71</v>
          </cell>
          <cell r="AM1299">
            <v>39330</v>
          </cell>
          <cell r="AO1299">
            <v>805213</v>
          </cell>
          <cell r="AP1299">
            <v>2424986</v>
          </cell>
          <cell r="AQ1299">
            <v>132762</v>
          </cell>
          <cell r="AR1299">
            <v>3362961</v>
          </cell>
        </row>
        <row r="1300">
          <cell r="M1300">
            <v>32.71</v>
          </cell>
          <cell r="O1300">
            <v>32.71</v>
          </cell>
          <cell r="AM1300">
            <v>0</v>
          </cell>
          <cell r="AN1300">
            <v>0</v>
          </cell>
          <cell r="AO1300">
            <v>799502</v>
          </cell>
          <cell r="AP1300">
            <v>1850890</v>
          </cell>
          <cell r="AQ1300">
            <v>0</v>
          </cell>
          <cell r="AR1300">
            <v>2650392</v>
          </cell>
        </row>
        <row r="1301">
          <cell r="M1301">
            <v>32.71</v>
          </cell>
          <cell r="O1301">
            <v>32.71</v>
          </cell>
          <cell r="AM1301">
            <v>39351</v>
          </cell>
          <cell r="AN1301">
            <v>0</v>
          </cell>
          <cell r="AO1301">
            <v>816634</v>
          </cell>
          <cell r="AP1301">
            <v>2491490</v>
          </cell>
          <cell r="AQ1301">
            <v>152762</v>
          </cell>
          <cell r="AR1301">
            <v>3460886</v>
          </cell>
        </row>
        <row r="1302">
          <cell r="M1302">
            <v>32.71</v>
          </cell>
          <cell r="O1302">
            <v>32.71</v>
          </cell>
          <cell r="U1302">
            <v>-25308</v>
          </cell>
          <cell r="AM1302">
            <v>0</v>
          </cell>
          <cell r="AN1302">
            <v>0</v>
          </cell>
          <cell r="AO1302">
            <v>814731</v>
          </cell>
          <cell r="AP1302">
            <v>2325036</v>
          </cell>
          <cell r="AQ1302">
            <v>75143</v>
          </cell>
          <cell r="AR1302">
            <v>3214910</v>
          </cell>
        </row>
        <row r="1303">
          <cell r="M1303">
            <v>32.71</v>
          </cell>
          <cell r="O1303">
            <v>32.71</v>
          </cell>
          <cell r="AM1303">
            <v>39330</v>
          </cell>
          <cell r="AN1303">
            <v>0</v>
          </cell>
          <cell r="AO1303">
            <v>828056</v>
          </cell>
          <cell r="AP1303">
            <v>1916993</v>
          </cell>
          <cell r="AQ1303">
            <v>0</v>
          </cell>
          <cell r="AR1303">
            <v>2745049</v>
          </cell>
        </row>
        <row r="1304">
          <cell r="M1304">
            <v>32.71</v>
          </cell>
          <cell r="O1304">
            <v>32.71</v>
          </cell>
          <cell r="U1304">
            <v>26012</v>
          </cell>
          <cell r="AM1304">
            <v>39330</v>
          </cell>
          <cell r="AN1304">
            <v>0</v>
          </cell>
          <cell r="AO1304">
            <v>835670</v>
          </cell>
          <cell r="AP1304">
            <v>2516338</v>
          </cell>
          <cell r="AQ1304">
            <v>152762</v>
          </cell>
          <cell r="AR1304">
            <v>3504770</v>
          </cell>
        </row>
        <row r="1305">
          <cell r="M1305">
            <v>32.71</v>
          </cell>
          <cell r="O1305">
            <v>32.71</v>
          </cell>
          <cell r="AM1305">
            <v>0</v>
          </cell>
          <cell r="AN1305">
            <v>0</v>
          </cell>
          <cell r="AO1305">
            <v>835670</v>
          </cell>
          <cell r="AP1305">
            <v>2495496</v>
          </cell>
          <cell r="AQ1305">
            <v>0</v>
          </cell>
          <cell r="AR1305">
            <v>3331166</v>
          </cell>
        </row>
        <row r="1306">
          <cell r="M1306">
            <v>32.71</v>
          </cell>
          <cell r="O1306">
            <v>32.71</v>
          </cell>
          <cell r="AM1306">
            <v>39351</v>
          </cell>
          <cell r="AN1306">
            <v>0</v>
          </cell>
          <cell r="AO1306">
            <v>818538</v>
          </cell>
          <cell r="AP1306">
            <v>1884442</v>
          </cell>
          <cell r="AQ1306">
            <v>0</v>
          </cell>
          <cell r="AR1306">
            <v>2702980</v>
          </cell>
        </row>
        <row r="1307">
          <cell r="M1307">
            <v>57.91</v>
          </cell>
          <cell r="O1307">
            <v>57.91</v>
          </cell>
          <cell r="AM1307">
            <v>39342</v>
          </cell>
          <cell r="AN1307">
            <v>0</v>
          </cell>
          <cell r="AO1307">
            <v>1501922</v>
          </cell>
          <cell r="AP1307">
            <v>4040529</v>
          </cell>
          <cell r="AQ1307">
            <v>237714</v>
          </cell>
          <cell r="AR1307">
            <v>5780165</v>
          </cell>
        </row>
        <row r="1308">
          <cell r="M1308">
            <v>57.91</v>
          </cell>
          <cell r="O1308">
            <v>57.91</v>
          </cell>
          <cell r="U1308">
            <v>-47660</v>
          </cell>
          <cell r="AM1308">
            <v>39330</v>
          </cell>
          <cell r="AN1308">
            <v>0</v>
          </cell>
          <cell r="AO1308">
            <v>1463850</v>
          </cell>
          <cell r="AP1308">
            <v>3911579</v>
          </cell>
          <cell r="AQ1308">
            <v>237714</v>
          </cell>
          <cell r="AR1308">
            <v>5613143</v>
          </cell>
        </row>
        <row r="1309">
          <cell r="M1309">
            <v>57.91</v>
          </cell>
          <cell r="O1309">
            <v>57.91</v>
          </cell>
          <cell r="AM1309">
            <v>39342</v>
          </cell>
          <cell r="AO1309">
            <v>1519054</v>
          </cell>
          <cell r="AP1309">
            <v>4040624</v>
          </cell>
          <cell r="AQ1309">
            <v>216286</v>
          </cell>
          <cell r="AR1309">
            <v>5775964</v>
          </cell>
        </row>
        <row r="1310">
          <cell r="M1310">
            <v>57.91</v>
          </cell>
          <cell r="O1310">
            <v>57.91</v>
          </cell>
          <cell r="AM1310">
            <v>39330</v>
          </cell>
          <cell r="AN1310">
            <v>0</v>
          </cell>
          <cell r="AO1310">
            <v>1486693</v>
          </cell>
          <cell r="AP1310">
            <v>4122837</v>
          </cell>
          <cell r="AQ1310">
            <v>0</v>
          </cell>
          <cell r="AR1310">
            <v>5609530</v>
          </cell>
        </row>
        <row r="1311">
          <cell r="M1311">
            <v>57.91</v>
          </cell>
          <cell r="O1311">
            <v>57.91</v>
          </cell>
          <cell r="U1311">
            <v>12122</v>
          </cell>
          <cell r="AM1311">
            <v>39330</v>
          </cell>
          <cell r="AN1311">
            <v>0</v>
          </cell>
          <cell r="AO1311">
            <v>1522861</v>
          </cell>
          <cell r="AP1311">
            <v>4216280</v>
          </cell>
          <cell r="AQ1311">
            <v>117524</v>
          </cell>
          <cell r="AR1311">
            <v>5856665</v>
          </cell>
        </row>
        <row r="1312">
          <cell r="M1312">
            <v>57.91</v>
          </cell>
          <cell r="O1312">
            <v>57.91</v>
          </cell>
          <cell r="U1312">
            <v>-38282</v>
          </cell>
          <cell r="AM1312">
            <v>39330</v>
          </cell>
          <cell r="AN1312">
            <v>0</v>
          </cell>
          <cell r="AO1312">
            <v>1484790</v>
          </cell>
          <cell r="AP1312">
            <v>4087756</v>
          </cell>
          <cell r="AQ1312">
            <v>0</v>
          </cell>
          <cell r="AR1312">
            <v>5572546</v>
          </cell>
        </row>
        <row r="1313">
          <cell r="M1313">
            <v>57.91</v>
          </cell>
          <cell r="O1313">
            <v>57.91</v>
          </cell>
          <cell r="AM1313">
            <v>39351</v>
          </cell>
          <cell r="AN1313">
            <v>0</v>
          </cell>
          <cell r="AO1313">
            <v>1600908</v>
          </cell>
          <cell r="AP1313">
            <v>4267062</v>
          </cell>
          <cell r="AQ1313">
            <v>197714</v>
          </cell>
          <cell r="AR1313">
            <v>6065684</v>
          </cell>
        </row>
        <row r="1314">
          <cell r="M1314">
            <v>57.91</v>
          </cell>
          <cell r="O1314">
            <v>57.91</v>
          </cell>
          <cell r="U1314">
            <v>-13271</v>
          </cell>
          <cell r="AM1314">
            <v>0</v>
          </cell>
          <cell r="AN1314">
            <v>0</v>
          </cell>
          <cell r="AO1314">
            <v>1578065</v>
          </cell>
          <cell r="AP1314">
            <v>4203546</v>
          </cell>
          <cell r="AQ1314">
            <v>275333</v>
          </cell>
          <cell r="AR1314">
            <v>6056944</v>
          </cell>
        </row>
        <row r="1315">
          <cell r="M1315">
            <v>57.91</v>
          </cell>
          <cell r="O1315">
            <v>57.91</v>
          </cell>
          <cell r="U1315">
            <v>-30925</v>
          </cell>
          <cell r="AM1315">
            <v>39330</v>
          </cell>
          <cell r="AN1315">
            <v>0</v>
          </cell>
          <cell r="AO1315">
            <v>1475272</v>
          </cell>
          <cell r="AP1315">
            <v>3991492</v>
          </cell>
          <cell r="AQ1315">
            <v>0</v>
          </cell>
          <cell r="AR1315">
            <v>5466764</v>
          </cell>
        </row>
        <row r="1316">
          <cell r="M1316">
            <v>58.68</v>
          </cell>
          <cell r="O1316">
            <v>58.68</v>
          </cell>
          <cell r="U1316">
            <v>-85509</v>
          </cell>
          <cell r="AM1316">
            <v>39351</v>
          </cell>
          <cell r="AO1316">
            <v>1551415</v>
          </cell>
          <cell r="AP1316">
            <v>4044754</v>
          </cell>
          <cell r="AQ1316">
            <v>216286</v>
          </cell>
          <cell r="AR1316">
            <v>5812455</v>
          </cell>
        </row>
        <row r="1317">
          <cell r="M1317">
            <v>58.68</v>
          </cell>
          <cell r="O1317">
            <v>58.68</v>
          </cell>
          <cell r="U1317">
            <v>-17797</v>
          </cell>
          <cell r="AM1317">
            <v>39330</v>
          </cell>
          <cell r="AN1317">
            <v>0</v>
          </cell>
          <cell r="AO1317">
            <v>1583776</v>
          </cell>
          <cell r="AP1317">
            <v>4333328</v>
          </cell>
          <cell r="AQ1317">
            <v>217714</v>
          </cell>
          <cell r="AR1317">
            <v>6134818</v>
          </cell>
        </row>
        <row r="1318">
          <cell r="M1318">
            <v>58.68</v>
          </cell>
          <cell r="O1318">
            <v>58.68</v>
          </cell>
          <cell r="AM1318">
            <v>39330</v>
          </cell>
          <cell r="AN1318">
            <v>0</v>
          </cell>
          <cell r="AO1318">
            <v>1745580</v>
          </cell>
          <cell r="AP1318">
            <v>5242985</v>
          </cell>
          <cell r="AQ1318">
            <v>287164</v>
          </cell>
          <cell r="AR1318">
            <v>7275729</v>
          </cell>
        </row>
        <row r="1319">
          <cell r="M1319">
            <v>30.77</v>
          </cell>
          <cell r="O1319">
            <v>30.77</v>
          </cell>
          <cell r="AM1319">
            <v>39330</v>
          </cell>
          <cell r="AO1319">
            <v>793791</v>
          </cell>
          <cell r="AP1319">
            <v>1837669</v>
          </cell>
          <cell r="AQ1319">
            <v>152762</v>
          </cell>
          <cell r="AR1319">
            <v>2784222</v>
          </cell>
        </row>
        <row r="1320">
          <cell r="M1320">
            <v>30.77</v>
          </cell>
          <cell r="O1320">
            <v>30.77</v>
          </cell>
          <cell r="U1320">
            <v>14973</v>
          </cell>
          <cell r="AM1320">
            <v>39351</v>
          </cell>
          <cell r="AN1320">
            <v>0</v>
          </cell>
          <cell r="AO1320">
            <v>780466</v>
          </cell>
          <cell r="AP1320">
            <v>1802836</v>
          </cell>
          <cell r="AQ1320">
            <v>152762</v>
          </cell>
          <cell r="AR1320">
            <v>2736064</v>
          </cell>
        </row>
        <row r="1321">
          <cell r="M1321">
            <v>30.77</v>
          </cell>
          <cell r="O1321">
            <v>30.77</v>
          </cell>
          <cell r="AM1321">
            <v>39330</v>
          </cell>
          <cell r="AN1321">
            <v>0</v>
          </cell>
          <cell r="AO1321">
            <v>780466</v>
          </cell>
          <cell r="AP1321">
            <v>1806821</v>
          </cell>
          <cell r="AQ1321">
            <v>51333</v>
          </cell>
          <cell r="AR1321">
            <v>2638620</v>
          </cell>
        </row>
        <row r="1322">
          <cell r="M1322">
            <v>30.77</v>
          </cell>
          <cell r="O1322">
            <v>30.77</v>
          </cell>
          <cell r="AM1322">
            <v>0</v>
          </cell>
          <cell r="AN1322">
            <v>0</v>
          </cell>
          <cell r="AO1322">
            <v>780466</v>
          </cell>
          <cell r="AP1322">
            <v>2268654</v>
          </cell>
          <cell r="AQ1322">
            <v>95143</v>
          </cell>
          <cell r="AR1322">
            <v>3144263</v>
          </cell>
        </row>
        <row r="1323">
          <cell r="M1323">
            <v>30.77</v>
          </cell>
          <cell r="O1323">
            <v>30.77</v>
          </cell>
          <cell r="U1323">
            <v>-36005</v>
          </cell>
          <cell r="AM1323">
            <v>39330</v>
          </cell>
          <cell r="AN1323">
            <v>0</v>
          </cell>
          <cell r="AO1323">
            <v>761431</v>
          </cell>
          <cell r="AP1323">
            <v>2414967</v>
          </cell>
          <cell r="AQ1323">
            <v>0</v>
          </cell>
          <cell r="AR1323">
            <v>3176398</v>
          </cell>
        </row>
        <row r="1324">
          <cell r="M1324">
            <v>30.77</v>
          </cell>
          <cell r="O1324">
            <v>30.77</v>
          </cell>
          <cell r="AM1324">
            <v>0</v>
          </cell>
          <cell r="AN1324">
            <v>0</v>
          </cell>
          <cell r="AO1324">
            <v>818538</v>
          </cell>
          <cell r="AP1324">
            <v>2455834</v>
          </cell>
          <cell r="AQ1324">
            <v>0</v>
          </cell>
          <cell r="AR1324">
            <v>3274372</v>
          </cell>
        </row>
        <row r="1325">
          <cell r="M1325">
            <v>30.77</v>
          </cell>
          <cell r="O1325">
            <v>30.77</v>
          </cell>
          <cell r="AM1325">
            <v>39351</v>
          </cell>
          <cell r="AN1325">
            <v>0</v>
          </cell>
          <cell r="AO1325">
            <v>770948</v>
          </cell>
          <cell r="AP1325">
            <v>2265538</v>
          </cell>
          <cell r="AQ1325">
            <v>0</v>
          </cell>
          <cell r="AR1325">
            <v>3036486</v>
          </cell>
        </row>
        <row r="1326">
          <cell r="M1326">
            <v>30.77</v>
          </cell>
          <cell r="O1326">
            <v>30.77</v>
          </cell>
          <cell r="AM1326">
            <v>0</v>
          </cell>
          <cell r="AN1326">
            <v>0</v>
          </cell>
          <cell r="AO1326">
            <v>799502</v>
          </cell>
          <cell r="AP1326">
            <v>2451828</v>
          </cell>
          <cell r="AQ1326">
            <v>95143</v>
          </cell>
          <cell r="AR1326">
            <v>3346473</v>
          </cell>
        </row>
        <row r="1327">
          <cell r="M1327">
            <v>30.77</v>
          </cell>
          <cell r="O1327">
            <v>30.77</v>
          </cell>
          <cell r="AM1327">
            <v>39330</v>
          </cell>
          <cell r="AN1327">
            <v>0</v>
          </cell>
          <cell r="AO1327">
            <v>852802</v>
          </cell>
          <cell r="AP1327">
            <v>2615284</v>
          </cell>
          <cell r="AQ1327">
            <v>88952</v>
          </cell>
          <cell r="AR1327">
            <v>3557038</v>
          </cell>
        </row>
        <row r="1328">
          <cell r="M1328">
            <v>30.77</v>
          </cell>
          <cell r="O1328">
            <v>30.77</v>
          </cell>
          <cell r="AM1328">
            <v>39330</v>
          </cell>
          <cell r="AN1328">
            <v>0</v>
          </cell>
          <cell r="AO1328">
            <v>923235</v>
          </cell>
          <cell r="AP1328">
            <v>2137337</v>
          </cell>
          <cell r="AQ1328">
            <v>478762</v>
          </cell>
          <cell r="AR1328">
            <v>3539334</v>
          </cell>
        </row>
        <row r="1329">
          <cell r="M1329">
            <v>44.31</v>
          </cell>
          <cell r="O1329">
            <v>44.31</v>
          </cell>
          <cell r="AM1329">
            <v>0</v>
          </cell>
          <cell r="AN1329">
            <v>0</v>
          </cell>
          <cell r="AO1329">
            <v>1252553</v>
          </cell>
          <cell r="AP1329">
            <v>3500666</v>
          </cell>
          <cell r="AQ1329">
            <v>0</v>
          </cell>
          <cell r="AR1329">
            <v>4753219</v>
          </cell>
        </row>
        <row r="1330">
          <cell r="M1330">
            <v>44.31</v>
          </cell>
          <cell r="O1330">
            <v>44.31</v>
          </cell>
          <cell r="AM1330">
            <v>39331</v>
          </cell>
          <cell r="AN1330">
            <v>0</v>
          </cell>
          <cell r="AO1330">
            <v>1090749</v>
          </cell>
          <cell r="AP1330">
            <v>2508316</v>
          </cell>
          <cell r="AQ1330">
            <v>0</v>
          </cell>
          <cell r="AR1330">
            <v>3599065</v>
          </cell>
        </row>
        <row r="1331">
          <cell r="M1331">
            <v>44.31</v>
          </cell>
          <cell r="O1331">
            <v>44.31</v>
          </cell>
          <cell r="AM1331">
            <v>0</v>
          </cell>
          <cell r="AN1331">
            <v>0</v>
          </cell>
          <cell r="AO1331">
            <v>1102171</v>
          </cell>
          <cell r="AP1331">
            <v>3232647</v>
          </cell>
          <cell r="AQ1331">
            <v>77143</v>
          </cell>
          <cell r="AR1331">
            <v>4411961</v>
          </cell>
        </row>
        <row r="1332">
          <cell r="M1332">
            <v>44.31</v>
          </cell>
          <cell r="O1332">
            <v>44.31</v>
          </cell>
          <cell r="AM1332">
            <v>39351</v>
          </cell>
          <cell r="AN1332">
            <v>0</v>
          </cell>
          <cell r="AO1332">
            <v>1140242</v>
          </cell>
          <cell r="AP1332">
            <v>2639721</v>
          </cell>
          <cell r="AQ1332">
            <v>23810</v>
          </cell>
          <cell r="AR1332">
            <v>3803773</v>
          </cell>
        </row>
        <row r="1333">
          <cell r="M1333">
            <v>44.31</v>
          </cell>
          <cell r="O1333">
            <v>44.31</v>
          </cell>
          <cell r="AM1333">
            <v>0</v>
          </cell>
          <cell r="AN1333">
            <v>0</v>
          </cell>
          <cell r="AO1333">
            <v>1151664</v>
          </cell>
          <cell r="AP1333">
            <v>3227039</v>
          </cell>
          <cell r="AQ1333">
            <v>0</v>
          </cell>
          <cell r="AR1333">
            <v>4378703</v>
          </cell>
        </row>
        <row r="1334">
          <cell r="M1334">
            <v>44.31</v>
          </cell>
          <cell r="O1334">
            <v>44.31</v>
          </cell>
          <cell r="AM1334">
            <v>39330</v>
          </cell>
          <cell r="AN1334">
            <v>0</v>
          </cell>
          <cell r="AO1334">
            <v>1119303</v>
          </cell>
          <cell r="AP1334">
            <v>3152121</v>
          </cell>
          <cell r="AQ1334">
            <v>77143</v>
          </cell>
          <cell r="AR1334">
            <v>4348567</v>
          </cell>
        </row>
        <row r="1335">
          <cell r="M1335">
            <v>44.95</v>
          </cell>
          <cell r="O1335">
            <v>44.95</v>
          </cell>
          <cell r="AM1335">
            <v>39351</v>
          </cell>
          <cell r="AN1335">
            <v>0</v>
          </cell>
          <cell r="AO1335">
            <v>1140242</v>
          </cell>
          <cell r="AP1335">
            <v>3200597</v>
          </cell>
          <cell r="AQ1335">
            <v>0</v>
          </cell>
          <cell r="AR1335">
            <v>4340839</v>
          </cell>
        </row>
        <row r="1336">
          <cell r="M1336">
            <v>44.8</v>
          </cell>
          <cell r="O1336">
            <v>44.8</v>
          </cell>
          <cell r="AM1336">
            <v>39342</v>
          </cell>
          <cell r="AN1336">
            <v>0</v>
          </cell>
          <cell r="AO1336">
            <v>1140242</v>
          </cell>
          <cell r="AP1336">
            <v>3320785</v>
          </cell>
          <cell r="AQ1336">
            <v>0</v>
          </cell>
          <cell r="AR1336">
            <v>4461027</v>
          </cell>
        </row>
        <row r="1337">
          <cell r="M1337">
            <v>44.8</v>
          </cell>
          <cell r="O1337">
            <v>44.8</v>
          </cell>
          <cell r="AM1337">
            <v>0</v>
          </cell>
          <cell r="AN1337">
            <v>0</v>
          </cell>
          <cell r="AO1337">
            <v>1104074</v>
          </cell>
          <cell r="AP1337">
            <v>2968803</v>
          </cell>
          <cell r="AQ1337">
            <v>0</v>
          </cell>
          <cell r="AR1337">
            <v>4072877</v>
          </cell>
        </row>
        <row r="1338">
          <cell r="M1338">
            <v>44.39</v>
          </cell>
          <cell r="O1338">
            <v>44.39</v>
          </cell>
          <cell r="AM1338">
            <v>0</v>
          </cell>
          <cell r="AN1338">
            <v>0</v>
          </cell>
          <cell r="AO1338">
            <v>1258264</v>
          </cell>
          <cell r="AP1338">
            <v>3553949</v>
          </cell>
          <cell r="AQ1338">
            <v>0</v>
          </cell>
          <cell r="AR1338">
            <v>4812213</v>
          </cell>
        </row>
        <row r="1339">
          <cell r="M1339">
            <v>44.39</v>
          </cell>
          <cell r="O1339">
            <v>44.39</v>
          </cell>
          <cell r="AM1339">
            <v>39342</v>
          </cell>
          <cell r="AN1339">
            <v>0</v>
          </cell>
          <cell r="AO1339">
            <v>1180217</v>
          </cell>
          <cell r="AP1339">
            <v>3373267</v>
          </cell>
          <cell r="AQ1339">
            <v>132095</v>
          </cell>
          <cell r="AR1339">
            <v>4685579</v>
          </cell>
        </row>
        <row r="1340">
          <cell r="M1340">
            <v>44.39</v>
          </cell>
          <cell r="O1340">
            <v>44.39</v>
          </cell>
          <cell r="AM1340">
            <v>0</v>
          </cell>
          <cell r="AN1340">
            <v>0</v>
          </cell>
          <cell r="AO1340">
            <v>1199253</v>
          </cell>
          <cell r="AP1340">
            <v>3297148</v>
          </cell>
          <cell r="AQ1340">
            <v>697143</v>
          </cell>
          <cell r="AR1340">
            <v>5193544</v>
          </cell>
        </row>
        <row r="1341">
          <cell r="M1341">
            <v>44.39</v>
          </cell>
          <cell r="O1341">
            <v>44.39</v>
          </cell>
          <cell r="AM1341">
            <v>39330</v>
          </cell>
          <cell r="AN1341">
            <v>0</v>
          </cell>
          <cell r="AO1341">
            <v>1250650</v>
          </cell>
          <cell r="AP1341">
            <v>3456197</v>
          </cell>
          <cell r="AQ1341">
            <v>584572</v>
          </cell>
          <cell r="AR1341">
            <v>5291419</v>
          </cell>
        </row>
        <row r="1342">
          <cell r="M1342">
            <v>44.39</v>
          </cell>
          <cell r="O1342">
            <v>44.39</v>
          </cell>
          <cell r="AM1342">
            <v>0</v>
          </cell>
          <cell r="AN1342">
            <v>0</v>
          </cell>
          <cell r="AO1342">
            <v>1126917</v>
          </cell>
          <cell r="AP1342">
            <v>2608873</v>
          </cell>
          <cell r="AQ1342">
            <v>0</v>
          </cell>
          <cell r="AR1342">
            <v>3735790</v>
          </cell>
        </row>
        <row r="1343">
          <cell r="M1343">
            <v>44.39</v>
          </cell>
          <cell r="O1343">
            <v>44.39</v>
          </cell>
          <cell r="AM1343">
            <v>39351</v>
          </cell>
          <cell r="AN1343">
            <v>0</v>
          </cell>
          <cell r="AO1343">
            <v>1128821</v>
          </cell>
          <cell r="AP1343">
            <v>3174155</v>
          </cell>
          <cell r="AQ1343">
            <v>77143</v>
          </cell>
          <cell r="AR1343">
            <v>4380119</v>
          </cell>
        </row>
        <row r="1344">
          <cell r="M1344">
            <v>44.39</v>
          </cell>
          <cell r="O1344">
            <v>44.39</v>
          </cell>
          <cell r="AM1344">
            <v>39330</v>
          </cell>
          <cell r="AO1344">
            <v>1309661</v>
          </cell>
          <cell r="AP1344">
            <v>3592810</v>
          </cell>
          <cell r="AQ1344">
            <v>269907</v>
          </cell>
          <cell r="AR1344">
            <v>5172378</v>
          </cell>
        </row>
        <row r="1345">
          <cell r="M1345">
            <v>44.39</v>
          </cell>
          <cell r="O1345">
            <v>44.39</v>
          </cell>
          <cell r="AM1345">
            <v>39342</v>
          </cell>
          <cell r="AN1345">
            <v>0</v>
          </cell>
          <cell r="AO1345">
            <v>1220193</v>
          </cell>
          <cell r="AP1345">
            <v>3385686</v>
          </cell>
          <cell r="AQ1345">
            <v>43810</v>
          </cell>
          <cell r="AR1345">
            <v>4649689</v>
          </cell>
        </row>
        <row r="1346">
          <cell r="M1346">
            <v>44.39</v>
          </cell>
          <cell r="O1346">
            <v>44.39</v>
          </cell>
          <cell r="AM1346">
            <v>0</v>
          </cell>
          <cell r="AN1346">
            <v>0</v>
          </cell>
          <cell r="AO1346">
            <v>1153567</v>
          </cell>
          <cell r="AP1346">
            <v>3311571</v>
          </cell>
          <cell r="AQ1346">
            <v>0</v>
          </cell>
          <cell r="AR1346">
            <v>4465138</v>
          </cell>
        </row>
        <row r="1347">
          <cell r="M1347">
            <v>44.39</v>
          </cell>
          <cell r="O1347">
            <v>44.39</v>
          </cell>
          <cell r="AM1347">
            <v>39330</v>
          </cell>
          <cell r="AN1347">
            <v>0</v>
          </cell>
          <cell r="AO1347">
            <v>1176410</v>
          </cell>
          <cell r="AP1347">
            <v>3284328</v>
          </cell>
          <cell r="AQ1347">
            <v>23810</v>
          </cell>
          <cell r="AR1347">
            <v>4484548</v>
          </cell>
        </row>
        <row r="1348">
          <cell r="M1348">
            <v>44.39</v>
          </cell>
          <cell r="O1348">
            <v>44.39</v>
          </cell>
          <cell r="U1348">
            <v>0</v>
          </cell>
          <cell r="AM1348">
            <v>39330</v>
          </cell>
          <cell r="AN1348">
            <v>0</v>
          </cell>
          <cell r="AO1348">
            <v>1134532</v>
          </cell>
          <cell r="AP1348">
            <v>3187377</v>
          </cell>
          <cell r="AQ1348">
            <v>77143</v>
          </cell>
          <cell r="AR1348">
            <v>4399052</v>
          </cell>
        </row>
        <row r="1349">
          <cell r="M1349">
            <v>44.39</v>
          </cell>
          <cell r="O1349">
            <v>44.39</v>
          </cell>
          <cell r="AM1349">
            <v>39330</v>
          </cell>
          <cell r="AN1349">
            <v>0</v>
          </cell>
          <cell r="AO1349">
            <v>1094556</v>
          </cell>
          <cell r="AP1349">
            <v>3174957</v>
          </cell>
          <cell r="AQ1349">
            <v>77143</v>
          </cell>
          <cell r="AR1349">
            <v>4346656</v>
          </cell>
        </row>
        <row r="1350">
          <cell r="M1350">
            <v>44.39</v>
          </cell>
          <cell r="O1350">
            <v>44.39</v>
          </cell>
          <cell r="U1350">
            <v>5285</v>
          </cell>
          <cell r="AM1350">
            <v>39351</v>
          </cell>
          <cell r="AN1350">
            <v>0</v>
          </cell>
          <cell r="AO1350">
            <v>1134532</v>
          </cell>
          <cell r="AP1350">
            <v>3191611</v>
          </cell>
          <cell r="AQ1350">
            <v>195905</v>
          </cell>
          <cell r="AR1350">
            <v>4522048</v>
          </cell>
        </row>
        <row r="1351">
          <cell r="M1351">
            <v>45</v>
          </cell>
          <cell r="O1351">
            <v>45</v>
          </cell>
          <cell r="AM1351">
            <v>0</v>
          </cell>
          <cell r="AN1351">
            <v>0</v>
          </cell>
          <cell r="AO1351">
            <v>1151664</v>
          </cell>
          <cell r="AP1351">
            <v>3227039</v>
          </cell>
          <cell r="AQ1351">
            <v>0</v>
          </cell>
          <cell r="AR1351">
            <v>4378703</v>
          </cell>
        </row>
        <row r="1352">
          <cell r="M1352">
            <v>44.85</v>
          </cell>
          <cell r="O1352">
            <v>44.85</v>
          </cell>
          <cell r="U1352">
            <v>-27456</v>
          </cell>
          <cell r="AM1352">
            <v>39331</v>
          </cell>
          <cell r="AN1352">
            <v>0</v>
          </cell>
          <cell r="AO1352">
            <v>1182121</v>
          </cell>
          <cell r="AP1352">
            <v>2714674</v>
          </cell>
          <cell r="AQ1352">
            <v>231143</v>
          </cell>
          <cell r="AR1352">
            <v>4127938</v>
          </cell>
        </row>
        <row r="1353">
          <cell r="M1353">
            <v>30.77</v>
          </cell>
          <cell r="O1353">
            <v>30.77</v>
          </cell>
          <cell r="AM1353">
            <v>0</v>
          </cell>
          <cell r="AN1353">
            <v>0</v>
          </cell>
          <cell r="AO1353">
            <v>833766</v>
          </cell>
          <cell r="AP1353">
            <v>2611277</v>
          </cell>
          <cell r="AQ1353">
            <v>112762</v>
          </cell>
          <cell r="AR1353">
            <v>3557805</v>
          </cell>
        </row>
        <row r="1354">
          <cell r="M1354">
            <v>30.77</v>
          </cell>
          <cell r="O1354">
            <v>30.77</v>
          </cell>
          <cell r="AM1354">
            <v>0</v>
          </cell>
          <cell r="AN1354">
            <v>0</v>
          </cell>
          <cell r="AO1354">
            <v>847092</v>
          </cell>
          <cell r="AP1354">
            <v>1961061</v>
          </cell>
          <cell r="AQ1354">
            <v>88952</v>
          </cell>
          <cell r="AR1354">
            <v>2897105</v>
          </cell>
        </row>
        <row r="1355">
          <cell r="M1355">
            <v>30.77</v>
          </cell>
          <cell r="O1355">
            <v>30.77</v>
          </cell>
          <cell r="AM1355">
            <v>39330</v>
          </cell>
          <cell r="AN1355">
            <v>0</v>
          </cell>
          <cell r="AO1355">
            <v>799502</v>
          </cell>
          <cell r="AP1355">
            <v>1850890</v>
          </cell>
          <cell r="AQ1355">
            <v>51333</v>
          </cell>
          <cell r="AR1355">
            <v>2701725</v>
          </cell>
        </row>
        <row r="1356">
          <cell r="M1356">
            <v>30.77</v>
          </cell>
          <cell r="O1356">
            <v>30.77</v>
          </cell>
          <cell r="AM1356">
            <v>0</v>
          </cell>
          <cell r="AN1356">
            <v>39359</v>
          </cell>
          <cell r="AO1356">
            <v>799502</v>
          </cell>
          <cell r="AP1356">
            <v>1850890</v>
          </cell>
          <cell r="AQ1356">
            <v>0</v>
          </cell>
          <cell r="AR1356">
            <v>2650392</v>
          </cell>
        </row>
        <row r="1357">
          <cell r="M1357">
            <v>30.77</v>
          </cell>
          <cell r="O1357">
            <v>30.77</v>
          </cell>
          <cell r="AM1357">
            <v>39351</v>
          </cell>
          <cell r="AN1357">
            <v>0</v>
          </cell>
          <cell r="AO1357">
            <v>803309</v>
          </cell>
          <cell r="AP1357">
            <v>1859703</v>
          </cell>
          <cell r="AQ1357">
            <v>152762</v>
          </cell>
          <cell r="AR1357">
            <v>2815774</v>
          </cell>
        </row>
        <row r="1358">
          <cell r="M1358">
            <v>30.77</v>
          </cell>
          <cell r="O1358">
            <v>30.77</v>
          </cell>
          <cell r="AM1358">
            <v>0</v>
          </cell>
          <cell r="AN1358">
            <v>0</v>
          </cell>
          <cell r="AO1358">
            <v>803309</v>
          </cell>
          <cell r="AP1358">
            <v>1859703</v>
          </cell>
          <cell r="AQ1358">
            <v>88952</v>
          </cell>
          <cell r="AR1358">
            <v>2751964</v>
          </cell>
        </row>
        <row r="1359">
          <cell r="M1359">
            <v>30.77</v>
          </cell>
          <cell r="O1359">
            <v>30.77</v>
          </cell>
          <cell r="U1359">
            <v>-31686</v>
          </cell>
          <cell r="AM1359">
            <v>39342</v>
          </cell>
          <cell r="AN1359">
            <v>0</v>
          </cell>
          <cell r="AO1359">
            <v>776659</v>
          </cell>
          <cell r="AP1359">
            <v>2453682</v>
          </cell>
          <cell r="AQ1359">
            <v>0</v>
          </cell>
          <cell r="AR1359">
            <v>3230341</v>
          </cell>
        </row>
        <row r="1360">
          <cell r="M1360">
            <v>30.77</v>
          </cell>
          <cell r="O1360">
            <v>30.77</v>
          </cell>
          <cell r="U1360">
            <v>1540</v>
          </cell>
          <cell r="AM1360">
            <v>0</v>
          </cell>
          <cell r="AN1360">
            <v>0</v>
          </cell>
          <cell r="AO1360">
            <v>809020</v>
          </cell>
          <cell r="AP1360">
            <v>2515159</v>
          </cell>
          <cell r="AQ1360">
            <v>152762</v>
          </cell>
          <cell r="AR1360">
            <v>3476941</v>
          </cell>
        </row>
        <row r="1361">
          <cell r="M1361">
            <v>30.77</v>
          </cell>
          <cell r="O1361">
            <v>30.77</v>
          </cell>
          <cell r="AM1361">
            <v>39330</v>
          </cell>
          <cell r="AO1361">
            <v>807116</v>
          </cell>
          <cell r="AP1361">
            <v>1843277</v>
          </cell>
          <cell r="AQ1361">
            <v>152762</v>
          </cell>
          <cell r="AR1361">
            <v>2803155</v>
          </cell>
        </row>
        <row r="1362">
          <cell r="M1362">
            <v>30.77</v>
          </cell>
          <cell r="O1362">
            <v>30.77</v>
          </cell>
          <cell r="AM1362">
            <v>39351</v>
          </cell>
          <cell r="AN1362">
            <v>0</v>
          </cell>
          <cell r="AO1362">
            <v>866127</v>
          </cell>
          <cell r="AP1362">
            <v>2566006</v>
          </cell>
          <cell r="AQ1362">
            <v>471524</v>
          </cell>
          <cell r="AR1362">
            <v>3903657</v>
          </cell>
        </row>
        <row r="1363">
          <cell r="M1363">
            <v>30.77</v>
          </cell>
          <cell r="O1363">
            <v>30.77</v>
          </cell>
          <cell r="AM1363">
            <v>39331</v>
          </cell>
          <cell r="AN1363">
            <v>0</v>
          </cell>
          <cell r="AO1363">
            <v>795695</v>
          </cell>
          <cell r="AP1363">
            <v>2402952</v>
          </cell>
          <cell r="AQ1363">
            <v>152762</v>
          </cell>
          <cell r="AR1363">
            <v>3351409</v>
          </cell>
        </row>
        <row r="1364">
          <cell r="M1364">
            <v>30.77</v>
          </cell>
          <cell r="O1364">
            <v>30.77</v>
          </cell>
          <cell r="AM1364">
            <v>39331</v>
          </cell>
          <cell r="AO1364">
            <v>801406</v>
          </cell>
          <cell r="AP1364">
            <v>2336047</v>
          </cell>
          <cell r="AQ1364">
            <v>132762</v>
          </cell>
          <cell r="AR1364">
            <v>3270215</v>
          </cell>
        </row>
        <row r="1365">
          <cell r="M1365">
            <v>30.77</v>
          </cell>
          <cell r="O1365">
            <v>30.77</v>
          </cell>
          <cell r="AM1365">
            <v>0</v>
          </cell>
          <cell r="AN1365">
            <v>0</v>
          </cell>
          <cell r="AO1365">
            <v>843284</v>
          </cell>
          <cell r="AP1365">
            <v>2633311</v>
          </cell>
          <cell r="AQ1365">
            <v>0</v>
          </cell>
          <cell r="AR1365">
            <v>3476595</v>
          </cell>
        </row>
        <row r="1366">
          <cell r="M1366">
            <v>30.77</v>
          </cell>
          <cell r="O1366">
            <v>30.77</v>
          </cell>
          <cell r="AM1366">
            <v>39330</v>
          </cell>
          <cell r="AN1366">
            <v>0</v>
          </cell>
          <cell r="AO1366">
            <v>909910</v>
          </cell>
          <cell r="AP1366">
            <v>2576623</v>
          </cell>
          <cell r="AQ1366">
            <v>478762</v>
          </cell>
          <cell r="AR1366">
            <v>3965295</v>
          </cell>
        </row>
        <row r="1367">
          <cell r="M1367">
            <v>49.62</v>
          </cell>
          <cell r="O1367">
            <v>49.62</v>
          </cell>
          <cell r="U1367">
            <v>21431</v>
          </cell>
          <cell r="AM1367">
            <v>39351</v>
          </cell>
          <cell r="AO1367">
            <v>1368671</v>
          </cell>
          <cell r="AP1367">
            <v>3715754</v>
          </cell>
          <cell r="AQ1367">
            <v>121048</v>
          </cell>
          <cell r="AR1367">
            <v>5205473</v>
          </cell>
        </row>
        <row r="1368">
          <cell r="M1368">
            <v>49.62</v>
          </cell>
          <cell r="O1368">
            <v>49.62</v>
          </cell>
          <cell r="AM1368">
            <v>39330</v>
          </cell>
          <cell r="AN1368">
            <v>0</v>
          </cell>
          <cell r="AO1368">
            <v>1342021</v>
          </cell>
          <cell r="AP1368">
            <v>3787914</v>
          </cell>
          <cell r="AQ1368">
            <v>196000</v>
          </cell>
          <cell r="AR1368">
            <v>5325935</v>
          </cell>
        </row>
        <row r="1369">
          <cell r="M1369">
            <v>49.62</v>
          </cell>
          <cell r="O1369">
            <v>49.62</v>
          </cell>
          <cell r="AM1369">
            <v>39330</v>
          </cell>
          <cell r="AN1369">
            <v>0</v>
          </cell>
          <cell r="AO1369">
            <v>1227807</v>
          </cell>
          <cell r="AP1369">
            <v>4044313</v>
          </cell>
          <cell r="AQ1369">
            <v>0</v>
          </cell>
          <cell r="AR1369">
            <v>5272120</v>
          </cell>
        </row>
        <row r="1370">
          <cell r="M1370">
            <v>49.62</v>
          </cell>
          <cell r="O1370">
            <v>49.62</v>
          </cell>
          <cell r="U1370">
            <v>4911</v>
          </cell>
          <cell r="AM1370">
            <v>39330</v>
          </cell>
          <cell r="AN1370">
            <v>0</v>
          </cell>
          <cell r="AO1370">
            <v>1250650</v>
          </cell>
          <cell r="AP1370">
            <v>3580319</v>
          </cell>
          <cell r="AQ1370">
            <v>97238</v>
          </cell>
          <cell r="AR1370">
            <v>4928207</v>
          </cell>
        </row>
        <row r="1371">
          <cell r="M1371">
            <v>49.62</v>
          </cell>
          <cell r="O1371">
            <v>49.62</v>
          </cell>
          <cell r="AM1371">
            <v>0</v>
          </cell>
          <cell r="AN1371">
            <v>39355</v>
          </cell>
          <cell r="AO1371">
            <v>1347732</v>
          </cell>
          <cell r="AP1371">
            <v>3680947</v>
          </cell>
          <cell r="AQ1371">
            <v>714857</v>
          </cell>
          <cell r="AR1371">
            <v>5743536</v>
          </cell>
        </row>
        <row r="1372">
          <cell r="M1372">
            <v>49.62</v>
          </cell>
          <cell r="O1372">
            <v>49.62</v>
          </cell>
          <cell r="U1372">
            <v>0</v>
          </cell>
          <cell r="AM1372">
            <v>0</v>
          </cell>
          <cell r="AN1372">
            <v>0</v>
          </cell>
          <cell r="AO1372">
            <v>1208771</v>
          </cell>
          <cell r="AP1372">
            <v>3479432</v>
          </cell>
          <cell r="AQ1372">
            <v>0</v>
          </cell>
          <cell r="AR1372">
            <v>4688203</v>
          </cell>
        </row>
        <row r="1373">
          <cell r="M1373">
            <v>49.62</v>
          </cell>
          <cell r="O1373">
            <v>49.62</v>
          </cell>
          <cell r="AM1373">
            <v>0</v>
          </cell>
          <cell r="AN1373">
            <v>0</v>
          </cell>
          <cell r="AO1373">
            <v>1368671</v>
          </cell>
          <cell r="AP1373">
            <v>3769485</v>
          </cell>
          <cell r="AQ1373">
            <v>674857</v>
          </cell>
          <cell r="AR1373">
            <v>5813013</v>
          </cell>
        </row>
        <row r="1374">
          <cell r="M1374">
            <v>49.62</v>
          </cell>
          <cell r="O1374">
            <v>49.62</v>
          </cell>
          <cell r="AM1374">
            <v>39331</v>
          </cell>
          <cell r="AO1374">
            <v>1243035</v>
          </cell>
          <cell r="AP1374">
            <v>2877693</v>
          </cell>
          <cell r="AQ1374">
            <v>196000</v>
          </cell>
          <cell r="AR1374">
            <v>4316728</v>
          </cell>
        </row>
        <row r="1375">
          <cell r="M1375">
            <v>49.62</v>
          </cell>
          <cell r="O1375">
            <v>49.62</v>
          </cell>
          <cell r="AM1375">
            <v>39330</v>
          </cell>
          <cell r="AN1375">
            <v>0</v>
          </cell>
          <cell r="AO1375">
            <v>1243035</v>
          </cell>
          <cell r="AP1375">
            <v>3358444</v>
          </cell>
          <cell r="AQ1375">
            <v>132190</v>
          </cell>
          <cell r="AR1375">
            <v>4733669</v>
          </cell>
        </row>
        <row r="1376">
          <cell r="M1376">
            <v>49.62</v>
          </cell>
          <cell r="O1376">
            <v>49.62</v>
          </cell>
          <cell r="AM1376">
            <v>0</v>
          </cell>
          <cell r="AN1376">
            <v>0</v>
          </cell>
          <cell r="AO1376">
            <v>1204964</v>
          </cell>
          <cell r="AP1376">
            <v>3270306</v>
          </cell>
          <cell r="AQ1376">
            <v>0</v>
          </cell>
          <cell r="AR1376">
            <v>4475270</v>
          </cell>
        </row>
        <row r="1377">
          <cell r="M1377">
            <v>49.62</v>
          </cell>
          <cell r="O1377">
            <v>49.62</v>
          </cell>
          <cell r="AM1377">
            <v>39331</v>
          </cell>
          <cell r="AN1377">
            <v>0</v>
          </cell>
          <cell r="AO1377">
            <v>1224000</v>
          </cell>
          <cell r="AP1377">
            <v>2833624</v>
          </cell>
          <cell r="AQ1377">
            <v>0</v>
          </cell>
          <cell r="AR1377">
            <v>4057624</v>
          </cell>
        </row>
        <row r="1378">
          <cell r="M1378">
            <v>50.43</v>
          </cell>
          <cell r="O1378">
            <v>50.43</v>
          </cell>
          <cell r="U1378">
            <v>1510</v>
          </cell>
          <cell r="AM1378">
            <v>39331</v>
          </cell>
          <cell r="AO1378">
            <v>1262071</v>
          </cell>
          <cell r="AP1378">
            <v>3483847</v>
          </cell>
          <cell r="AQ1378">
            <v>176000</v>
          </cell>
          <cell r="AR1378">
            <v>4921918</v>
          </cell>
        </row>
        <row r="1379">
          <cell r="M1379">
            <v>50.11</v>
          </cell>
          <cell r="O1379">
            <v>50.11</v>
          </cell>
          <cell r="U1379">
            <v>15921</v>
          </cell>
          <cell r="AM1379">
            <v>39331</v>
          </cell>
          <cell r="AO1379">
            <v>1254457</v>
          </cell>
          <cell r="AP1379">
            <v>3477767</v>
          </cell>
          <cell r="AQ1379">
            <v>176000</v>
          </cell>
          <cell r="AR1379">
            <v>4908224</v>
          </cell>
        </row>
        <row r="1380">
          <cell r="M1380">
            <v>50.14</v>
          </cell>
          <cell r="O1380">
            <v>50.14</v>
          </cell>
          <cell r="AM1380">
            <v>0</v>
          </cell>
          <cell r="AN1380">
            <v>0</v>
          </cell>
          <cell r="AO1380">
            <v>1239228</v>
          </cell>
          <cell r="AP1380">
            <v>3406360</v>
          </cell>
          <cell r="AQ1380">
            <v>0</v>
          </cell>
          <cell r="AR1380">
            <v>4645588</v>
          </cell>
        </row>
        <row r="1381">
          <cell r="M1381">
            <v>50.14</v>
          </cell>
          <cell r="O1381">
            <v>50.14</v>
          </cell>
          <cell r="AM1381">
            <v>39342</v>
          </cell>
          <cell r="AN1381">
            <v>0</v>
          </cell>
          <cell r="AO1381">
            <v>1368671</v>
          </cell>
          <cell r="AP1381">
            <v>3809547</v>
          </cell>
          <cell r="AQ1381">
            <v>596762</v>
          </cell>
          <cell r="AR1381">
            <v>5774980</v>
          </cell>
        </row>
        <row r="1382">
          <cell r="M1382">
            <v>50.14</v>
          </cell>
          <cell r="O1382">
            <v>50.14</v>
          </cell>
          <cell r="U1382">
            <v>11760</v>
          </cell>
          <cell r="AM1382">
            <v>0</v>
          </cell>
          <cell r="AN1382">
            <v>0</v>
          </cell>
          <cell r="AO1382">
            <v>1222096</v>
          </cell>
          <cell r="AP1382">
            <v>3500147</v>
          </cell>
          <cell r="AQ1382">
            <v>196000</v>
          </cell>
          <cell r="AR1382">
            <v>4918243</v>
          </cell>
        </row>
        <row r="1383">
          <cell r="M1383">
            <v>50.14</v>
          </cell>
          <cell r="O1383">
            <v>50.14</v>
          </cell>
          <cell r="AM1383">
            <v>39331</v>
          </cell>
          <cell r="AN1383">
            <v>0</v>
          </cell>
          <cell r="AO1383">
            <v>1227807</v>
          </cell>
          <cell r="AP1383">
            <v>3523501</v>
          </cell>
          <cell r="AQ1383">
            <v>0</v>
          </cell>
          <cell r="AR1383">
            <v>4751308</v>
          </cell>
        </row>
        <row r="1384">
          <cell r="M1384">
            <v>50.14</v>
          </cell>
          <cell r="O1384">
            <v>50.14</v>
          </cell>
          <cell r="AM1384">
            <v>39331</v>
          </cell>
          <cell r="AN1384">
            <v>0</v>
          </cell>
          <cell r="AO1384">
            <v>1227807</v>
          </cell>
          <cell r="AP1384">
            <v>2842437</v>
          </cell>
          <cell r="AQ1384">
            <v>0</v>
          </cell>
          <cell r="AR1384">
            <v>4070244</v>
          </cell>
        </row>
        <row r="1385">
          <cell r="M1385">
            <v>50.14</v>
          </cell>
          <cell r="O1385">
            <v>50.14</v>
          </cell>
          <cell r="AM1385">
            <v>39342</v>
          </cell>
          <cell r="AN1385">
            <v>0</v>
          </cell>
          <cell r="AO1385">
            <v>1227807</v>
          </cell>
          <cell r="AP1385">
            <v>3523501</v>
          </cell>
          <cell r="AQ1385">
            <v>0</v>
          </cell>
          <cell r="AR1385">
            <v>4751308</v>
          </cell>
        </row>
        <row r="1386">
          <cell r="M1386">
            <v>50.14</v>
          </cell>
          <cell r="O1386">
            <v>50.14</v>
          </cell>
          <cell r="AM1386">
            <v>0</v>
          </cell>
          <cell r="AN1386">
            <v>0</v>
          </cell>
          <cell r="AO1386">
            <v>1227807</v>
          </cell>
          <cell r="AP1386">
            <v>3523501</v>
          </cell>
          <cell r="AQ1386">
            <v>0</v>
          </cell>
          <cell r="AR1386">
            <v>4751308</v>
          </cell>
        </row>
        <row r="1387">
          <cell r="M1387">
            <v>50.14</v>
          </cell>
          <cell r="O1387">
            <v>50.14</v>
          </cell>
          <cell r="AM1387">
            <v>0</v>
          </cell>
          <cell r="AN1387">
            <v>0</v>
          </cell>
          <cell r="AO1387">
            <v>1227807</v>
          </cell>
          <cell r="AP1387">
            <v>3523501</v>
          </cell>
          <cell r="AQ1387">
            <v>0</v>
          </cell>
          <cell r="AR1387">
            <v>4751308</v>
          </cell>
        </row>
        <row r="1388">
          <cell r="M1388">
            <v>50.14</v>
          </cell>
          <cell r="O1388">
            <v>50.14</v>
          </cell>
          <cell r="AM1388">
            <v>39342</v>
          </cell>
          <cell r="AN1388">
            <v>0</v>
          </cell>
          <cell r="AO1388">
            <v>1336311</v>
          </cell>
          <cell r="AP1388">
            <v>3734631</v>
          </cell>
          <cell r="AQ1388">
            <v>0</v>
          </cell>
          <cell r="AR1388">
            <v>5070942</v>
          </cell>
        </row>
        <row r="1389">
          <cell r="M1389">
            <v>50.14</v>
          </cell>
          <cell r="O1389">
            <v>50.14</v>
          </cell>
          <cell r="AM1389">
            <v>39331</v>
          </cell>
          <cell r="AN1389">
            <v>0</v>
          </cell>
          <cell r="AO1389">
            <v>1246843</v>
          </cell>
          <cell r="AP1389">
            <v>3487445</v>
          </cell>
          <cell r="AQ1389">
            <v>0</v>
          </cell>
          <cell r="AR1389">
            <v>4734288</v>
          </cell>
        </row>
        <row r="1390">
          <cell r="M1390">
            <v>50.14</v>
          </cell>
          <cell r="O1390">
            <v>50.14</v>
          </cell>
          <cell r="AM1390">
            <v>39342</v>
          </cell>
          <cell r="AN1390">
            <v>0</v>
          </cell>
          <cell r="AO1390">
            <v>1372479</v>
          </cell>
          <cell r="AP1390">
            <v>3738237</v>
          </cell>
          <cell r="AQ1390">
            <v>43810</v>
          </cell>
          <cell r="AR1390">
            <v>5154526</v>
          </cell>
        </row>
        <row r="1391">
          <cell r="M1391">
            <v>50.14</v>
          </cell>
          <cell r="O1391">
            <v>50.14</v>
          </cell>
          <cell r="U1391">
            <v>0</v>
          </cell>
          <cell r="AM1391">
            <v>39342</v>
          </cell>
          <cell r="AN1391">
            <v>0</v>
          </cell>
          <cell r="AO1391">
            <v>1372479</v>
          </cell>
          <cell r="AP1391">
            <v>3738237</v>
          </cell>
          <cell r="AQ1391">
            <v>196000</v>
          </cell>
          <cell r="AR1391">
            <v>5306716</v>
          </cell>
        </row>
        <row r="1392">
          <cell r="M1392">
            <v>50.62</v>
          </cell>
          <cell r="O1392">
            <v>50.62</v>
          </cell>
          <cell r="U1392">
            <v>0</v>
          </cell>
          <cell r="AM1392">
            <v>39330</v>
          </cell>
          <cell r="AN1392">
            <v>0</v>
          </cell>
          <cell r="AO1392">
            <v>1423875</v>
          </cell>
          <cell r="AP1392">
            <v>3857222</v>
          </cell>
          <cell r="AQ1392">
            <v>227714</v>
          </cell>
          <cell r="AR1392">
            <v>5508811</v>
          </cell>
        </row>
        <row r="1393">
          <cell r="M1393">
            <v>31.09</v>
          </cell>
          <cell r="O1393">
            <v>31.09</v>
          </cell>
          <cell r="AM1393">
            <v>0</v>
          </cell>
          <cell r="AN1393">
            <v>0</v>
          </cell>
          <cell r="AO1393">
            <v>904199</v>
          </cell>
          <cell r="AP1393">
            <v>2734269</v>
          </cell>
          <cell r="AQ1393">
            <v>451142</v>
          </cell>
          <cell r="AR1393">
            <v>4089610</v>
          </cell>
        </row>
        <row r="1394">
          <cell r="M1394">
            <v>31.09</v>
          </cell>
          <cell r="O1394">
            <v>31.09</v>
          </cell>
          <cell r="AM1394">
            <v>39351</v>
          </cell>
          <cell r="AN1394">
            <v>0</v>
          </cell>
          <cell r="AO1394">
            <v>856609</v>
          </cell>
          <cell r="AP1394">
            <v>1983096</v>
          </cell>
          <cell r="AQ1394">
            <v>413905</v>
          </cell>
          <cell r="AR1394">
            <v>3253610</v>
          </cell>
        </row>
        <row r="1395">
          <cell r="M1395">
            <v>31.09</v>
          </cell>
          <cell r="O1395">
            <v>31.09</v>
          </cell>
          <cell r="AM1395">
            <v>39331</v>
          </cell>
          <cell r="AN1395">
            <v>0</v>
          </cell>
          <cell r="AO1395">
            <v>717648</v>
          </cell>
          <cell r="AP1395">
            <v>2150157</v>
          </cell>
          <cell r="AQ1395">
            <v>132762</v>
          </cell>
          <cell r="AR1395">
            <v>3000567</v>
          </cell>
        </row>
        <row r="1396">
          <cell r="M1396">
            <v>31.09</v>
          </cell>
          <cell r="O1396">
            <v>31.09</v>
          </cell>
          <cell r="AM1396">
            <v>39342</v>
          </cell>
          <cell r="AN1396">
            <v>0</v>
          </cell>
          <cell r="AO1396">
            <v>879452</v>
          </cell>
          <cell r="AP1396">
            <v>2035979</v>
          </cell>
          <cell r="AQ1396">
            <v>433905</v>
          </cell>
          <cell r="AR1396">
            <v>3349336</v>
          </cell>
        </row>
        <row r="1397">
          <cell r="M1397">
            <v>31.09</v>
          </cell>
          <cell r="O1397">
            <v>31.09</v>
          </cell>
          <cell r="AM1397">
            <v>39351</v>
          </cell>
          <cell r="AN1397">
            <v>0</v>
          </cell>
          <cell r="AO1397">
            <v>864224</v>
          </cell>
          <cell r="AP1397">
            <v>2000723</v>
          </cell>
          <cell r="AQ1397">
            <v>471524</v>
          </cell>
          <cell r="AR1397">
            <v>3336471</v>
          </cell>
        </row>
        <row r="1398">
          <cell r="M1398">
            <v>31.09</v>
          </cell>
          <cell r="O1398">
            <v>31.09</v>
          </cell>
          <cell r="AM1398">
            <v>39330</v>
          </cell>
          <cell r="AN1398">
            <v>0</v>
          </cell>
          <cell r="AO1398">
            <v>913717</v>
          </cell>
          <cell r="AP1398">
            <v>2785348</v>
          </cell>
          <cell r="AQ1398">
            <v>471524</v>
          </cell>
          <cell r="AR1398">
            <v>4170589</v>
          </cell>
        </row>
        <row r="1399">
          <cell r="M1399">
            <v>31.09</v>
          </cell>
          <cell r="O1399">
            <v>31.09</v>
          </cell>
          <cell r="AM1399">
            <v>39331</v>
          </cell>
          <cell r="AN1399">
            <v>0</v>
          </cell>
          <cell r="AO1399">
            <v>789984</v>
          </cell>
          <cell r="AP1399">
            <v>2389732</v>
          </cell>
          <cell r="AQ1399">
            <v>0</v>
          </cell>
          <cell r="AR1399">
            <v>3179716</v>
          </cell>
        </row>
        <row r="1400">
          <cell r="M1400">
            <v>31.09</v>
          </cell>
          <cell r="O1400">
            <v>31.09</v>
          </cell>
          <cell r="AM1400">
            <v>0</v>
          </cell>
          <cell r="AN1400">
            <v>0</v>
          </cell>
          <cell r="AO1400">
            <v>797599</v>
          </cell>
          <cell r="AP1400">
            <v>2396542</v>
          </cell>
          <cell r="AQ1400">
            <v>0</v>
          </cell>
          <cell r="AR1400">
            <v>3194141</v>
          </cell>
        </row>
        <row r="1401">
          <cell r="M1401">
            <v>31.09</v>
          </cell>
          <cell r="O1401">
            <v>31.09</v>
          </cell>
          <cell r="AM1401">
            <v>39331</v>
          </cell>
          <cell r="AN1401">
            <v>0</v>
          </cell>
          <cell r="AO1401">
            <v>778563</v>
          </cell>
          <cell r="AP1401">
            <v>2483477</v>
          </cell>
          <cell r="AQ1401">
            <v>0</v>
          </cell>
          <cell r="AR1401">
            <v>3262040</v>
          </cell>
        </row>
        <row r="1402">
          <cell r="M1402">
            <v>31.09</v>
          </cell>
          <cell r="O1402">
            <v>31.09</v>
          </cell>
          <cell r="AM1402">
            <v>0</v>
          </cell>
          <cell r="AN1402">
            <v>39359</v>
          </cell>
          <cell r="AO1402">
            <v>778563</v>
          </cell>
          <cell r="AP1402">
            <v>2443415</v>
          </cell>
          <cell r="AQ1402">
            <v>0</v>
          </cell>
          <cell r="AR1402">
            <v>3221978</v>
          </cell>
        </row>
        <row r="1403">
          <cell r="M1403">
            <v>31.09</v>
          </cell>
          <cell r="O1403">
            <v>31.09</v>
          </cell>
          <cell r="AM1403">
            <v>39330</v>
          </cell>
          <cell r="AN1403">
            <v>0</v>
          </cell>
          <cell r="AO1403">
            <v>917524</v>
          </cell>
          <cell r="AP1403">
            <v>2124116</v>
          </cell>
          <cell r="AQ1403">
            <v>471524</v>
          </cell>
          <cell r="AR1403">
            <v>3513164</v>
          </cell>
        </row>
        <row r="1404">
          <cell r="M1404">
            <v>44.82</v>
          </cell>
          <cell r="O1404">
            <v>44.82</v>
          </cell>
          <cell r="AM1404">
            <v>39351</v>
          </cell>
          <cell r="AN1404">
            <v>0</v>
          </cell>
          <cell r="AO1404">
            <v>1237325</v>
          </cell>
          <cell r="AP1404">
            <v>3465411</v>
          </cell>
          <cell r="AQ1404">
            <v>639144</v>
          </cell>
          <cell r="AR1404">
            <v>5341880</v>
          </cell>
        </row>
        <row r="1405">
          <cell r="M1405">
            <v>44.82</v>
          </cell>
          <cell r="O1405">
            <v>44.82</v>
          </cell>
          <cell r="AM1405">
            <v>0</v>
          </cell>
          <cell r="AN1405">
            <v>0</v>
          </cell>
          <cell r="AO1405">
            <v>1260168</v>
          </cell>
          <cell r="AP1405">
            <v>3478231</v>
          </cell>
          <cell r="AQ1405">
            <v>659143</v>
          </cell>
          <cell r="AR1405">
            <v>5397542</v>
          </cell>
        </row>
        <row r="1406">
          <cell r="M1406">
            <v>44.82</v>
          </cell>
          <cell r="O1406">
            <v>44.82</v>
          </cell>
          <cell r="AM1406">
            <v>39331</v>
          </cell>
          <cell r="AO1406">
            <v>1104074</v>
          </cell>
          <cell r="AP1406">
            <v>3116866</v>
          </cell>
          <cell r="AQ1406">
            <v>0</v>
          </cell>
          <cell r="AR1406">
            <v>4220940</v>
          </cell>
        </row>
        <row r="1407">
          <cell r="M1407">
            <v>44.82</v>
          </cell>
          <cell r="O1407">
            <v>44.82</v>
          </cell>
          <cell r="AM1407">
            <v>39330</v>
          </cell>
          <cell r="AN1407">
            <v>0</v>
          </cell>
          <cell r="AO1407">
            <v>1248746</v>
          </cell>
          <cell r="AP1407">
            <v>3371664</v>
          </cell>
          <cell r="AQ1407">
            <v>696762</v>
          </cell>
          <cell r="AR1407">
            <v>5317172</v>
          </cell>
        </row>
        <row r="1408">
          <cell r="M1408">
            <v>44.82</v>
          </cell>
          <cell r="O1408">
            <v>44.82</v>
          </cell>
          <cell r="AM1408">
            <v>39330</v>
          </cell>
          <cell r="AN1408">
            <v>0</v>
          </cell>
          <cell r="AO1408">
            <v>1140242</v>
          </cell>
          <cell r="AP1408">
            <v>3320785</v>
          </cell>
          <cell r="AQ1408">
            <v>0</v>
          </cell>
          <cell r="AR1408">
            <v>4461027</v>
          </cell>
        </row>
        <row r="1409">
          <cell r="M1409">
            <v>44.82</v>
          </cell>
          <cell r="O1409">
            <v>44.82</v>
          </cell>
          <cell r="AM1409">
            <v>0</v>
          </cell>
          <cell r="AN1409">
            <v>0</v>
          </cell>
          <cell r="AO1409">
            <v>1140242</v>
          </cell>
          <cell r="AP1409">
            <v>3280722</v>
          </cell>
          <cell r="AQ1409">
            <v>0</v>
          </cell>
          <cell r="AR1409">
            <v>4420964</v>
          </cell>
        </row>
        <row r="1410">
          <cell r="M1410">
            <v>45.45</v>
          </cell>
          <cell r="O1410">
            <v>45.45</v>
          </cell>
          <cell r="AM1410">
            <v>0</v>
          </cell>
          <cell r="AN1410">
            <v>39311</v>
          </cell>
          <cell r="AO1410">
            <v>1140242</v>
          </cell>
          <cell r="AP1410">
            <v>3280722</v>
          </cell>
          <cell r="AQ1410">
            <v>0</v>
          </cell>
          <cell r="AR1410">
            <v>4420964</v>
          </cell>
        </row>
        <row r="1411">
          <cell r="M1411">
            <v>44.86</v>
          </cell>
          <cell r="O1411">
            <v>44.86</v>
          </cell>
          <cell r="AM1411">
            <v>0</v>
          </cell>
          <cell r="AN1411">
            <v>0</v>
          </cell>
          <cell r="AO1411">
            <v>1176410</v>
          </cell>
          <cell r="AP1411">
            <v>3364453</v>
          </cell>
          <cell r="AQ1411">
            <v>0</v>
          </cell>
          <cell r="AR1411">
            <v>4540863</v>
          </cell>
        </row>
        <row r="1412">
          <cell r="M1412">
            <v>44.86</v>
          </cell>
          <cell r="O1412">
            <v>44.86</v>
          </cell>
          <cell r="AM1412">
            <v>0</v>
          </cell>
          <cell r="AN1412">
            <v>0</v>
          </cell>
          <cell r="AO1412">
            <v>1140242</v>
          </cell>
          <cell r="AP1412">
            <v>2626651</v>
          </cell>
          <cell r="AQ1412">
            <v>195905</v>
          </cell>
          <cell r="AR1412">
            <v>3962798</v>
          </cell>
        </row>
        <row r="1413">
          <cell r="M1413">
            <v>44.86</v>
          </cell>
          <cell r="O1413">
            <v>44.86</v>
          </cell>
          <cell r="AM1413">
            <v>39330</v>
          </cell>
          <cell r="AN1413">
            <v>0</v>
          </cell>
          <cell r="AO1413">
            <v>1203060</v>
          </cell>
          <cell r="AP1413">
            <v>3346024</v>
          </cell>
          <cell r="AQ1413">
            <v>195905</v>
          </cell>
          <cell r="AR1413">
            <v>4744989</v>
          </cell>
        </row>
        <row r="1414">
          <cell r="M1414">
            <v>44.86</v>
          </cell>
          <cell r="O1414">
            <v>44.86</v>
          </cell>
          <cell r="AM1414">
            <v>39330</v>
          </cell>
          <cell r="AN1414">
            <v>0</v>
          </cell>
          <cell r="AO1414">
            <v>1267782</v>
          </cell>
          <cell r="AP1414">
            <v>3495858</v>
          </cell>
          <cell r="AQ1414">
            <v>540762</v>
          </cell>
          <cell r="AR1414">
            <v>5304402</v>
          </cell>
        </row>
        <row r="1415">
          <cell r="M1415">
            <v>44.86</v>
          </cell>
          <cell r="O1415">
            <v>44.86</v>
          </cell>
          <cell r="AM1415">
            <v>39330</v>
          </cell>
          <cell r="AO1415">
            <v>1237325</v>
          </cell>
          <cell r="AP1415">
            <v>3425348</v>
          </cell>
          <cell r="AQ1415">
            <v>659524</v>
          </cell>
          <cell r="AR1415">
            <v>5322197</v>
          </cell>
        </row>
        <row r="1416">
          <cell r="M1416">
            <v>44.86</v>
          </cell>
          <cell r="O1416">
            <v>44.86</v>
          </cell>
          <cell r="U1416">
            <v>2695</v>
          </cell>
          <cell r="AM1416">
            <v>39331</v>
          </cell>
          <cell r="AN1416">
            <v>0</v>
          </cell>
          <cell r="AO1416">
            <v>1142146</v>
          </cell>
          <cell r="AP1416">
            <v>3127039</v>
          </cell>
          <cell r="AQ1416">
            <v>195905</v>
          </cell>
          <cell r="AR1416">
            <v>4465090</v>
          </cell>
        </row>
        <row r="1417">
          <cell r="M1417">
            <v>44.86</v>
          </cell>
          <cell r="O1417">
            <v>44.86</v>
          </cell>
          <cell r="AM1417">
            <v>39342</v>
          </cell>
          <cell r="AO1417">
            <v>1239228</v>
          </cell>
          <cell r="AP1417">
            <v>3328597</v>
          </cell>
          <cell r="AQ1417">
            <v>540762</v>
          </cell>
          <cell r="AR1417">
            <v>5108587</v>
          </cell>
        </row>
        <row r="1418">
          <cell r="M1418">
            <v>44.86</v>
          </cell>
          <cell r="O1418">
            <v>44.86</v>
          </cell>
          <cell r="AM1418">
            <v>0</v>
          </cell>
          <cell r="AN1418">
            <v>0</v>
          </cell>
          <cell r="AO1418">
            <v>1134532</v>
          </cell>
          <cell r="AP1418">
            <v>3187377</v>
          </cell>
          <cell r="AQ1418">
            <v>77143</v>
          </cell>
          <cell r="AR1418">
            <v>4399052</v>
          </cell>
        </row>
        <row r="1419">
          <cell r="M1419">
            <v>44.86</v>
          </cell>
          <cell r="O1419">
            <v>44.86</v>
          </cell>
          <cell r="U1419">
            <v>-105214</v>
          </cell>
          <cell r="AM1419">
            <v>0</v>
          </cell>
          <cell r="AN1419">
            <v>0</v>
          </cell>
          <cell r="AO1419">
            <v>1134532</v>
          </cell>
          <cell r="AP1419">
            <v>3103074</v>
          </cell>
          <cell r="AQ1419">
            <v>77143</v>
          </cell>
          <cell r="AR1419">
            <v>4314749</v>
          </cell>
        </row>
        <row r="1420">
          <cell r="M1420">
            <v>44.86</v>
          </cell>
          <cell r="O1420">
            <v>44.86</v>
          </cell>
          <cell r="AM1420">
            <v>39351</v>
          </cell>
          <cell r="AN1420">
            <v>0</v>
          </cell>
          <cell r="AO1420">
            <v>1185928</v>
          </cell>
          <cell r="AP1420">
            <v>3346425</v>
          </cell>
          <cell r="AQ1420">
            <v>540762</v>
          </cell>
          <cell r="AR1420">
            <v>5073115</v>
          </cell>
        </row>
        <row r="1421">
          <cell r="M1421">
            <v>44.86</v>
          </cell>
          <cell r="O1421">
            <v>44.86</v>
          </cell>
          <cell r="AM1421">
            <v>39351</v>
          </cell>
          <cell r="AN1421">
            <v>0</v>
          </cell>
          <cell r="AO1421">
            <v>1128821</v>
          </cell>
          <cell r="AP1421">
            <v>2597305</v>
          </cell>
          <cell r="AQ1421">
            <v>114762</v>
          </cell>
          <cell r="AR1421">
            <v>3840888</v>
          </cell>
        </row>
        <row r="1422">
          <cell r="M1422">
            <v>45.5</v>
          </cell>
          <cell r="O1422">
            <v>45.5</v>
          </cell>
          <cell r="AM1422">
            <v>39330</v>
          </cell>
          <cell r="AN1422">
            <v>0</v>
          </cell>
          <cell r="AO1422">
            <v>1134532</v>
          </cell>
          <cell r="AP1422">
            <v>3267502</v>
          </cell>
          <cell r="AQ1422">
            <v>100953</v>
          </cell>
          <cell r="AR1422">
            <v>4502987</v>
          </cell>
        </row>
        <row r="1423">
          <cell r="M1423">
            <v>45.35</v>
          </cell>
          <cell r="O1423">
            <v>45.35</v>
          </cell>
          <cell r="AM1423">
            <v>39330</v>
          </cell>
          <cell r="AN1423">
            <v>0</v>
          </cell>
          <cell r="AO1423">
            <v>1370575</v>
          </cell>
          <cell r="AP1423">
            <v>3813955</v>
          </cell>
          <cell r="AQ1423">
            <v>738383</v>
          </cell>
          <cell r="AR1423">
            <v>5922913</v>
          </cell>
        </row>
        <row r="1424">
          <cell r="M1424">
            <v>31.09</v>
          </cell>
          <cell r="O1424">
            <v>31.09</v>
          </cell>
          <cell r="AM1424">
            <v>0</v>
          </cell>
          <cell r="AN1424">
            <v>0</v>
          </cell>
          <cell r="AO1424">
            <v>828056</v>
          </cell>
          <cell r="AP1424">
            <v>1916993</v>
          </cell>
          <cell r="AQ1424">
            <v>0</v>
          </cell>
          <cell r="AR1424">
            <v>2745049</v>
          </cell>
        </row>
        <row r="1425">
          <cell r="M1425">
            <v>31.09</v>
          </cell>
          <cell r="O1425">
            <v>31.09</v>
          </cell>
          <cell r="AM1425">
            <v>39330</v>
          </cell>
          <cell r="AN1425">
            <v>0</v>
          </cell>
          <cell r="AO1425">
            <v>843284</v>
          </cell>
          <cell r="AP1425">
            <v>2513124</v>
          </cell>
          <cell r="AQ1425">
            <v>152762</v>
          </cell>
          <cell r="AR1425">
            <v>3509170</v>
          </cell>
        </row>
        <row r="1426">
          <cell r="M1426">
            <v>31.09</v>
          </cell>
          <cell r="O1426">
            <v>31.09</v>
          </cell>
          <cell r="AM1426">
            <v>39330</v>
          </cell>
          <cell r="AN1426">
            <v>0</v>
          </cell>
          <cell r="AO1426">
            <v>824249</v>
          </cell>
          <cell r="AP1426">
            <v>2469055</v>
          </cell>
          <cell r="AQ1426">
            <v>0</v>
          </cell>
          <cell r="AR1426">
            <v>3293304</v>
          </cell>
        </row>
        <row r="1427">
          <cell r="M1427">
            <v>31.09</v>
          </cell>
          <cell r="O1427">
            <v>31.09</v>
          </cell>
          <cell r="AM1427">
            <v>39331</v>
          </cell>
          <cell r="AN1427">
            <v>0</v>
          </cell>
          <cell r="AO1427">
            <v>769045</v>
          </cell>
          <cell r="AP1427">
            <v>2261130</v>
          </cell>
          <cell r="AQ1427">
            <v>0</v>
          </cell>
          <cell r="AR1427">
            <v>3030175</v>
          </cell>
        </row>
        <row r="1428">
          <cell r="M1428">
            <v>31.09</v>
          </cell>
          <cell r="O1428">
            <v>31.09</v>
          </cell>
          <cell r="AM1428">
            <v>39330</v>
          </cell>
          <cell r="AN1428">
            <v>0</v>
          </cell>
          <cell r="AO1428">
            <v>791888</v>
          </cell>
          <cell r="AP1428">
            <v>2474263</v>
          </cell>
          <cell r="AQ1428">
            <v>0</v>
          </cell>
          <cell r="AR1428">
            <v>3266151</v>
          </cell>
        </row>
        <row r="1429">
          <cell r="M1429">
            <v>31.09</v>
          </cell>
          <cell r="O1429">
            <v>31.09</v>
          </cell>
          <cell r="AM1429">
            <v>39351</v>
          </cell>
          <cell r="AN1429">
            <v>0</v>
          </cell>
          <cell r="AO1429">
            <v>761431</v>
          </cell>
          <cell r="AP1429">
            <v>2243503</v>
          </cell>
          <cell r="AQ1429">
            <v>0</v>
          </cell>
          <cell r="AR1429">
            <v>3004934</v>
          </cell>
        </row>
        <row r="1430">
          <cell r="M1430">
            <v>31.09</v>
          </cell>
          <cell r="O1430">
            <v>31.09</v>
          </cell>
          <cell r="AM1430">
            <v>39342</v>
          </cell>
          <cell r="AN1430">
            <v>0</v>
          </cell>
          <cell r="AO1430">
            <v>807116</v>
          </cell>
          <cell r="AP1430">
            <v>2326725</v>
          </cell>
          <cell r="AQ1430">
            <v>88952</v>
          </cell>
          <cell r="AR1430">
            <v>3222793</v>
          </cell>
        </row>
        <row r="1431">
          <cell r="M1431">
            <v>31.09</v>
          </cell>
          <cell r="O1431">
            <v>31.09</v>
          </cell>
          <cell r="AM1431">
            <v>0</v>
          </cell>
          <cell r="AN1431">
            <v>0</v>
          </cell>
          <cell r="AO1431">
            <v>845188</v>
          </cell>
          <cell r="AP1431">
            <v>1956655</v>
          </cell>
          <cell r="AQ1431">
            <v>318762</v>
          </cell>
          <cell r="AR1431">
            <v>3120605</v>
          </cell>
        </row>
        <row r="1432">
          <cell r="M1432">
            <v>50.14</v>
          </cell>
          <cell r="O1432">
            <v>50.14</v>
          </cell>
          <cell r="AM1432">
            <v>39331</v>
          </cell>
          <cell r="AN1432">
            <v>0</v>
          </cell>
          <cell r="AO1432">
            <v>1465754</v>
          </cell>
          <cell r="AP1432">
            <v>4034298</v>
          </cell>
          <cell r="AQ1432">
            <v>696096</v>
          </cell>
          <cell r="AR1432">
            <v>6196148</v>
          </cell>
        </row>
        <row r="1433">
          <cell r="M1433">
            <v>50.14</v>
          </cell>
          <cell r="O1433">
            <v>50.14</v>
          </cell>
          <cell r="AM1433">
            <v>39330</v>
          </cell>
          <cell r="AO1433">
            <v>1296336</v>
          </cell>
          <cell r="AP1433">
            <v>3642086</v>
          </cell>
          <cell r="AQ1433">
            <v>196000</v>
          </cell>
          <cell r="AR1433">
            <v>5134422</v>
          </cell>
        </row>
        <row r="1434">
          <cell r="M1434">
            <v>50.14</v>
          </cell>
          <cell r="O1434">
            <v>50.14</v>
          </cell>
          <cell r="AM1434">
            <v>39330</v>
          </cell>
          <cell r="AN1434">
            <v>0</v>
          </cell>
          <cell r="AO1434">
            <v>1387707</v>
          </cell>
          <cell r="AP1434">
            <v>3773491</v>
          </cell>
          <cell r="AQ1434">
            <v>715524</v>
          </cell>
          <cell r="AR1434">
            <v>5876722</v>
          </cell>
        </row>
        <row r="1435">
          <cell r="M1435">
            <v>50.14</v>
          </cell>
          <cell r="O1435">
            <v>50.14</v>
          </cell>
          <cell r="U1435">
            <v>-56529</v>
          </cell>
          <cell r="AM1435">
            <v>0</v>
          </cell>
          <cell r="AN1435">
            <v>0</v>
          </cell>
          <cell r="AO1435">
            <v>1425779</v>
          </cell>
          <cell r="AP1435">
            <v>3794025</v>
          </cell>
          <cell r="AQ1435">
            <v>715524</v>
          </cell>
          <cell r="AR1435">
            <v>5935328</v>
          </cell>
        </row>
        <row r="1436">
          <cell r="M1436">
            <v>50.14</v>
          </cell>
          <cell r="O1436">
            <v>50.14</v>
          </cell>
          <cell r="AM1436">
            <v>39330</v>
          </cell>
          <cell r="AO1436">
            <v>1286818</v>
          </cell>
          <cell r="AP1436">
            <v>3620052</v>
          </cell>
          <cell r="AQ1436">
            <v>196000</v>
          </cell>
          <cell r="AR1436">
            <v>5102870</v>
          </cell>
        </row>
        <row r="1437">
          <cell r="M1437">
            <v>50.14</v>
          </cell>
          <cell r="O1437">
            <v>50.14</v>
          </cell>
          <cell r="AM1437">
            <v>0</v>
          </cell>
          <cell r="AN1437">
            <v>0</v>
          </cell>
          <cell r="AO1437">
            <v>1370575</v>
          </cell>
          <cell r="AP1437">
            <v>4437528</v>
          </cell>
          <cell r="AQ1437">
            <v>0</v>
          </cell>
          <cell r="AR1437">
            <v>5808103</v>
          </cell>
        </row>
        <row r="1438">
          <cell r="M1438">
            <v>50.14</v>
          </cell>
          <cell r="O1438">
            <v>50.14</v>
          </cell>
          <cell r="AM1438">
            <v>0</v>
          </cell>
          <cell r="AN1438">
            <v>0</v>
          </cell>
          <cell r="AO1438">
            <v>1446718</v>
          </cell>
          <cell r="AP1438">
            <v>4310730</v>
          </cell>
          <cell r="AQ1438">
            <v>519524</v>
          </cell>
          <cell r="AR1438">
            <v>6276972</v>
          </cell>
        </row>
        <row r="1439">
          <cell r="M1439">
            <v>50.14</v>
          </cell>
          <cell r="O1439">
            <v>50.14</v>
          </cell>
          <cell r="AM1439">
            <v>0</v>
          </cell>
          <cell r="AN1439">
            <v>0</v>
          </cell>
          <cell r="AO1439">
            <v>1362961</v>
          </cell>
          <cell r="AP1439">
            <v>3716202</v>
          </cell>
          <cell r="AQ1439">
            <v>196000</v>
          </cell>
          <cell r="AR1439">
            <v>5275163</v>
          </cell>
        </row>
        <row r="1440">
          <cell r="M1440">
            <v>50.14</v>
          </cell>
          <cell r="O1440">
            <v>50.14</v>
          </cell>
          <cell r="U1440">
            <v>-185302</v>
          </cell>
          <cell r="AM1440">
            <v>0</v>
          </cell>
          <cell r="AN1440">
            <v>39317</v>
          </cell>
          <cell r="AO1440">
            <v>1237325</v>
          </cell>
          <cell r="AP1440">
            <v>3276875</v>
          </cell>
          <cell r="AQ1440">
            <v>0</v>
          </cell>
          <cell r="AR1440">
            <v>4514200</v>
          </cell>
        </row>
        <row r="1441">
          <cell r="M1441">
            <v>50.14</v>
          </cell>
          <cell r="O1441">
            <v>50.14</v>
          </cell>
          <cell r="U1441">
            <v>8555</v>
          </cell>
          <cell r="AM1441">
            <v>39351</v>
          </cell>
          <cell r="AN1441">
            <v>0</v>
          </cell>
          <cell r="AO1441">
            <v>1288721</v>
          </cell>
          <cell r="AP1441">
            <v>3597592</v>
          </cell>
          <cell r="AQ1441">
            <v>233619</v>
          </cell>
          <cell r="AR1441">
            <v>5119932</v>
          </cell>
        </row>
        <row r="1442">
          <cell r="M1442">
            <v>50.14</v>
          </cell>
          <cell r="O1442">
            <v>50.14</v>
          </cell>
          <cell r="AM1442">
            <v>0</v>
          </cell>
          <cell r="AN1442">
            <v>0</v>
          </cell>
          <cell r="AO1442">
            <v>1543801</v>
          </cell>
          <cell r="AP1442">
            <v>4255043</v>
          </cell>
          <cell r="AQ1442">
            <v>827050</v>
          </cell>
          <cell r="AR1442">
            <v>6625894</v>
          </cell>
        </row>
        <row r="1443">
          <cell r="M1443">
            <v>50.14</v>
          </cell>
          <cell r="O1443">
            <v>50.14</v>
          </cell>
          <cell r="AM1443">
            <v>0</v>
          </cell>
          <cell r="AN1443">
            <v>0</v>
          </cell>
          <cell r="AO1443">
            <v>1237325</v>
          </cell>
          <cell r="AP1443">
            <v>3505473</v>
          </cell>
          <cell r="AQ1443">
            <v>132190</v>
          </cell>
          <cell r="AR1443">
            <v>4874988</v>
          </cell>
        </row>
        <row r="1444">
          <cell r="M1444">
            <v>50.94</v>
          </cell>
          <cell r="O1444">
            <v>50.94</v>
          </cell>
          <cell r="AM1444">
            <v>39331</v>
          </cell>
          <cell r="AN1444">
            <v>0</v>
          </cell>
          <cell r="AO1444">
            <v>1330600</v>
          </cell>
          <cell r="AP1444">
            <v>3721411</v>
          </cell>
          <cell r="AQ1444">
            <v>196000</v>
          </cell>
          <cell r="AR1444">
            <v>5248011</v>
          </cell>
        </row>
        <row r="1445">
          <cell r="M1445">
            <v>50.62</v>
          </cell>
          <cell r="O1445">
            <v>50.62</v>
          </cell>
          <cell r="U1445">
            <v>45436</v>
          </cell>
          <cell r="AM1445">
            <v>0</v>
          </cell>
          <cell r="AN1445">
            <v>0</v>
          </cell>
          <cell r="AO1445">
            <v>1433393</v>
          </cell>
          <cell r="AP1445">
            <v>3853566</v>
          </cell>
          <cell r="AQ1445">
            <v>794193</v>
          </cell>
          <cell r="AR1445">
            <v>6081152</v>
          </cell>
        </row>
        <row r="1446">
          <cell r="M1446">
            <v>59.11</v>
          </cell>
          <cell r="O1446">
            <v>59.11</v>
          </cell>
          <cell r="AM1446">
            <v>0</v>
          </cell>
          <cell r="AN1446">
            <v>0</v>
          </cell>
          <cell r="AO1446">
            <v>1663726</v>
          </cell>
          <cell r="AP1446">
            <v>3816850</v>
          </cell>
          <cell r="AQ1446">
            <v>172476</v>
          </cell>
          <cell r="AR1446">
            <v>5653052</v>
          </cell>
        </row>
        <row r="1447">
          <cell r="M1447">
            <v>59.11</v>
          </cell>
          <cell r="O1447">
            <v>59.11</v>
          </cell>
          <cell r="AM1447">
            <v>0</v>
          </cell>
          <cell r="AN1447">
            <v>0</v>
          </cell>
          <cell r="AO1447">
            <v>1848373</v>
          </cell>
          <cell r="AP1447">
            <v>4839956</v>
          </cell>
          <cell r="AQ1447">
            <v>237714</v>
          </cell>
          <cell r="AR1447">
            <v>6926043</v>
          </cell>
        </row>
        <row r="1448">
          <cell r="M1448">
            <v>59.11</v>
          </cell>
          <cell r="O1448">
            <v>59.11</v>
          </cell>
          <cell r="AM1448">
            <v>0</v>
          </cell>
          <cell r="AN1448">
            <v>0</v>
          </cell>
          <cell r="AO1448">
            <v>1739869</v>
          </cell>
          <cell r="AP1448">
            <v>5390015</v>
          </cell>
          <cell r="AQ1448">
            <v>0</v>
          </cell>
          <cell r="AR1448">
            <v>7129884</v>
          </cell>
        </row>
        <row r="1449">
          <cell r="M1449">
            <v>59.11</v>
          </cell>
          <cell r="O1449">
            <v>59.11</v>
          </cell>
          <cell r="AM1449">
            <v>0</v>
          </cell>
          <cell r="AN1449">
            <v>0</v>
          </cell>
          <cell r="AO1449">
            <v>1789362</v>
          </cell>
          <cell r="AP1449">
            <v>4760933</v>
          </cell>
          <cell r="AQ1449">
            <v>0</v>
          </cell>
          <cell r="AR1449">
            <v>6550295</v>
          </cell>
        </row>
        <row r="1450">
          <cell r="M1450">
            <v>59.11</v>
          </cell>
          <cell r="O1450">
            <v>59.11</v>
          </cell>
          <cell r="AM1450">
            <v>39330</v>
          </cell>
          <cell r="AN1450">
            <v>0</v>
          </cell>
          <cell r="AO1450">
            <v>1640883</v>
          </cell>
          <cell r="AP1450">
            <v>4279482</v>
          </cell>
          <cell r="AQ1450">
            <v>0</v>
          </cell>
          <cell r="AR1450">
            <v>5920365</v>
          </cell>
        </row>
        <row r="1451">
          <cell r="M1451">
            <v>59.11</v>
          </cell>
          <cell r="O1451">
            <v>59.11</v>
          </cell>
          <cell r="U1451">
            <v>-52563</v>
          </cell>
          <cell r="AM1451">
            <v>39331</v>
          </cell>
          <cell r="AN1451">
            <v>0</v>
          </cell>
          <cell r="AO1451">
            <v>1663726</v>
          </cell>
          <cell r="AP1451">
            <v>5251749</v>
          </cell>
          <cell r="AQ1451">
            <v>216286</v>
          </cell>
          <cell r="AR1451">
            <v>7131761</v>
          </cell>
        </row>
        <row r="1452">
          <cell r="M1452">
            <v>59.11</v>
          </cell>
          <cell r="O1452">
            <v>59.11</v>
          </cell>
          <cell r="AM1452">
            <v>39331</v>
          </cell>
          <cell r="AN1452">
            <v>0</v>
          </cell>
          <cell r="AO1452">
            <v>1652304</v>
          </cell>
          <cell r="AP1452">
            <v>4381866</v>
          </cell>
          <cell r="AQ1452">
            <v>0</v>
          </cell>
          <cell r="AR1452">
            <v>6034170</v>
          </cell>
        </row>
        <row r="1453">
          <cell r="M1453">
            <v>59.11</v>
          </cell>
          <cell r="O1453">
            <v>59.11</v>
          </cell>
          <cell r="U1453">
            <v>-56217</v>
          </cell>
          <cell r="AM1453">
            <v>39330</v>
          </cell>
          <cell r="AN1453">
            <v>0</v>
          </cell>
          <cell r="AO1453">
            <v>1684665</v>
          </cell>
          <cell r="AP1453">
            <v>4536108</v>
          </cell>
          <cell r="AQ1453">
            <v>118952</v>
          </cell>
          <cell r="AR1453">
            <v>6339725</v>
          </cell>
        </row>
        <row r="1454">
          <cell r="M1454">
            <v>59.11</v>
          </cell>
          <cell r="O1454">
            <v>59.11</v>
          </cell>
          <cell r="AM1454">
            <v>39330</v>
          </cell>
          <cell r="AO1454">
            <v>1722737</v>
          </cell>
          <cell r="AP1454">
            <v>4549102</v>
          </cell>
          <cell r="AQ1454">
            <v>118952</v>
          </cell>
          <cell r="AR1454">
            <v>6390791</v>
          </cell>
        </row>
        <row r="1455">
          <cell r="M1455">
            <v>59.11</v>
          </cell>
          <cell r="O1455">
            <v>59.11</v>
          </cell>
          <cell r="AM1455">
            <v>39330</v>
          </cell>
          <cell r="AN1455">
            <v>0</v>
          </cell>
          <cell r="AO1455">
            <v>1713219</v>
          </cell>
          <cell r="AP1455">
            <v>4687318</v>
          </cell>
          <cell r="AQ1455">
            <v>173904</v>
          </cell>
          <cell r="AR1455">
            <v>6574441</v>
          </cell>
        </row>
        <row r="1456">
          <cell r="M1456">
            <v>59.11</v>
          </cell>
          <cell r="O1456">
            <v>59.11</v>
          </cell>
          <cell r="U1456">
            <v>-226633</v>
          </cell>
          <cell r="AM1456">
            <v>39351</v>
          </cell>
          <cell r="AN1456">
            <v>0</v>
          </cell>
          <cell r="AO1456">
            <v>1581872</v>
          </cell>
          <cell r="AP1456">
            <v>4161591</v>
          </cell>
          <cell r="AQ1456">
            <v>0</v>
          </cell>
          <cell r="AR1456">
            <v>5743463</v>
          </cell>
        </row>
        <row r="1457">
          <cell r="M1457">
            <v>59.11</v>
          </cell>
          <cell r="O1457">
            <v>59.11</v>
          </cell>
          <cell r="AM1457">
            <v>39351</v>
          </cell>
          <cell r="AN1457">
            <v>0</v>
          </cell>
          <cell r="AO1457">
            <v>1875023</v>
          </cell>
          <cell r="AP1457">
            <v>4910796</v>
          </cell>
          <cell r="AQ1457">
            <v>237714</v>
          </cell>
          <cell r="AR1457">
            <v>7023533</v>
          </cell>
        </row>
        <row r="1458">
          <cell r="M1458">
            <v>59.11</v>
          </cell>
          <cell r="O1458">
            <v>59.11</v>
          </cell>
          <cell r="U1458">
            <v>-56219</v>
          </cell>
          <cell r="AM1458">
            <v>39351</v>
          </cell>
          <cell r="AN1458">
            <v>0</v>
          </cell>
          <cell r="AO1458">
            <v>1667533</v>
          </cell>
          <cell r="AP1458">
            <v>4456383</v>
          </cell>
          <cell r="AQ1458">
            <v>20000</v>
          </cell>
          <cell r="AR1458">
            <v>6143916</v>
          </cell>
        </row>
        <row r="1459">
          <cell r="M1459">
            <v>59.11</v>
          </cell>
          <cell r="O1459">
            <v>59.11</v>
          </cell>
          <cell r="U1459">
            <v>-184188</v>
          </cell>
          <cell r="AM1459">
            <v>0</v>
          </cell>
          <cell r="AN1459">
            <v>0</v>
          </cell>
          <cell r="AO1459">
            <v>1585679</v>
          </cell>
          <cell r="AP1459">
            <v>4204414</v>
          </cell>
          <cell r="AQ1459">
            <v>0</v>
          </cell>
          <cell r="AR1459">
            <v>5790093</v>
          </cell>
        </row>
        <row r="1460">
          <cell r="M1460">
            <v>60</v>
          </cell>
          <cell r="O1460">
            <v>60</v>
          </cell>
          <cell r="AM1460">
            <v>39351</v>
          </cell>
          <cell r="AN1460">
            <v>0</v>
          </cell>
          <cell r="AO1460">
            <v>1903576</v>
          </cell>
          <cell r="AP1460">
            <v>5688882</v>
          </cell>
          <cell r="AQ1460">
            <v>865238</v>
          </cell>
          <cell r="AR1460">
            <v>8457696</v>
          </cell>
        </row>
        <row r="1461">
          <cell r="M1461">
            <v>60</v>
          </cell>
          <cell r="O1461">
            <v>60</v>
          </cell>
          <cell r="AM1461">
            <v>39330</v>
          </cell>
          <cell r="AN1461">
            <v>0</v>
          </cell>
          <cell r="AO1461">
            <v>1903576</v>
          </cell>
          <cell r="AP1461">
            <v>4386849</v>
          </cell>
          <cell r="AQ1461">
            <v>0</v>
          </cell>
          <cell r="AR1461">
            <v>6290425</v>
          </cell>
        </row>
        <row r="1462">
          <cell r="M1462">
            <v>60</v>
          </cell>
          <cell r="O1462">
            <v>60</v>
          </cell>
          <cell r="AM1462">
            <v>0</v>
          </cell>
          <cell r="AN1462">
            <v>0</v>
          </cell>
          <cell r="AO1462">
            <v>1979720</v>
          </cell>
          <cell r="AP1462">
            <v>5224156</v>
          </cell>
          <cell r="AQ1462">
            <v>228869</v>
          </cell>
          <cell r="AR1462">
            <v>7432745</v>
          </cell>
        </row>
        <row r="1463">
          <cell r="M1463">
            <v>30.58</v>
          </cell>
          <cell r="O1463">
            <v>30.58</v>
          </cell>
          <cell r="AM1463">
            <v>0</v>
          </cell>
          <cell r="AN1463">
            <v>0</v>
          </cell>
          <cell r="AO1463">
            <v>788081</v>
          </cell>
          <cell r="AP1463">
            <v>1808466</v>
          </cell>
          <cell r="AQ1463">
            <v>108952</v>
          </cell>
          <cell r="AR1463">
            <v>2705499</v>
          </cell>
        </row>
        <row r="1464">
          <cell r="M1464">
            <v>30.58</v>
          </cell>
          <cell r="O1464">
            <v>30.58</v>
          </cell>
          <cell r="AM1464">
            <v>39331</v>
          </cell>
          <cell r="AN1464">
            <v>0</v>
          </cell>
          <cell r="AO1464">
            <v>831863</v>
          </cell>
          <cell r="AP1464">
            <v>2526745</v>
          </cell>
          <cell r="AQ1464">
            <v>190381</v>
          </cell>
          <cell r="AR1464">
            <v>3548989</v>
          </cell>
        </row>
        <row r="1465">
          <cell r="M1465">
            <v>30.58</v>
          </cell>
          <cell r="O1465">
            <v>30.58</v>
          </cell>
          <cell r="AM1465">
            <v>39351</v>
          </cell>
          <cell r="AN1465">
            <v>0</v>
          </cell>
          <cell r="AO1465">
            <v>837574</v>
          </cell>
          <cell r="AP1465">
            <v>2568535</v>
          </cell>
          <cell r="AQ1465">
            <v>0</v>
          </cell>
          <cell r="AR1465">
            <v>3406109</v>
          </cell>
        </row>
        <row r="1466">
          <cell r="M1466">
            <v>30.58</v>
          </cell>
          <cell r="O1466">
            <v>30.58</v>
          </cell>
          <cell r="AM1466">
            <v>39330</v>
          </cell>
          <cell r="AN1466">
            <v>0</v>
          </cell>
          <cell r="AO1466">
            <v>774756</v>
          </cell>
          <cell r="AP1466">
            <v>1793600</v>
          </cell>
          <cell r="AQ1466">
            <v>0</v>
          </cell>
          <cell r="AR1466">
            <v>2568356</v>
          </cell>
        </row>
        <row r="1467">
          <cell r="M1467">
            <v>30.58</v>
          </cell>
          <cell r="O1467">
            <v>30.58</v>
          </cell>
          <cell r="U1467">
            <v>-83014</v>
          </cell>
          <cell r="AM1467">
            <v>39331</v>
          </cell>
          <cell r="AN1467">
            <v>0</v>
          </cell>
          <cell r="AO1467">
            <v>782370</v>
          </cell>
          <cell r="AP1467">
            <v>3186964</v>
          </cell>
          <cell r="AQ1467">
            <v>88952</v>
          </cell>
          <cell r="AR1467">
            <v>4058286</v>
          </cell>
        </row>
        <row r="1468">
          <cell r="M1468">
            <v>30.58</v>
          </cell>
          <cell r="O1468">
            <v>30.58</v>
          </cell>
          <cell r="U1468">
            <v>-46412</v>
          </cell>
          <cell r="AM1468">
            <v>0</v>
          </cell>
          <cell r="AN1468">
            <v>0</v>
          </cell>
          <cell r="AO1468">
            <v>772852</v>
          </cell>
          <cell r="AP1468">
            <v>1735556</v>
          </cell>
          <cell r="AQ1468">
            <v>0</v>
          </cell>
          <cell r="AR1468">
            <v>2508408</v>
          </cell>
        </row>
        <row r="1469">
          <cell r="M1469">
            <v>30.58</v>
          </cell>
          <cell r="O1469">
            <v>30.58</v>
          </cell>
          <cell r="AM1469">
            <v>39351</v>
          </cell>
          <cell r="AN1469">
            <v>0</v>
          </cell>
          <cell r="AO1469">
            <v>947981</v>
          </cell>
          <cell r="AP1469">
            <v>2835627</v>
          </cell>
          <cell r="AQ1469">
            <v>471524</v>
          </cell>
          <cell r="AR1469">
            <v>4255132</v>
          </cell>
        </row>
        <row r="1470">
          <cell r="M1470">
            <v>30.58</v>
          </cell>
          <cell r="O1470">
            <v>30.58</v>
          </cell>
          <cell r="AO1470">
            <v>828056</v>
          </cell>
          <cell r="AP1470">
            <v>2477868</v>
          </cell>
          <cell r="AQ1470">
            <v>51333</v>
          </cell>
          <cell r="AR1470">
            <v>3357257</v>
          </cell>
        </row>
        <row r="1471">
          <cell r="M1471">
            <v>30.58</v>
          </cell>
          <cell r="O1471">
            <v>30.58</v>
          </cell>
          <cell r="AO1471">
            <v>799502</v>
          </cell>
          <cell r="AP1471">
            <v>2572016</v>
          </cell>
          <cell r="AQ1471">
            <v>0</v>
          </cell>
          <cell r="AR1471">
            <v>3371518</v>
          </cell>
        </row>
        <row r="1472">
          <cell r="M1472">
            <v>30.58</v>
          </cell>
          <cell r="O1472">
            <v>30.58</v>
          </cell>
          <cell r="U1472">
            <v>-118238</v>
          </cell>
          <cell r="AM1472">
            <v>39351</v>
          </cell>
          <cell r="AN1472">
            <v>0</v>
          </cell>
          <cell r="AO1472">
            <v>750009</v>
          </cell>
          <cell r="AP1472">
            <v>2242511</v>
          </cell>
          <cell r="AQ1472">
            <v>0</v>
          </cell>
          <cell r="AR1472">
            <v>2992520</v>
          </cell>
        </row>
        <row r="1473">
          <cell r="M1473">
            <v>30.58</v>
          </cell>
          <cell r="O1473">
            <v>30.58</v>
          </cell>
          <cell r="AM1473">
            <v>39351</v>
          </cell>
          <cell r="AN1473">
            <v>0</v>
          </cell>
          <cell r="AO1473">
            <v>894681</v>
          </cell>
          <cell r="AP1473">
            <v>2060867</v>
          </cell>
          <cell r="AQ1473">
            <v>0</v>
          </cell>
          <cell r="AR1473">
            <v>2955548</v>
          </cell>
        </row>
        <row r="1474">
          <cell r="M1474">
            <v>30.58</v>
          </cell>
          <cell r="O1474">
            <v>30.58</v>
          </cell>
          <cell r="U1474">
            <v>-31109</v>
          </cell>
          <cell r="AM1474">
            <v>39351</v>
          </cell>
          <cell r="AN1474">
            <v>0</v>
          </cell>
          <cell r="AO1474">
            <v>803309</v>
          </cell>
          <cell r="AP1474">
            <v>1834778</v>
          </cell>
          <cell r="AQ1474">
            <v>20000</v>
          </cell>
          <cell r="AR1474">
            <v>2658087</v>
          </cell>
        </row>
        <row r="1475">
          <cell r="M1475">
            <v>30.58</v>
          </cell>
          <cell r="O1475">
            <v>30.58</v>
          </cell>
          <cell r="AM1475">
            <v>39351</v>
          </cell>
          <cell r="AN1475">
            <v>0</v>
          </cell>
          <cell r="AO1475">
            <v>847092</v>
          </cell>
          <cell r="AP1475">
            <v>2562000</v>
          </cell>
          <cell r="AQ1475">
            <v>152762</v>
          </cell>
          <cell r="AR1475">
            <v>3561854</v>
          </cell>
        </row>
        <row r="1476">
          <cell r="M1476">
            <v>30.58</v>
          </cell>
          <cell r="O1476">
            <v>30.58</v>
          </cell>
          <cell r="AM1476">
            <v>39330</v>
          </cell>
          <cell r="AN1476">
            <v>0</v>
          </cell>
          <cell r="AO1476">
            <v>875645</v>
          </cell>
          <cell r="AP1476">
            <v>2027165</v>
          </cell>
          <cell r="AQ1476">
            <v>0</v>
          </cell>
          <cell r="AR1476">
            <v>2902810</v>
          </cell>
        </row>
        <row r="1477">
          <cell r="M1477">
            <v>30.58</v>
          </cell>
          <cell r="O1477">
            <v>30.58</v>
          </cell>
          <cell r="AM1477">
            <v>0</v>
          </cell>
          <cell r="AN1477">
            <v>0</v>
          </cell>
          <cell r="AO1477">
            <v>925138</v>
          </cell>
          <cell r="AP1477">
            <v>2782744</v>
          </cell>
          <cell r="AQ1477">
            <v>58571</v>
          </cell>
          <cell r="AR1477">
            <v>3766453</v>
          </cell>
        </row>
        <row r="1478">
          <cell r="M1478">
            <v>44.04</v>
          </cell>
          <cell r="O1478">
            <v>44.04</v>
          </cell>
          <cell r="AM1478">
            <v>0</v>
          </cell>
          <cell r="AN1478">
            <v>0</v>
          </cell>
          <cell r="AO1478">
            <v>1176410</v>
          </cell>
          <cell r="AP1478">
            <v>3364453</v>
          </cell>
          <cell r="AQ1478">
            <v>0</v>
          </cell>
          <cell r="AR1478">
            <v>4540863</v>
          </cell>
        </row>
        <row r="1479">
          <cell r="M1479">
            <v>44.04</v>
          </cell>
          <cell r="O1479">
            <v>44.04</v>
          </cell>
          <cell r="AM1479">
            <v>39351</v>
          </cell>
          <cell r="AN1479">
            <v>0</v>
          </cell>
          <cell r="AO1479">
            <v>1142146</v>
          </cell>
          <cell r="AP1479">
            <v>3245066</v>
          </cell>
          <cell r="AQ1479">
            <v>120953</v>
          </cell>
          <cell r="AR1479">
            <v>4508165</v>
          </cell>
        </row>
        <row r="1480">
          <cell r="M1480">
            <v>44.04</v>
          </cell>
          <cell r="O1480">
            <v>44.04</v>
          </cell>
          <cell r="AM1480">
            <v>0</v>
          </cell>
          <cell r="AN1480">
            <v>0</v>
          </cell>
          <cell r="AO1480">
            <v>1214482</v>
          </cell>
          <cell r="AP1480">
            <v>3372466</v>
          </cell>
          <cell r="AQ1480">
            <v>462857</v>
          </cell>
          <cell r="AR1480">
            <v>5049805</v>
          </cell>
        </row>
        <row r="1481">
          <cell r="M1481">
            <v>44.04</v>
          </cell>
          <cell r="O1481">
            <v>44.04</v>
          </cell>
          <cell r="AM1481">
            <v>39351</v>
          </cell>
          <cell r="AN1481">
            <v>0</v>
          </cell>
          <cell r="AO1481">
            <v>1130724</v>
          </cell>
          <cell r="AP1481">
            <v>3258688</v>
          </cell>
          <cell r="AQ1481">
            <v>0</v>
          </cell>
          <cell r="AR1481">
            <v>4389412</v>
          </cell>
        </row>
        <row r="1482">
          <cell r="M1482">
            <v>44.04</v>
          </cell>
          <cell r="O1482">
            <v>44.04</v>
          </cell>
          <cell r="U1482">
            <v>11847</v>
          </cell>
          <cell r="AM1482">
            <v>0</v>
          </cell>
          <cell r="AN1482">
            <v>0</v>
          </cell>
          <cell r="AO1482">
            <v>1098364</v>
          </cell>
          <cell r="AP1482">
            <v>3127292</v>
          </cell>
          <cell r="AQ1482">
            <v>0</v>
          </cell>
          <cell r="AR1482">
            <v>4225656</v>
          </cell>
        </row>
        <row r="1483">
          <cell r="M1483">
            <v>44.04</v>
          </cell>
          <cell r="O1483">
            <v>44.04</v>
          </cell>
          <cell r="AM1483">
            <v>39330</v>
          </cell>
          <cell r="AN1483">
            <v>0</v>
          </cell>
          <cell r="AO1483">
            <v>1153567</v>
          </cell>
          <cell r="AP1483">
            <v>3231446</v>
          </cell>
          <cell r="AQ1483">
            <v>0</v>
          </cell>
          <cell r="AR1483">
            <v>4385013</v>
          </cell>
        </row>
        <row r="1484">
          <cell r="M1484">
            <v>44.04</v>
          </cell>
          <cell r="O1484">
            <v>44.04</v>
          </cell>
          <cell r="AM1484">
            <v>39351</v>
          </cell>
          <cell r="AN1484">
            <v>0</v>
          </cell>
          <cell r="AO1484">
            <v>1058389</v>
          </cell>
          <cell r="AP1484">
            <v>3051164</v>
          </cell>
          <cell r="AQ1484">
            <v>0</v>
          </cell>
          <cell r="AR1484">
            <v>4109553</v>
          </cell>
        </row>
        <row r="1485">
          <cell r="M1485">
            <v>44.04</v>
          </cell>
          <cell r="O1485">
            <v>44.04</v>
          </cell>
          <cell r="AM1485">
            <v>39330</v>
          </cell>
          <cell r="AO1485">
            <v>1159278</v>
          </cell>
          <cell r="AP1485">
            <v>3324791</v>
          </cell>
          <cell r="AQ1485">
            <v>0</v>
          </cell>
          <cell r="AR1485">
            <v>4484069</v>
          </cell>
        </row>
        <row r="1486">
          <cell r="M1486">
            <v>44.04</v>
          </cell>
          <cell r="O1486">
            <v>44.04</v>
          </cell>
          <cell r="AM1486">
            <v>39331</v>
          </cell>
          <cell r="AO1486">
            <v>1203060</v>
          </cell>
          <cell r="AP1486">
            <v>2785148</v>
          </cell>
          <cell r="AQ1486">
            <v>0</v>
          </cell>
          <cell r="AR1486">
            <v>3988208</v>
          </cell>
        </row>
        <row r="1487">
          <cell r="M1487">
            <v>44.66</v>
          </cell>
          <cell r="O1487">
            <v>44.66</v>
          </cell>
          <cell r="AM1487">
            <v>39342</v>
          </cell>
          <cell r="AN1487">
            <v>0</v>
          </cell>
          <cell r="AO1487">
            <v>1180217</v>
          </cell>
          <cell r="AP1487">
            <v>2732266</v>
          </cell>
          <cell r="AQ1487">
            <v>0</v>
          </cell>
          <cell r="AR1487">
            <v>3912483</v>
          </cell>
        </row>
        <row r="1488">
          <cell r="M1488">
            <v>44.52</v>
          </cell>
          <cell r="O1488">
            <v>44.52</v>
          </cell>
          <cell r="AM1488">
            <v>0</v>
          </cell>
          <cell r="AN1488">
            <v>0</v>
          </cell>
          <cell r="AO1488">
            <v>1286818</v>
          </cell>
          <cell r="AP1488">
            <v>3539927</v>
          </cell>
          <cell r="AQ1488">
            <v>580191</v>
          </cell>
          <cell r="AR1488">
            <v>5406936</v>
          </cell>
        </row>
        <row r="1489">
          <cell r="M1489">
            <v>44.11</v>
          </cell>
          <cell r="O1489">
            <v>44.11</v>
          </cell>
          <cell r="AM1489">
            <v>0</v>
          </cell>
          <cell r="AN1489">
            <v>0</v>
          </cell>
          <cell r="AO1489">
            <v>1307757</v>
          </cell>
          <cell r="AP1489">
            <v>4149277</v>
          </cell>
          <cell r="AQ1489">
            <v>501048</v>
          </cell>
          <cell r="AR1489">
            <v>5958082</v>
          </cell>
        </row>
        <row r="1490">
          <cell r="M1490">
            <v>44.11</v>
          </cell>
          <cell r="O1490">
            <v>44.11</v>
          </cell>
          <cell r="AM1490">
            <v>39330</v>
          </cell>
          <cell r="AO1490">
            <v>1185928</v>
          </cell>
          <cell r="AP1490">
            <v>3306362</v>
          </cell>
          <cell r="AQ1490">
            <v>195905</v>
          </cell>
          <cell r="AR1490">
            <v>4688195</v>
          </cell>
        </row>
        <row r="1491">
          <cell r="M1491">
            <v>44.11</v>
          </cell>
          <cell r="O1491">
            <v>44.11</v>
          </cell>
          <cell r="AM1491">
            <v>39331</v>
          </cell>
          <cell r="AO1491">
            <v>1351539</v>
          </cell>
          <cell r="AP1491">
            <v>3769886</v>
          </cell>
          <cell r="AQ1491">
            <v>562191</v>
          </cell>
          <cell r="AR1491">
            <v>5683616</v>
          </cell>
        </row>
        <row r="1492">
          <cell r="M1492">
            <v>44.11</v>
          </cell>
          <cell r="O1492">
            <v>44.11</v>
          </cell>
          <cell r="AM1492">
            <v>39351</v>
          </cell>
          <cell r="AN1492">
            <v>0</v>
          </cell>
          <cell r="AO1492">
            <v>1163085</v>
          </cell>
          <cell r="AP1492">
            <v>3316578</v>
          </cell>
          <cell r="AQ1492">
            <v>20000</v>
          </cell>
          <cell r="AR1492">
            <v>4499663</v>
          </cell>
        </row>
        <row r="1493">
          <cell r="M1493">
            <v>44.11</v>
          </cell>
          <cell r="O1493">
            <v>44.11</v>
          </cell>
          <cell r="U1493">
            <v>-45399</v>
          </cell>
          <cell r="AM1493">
            <v>39342</v>
          </cell>
          <cell r="AN1493">
            <v>0</v>
          </cell>
          <cell r="AO1493">
            <v>1086942</v>
          </cell>
          <cell r="AP1493">
            <v>3161016</v>
          </cell>
          <cell r="AQ1493">
            <v>0</v>
          </cell>
          <cell r="AR1493">
            <v>4247958</v>
          </cell>
        </row>
        <row r="1494">
          <cell r="M1494">
            <v>44.11</v>
          </cell>
          <cell r="O1494">
            <v>44.11</v>
          </cell>
          <cell r="AM1494">
            <v>0</v>
          </cell>
          <cell r="AN1494">
            <v>0</v>
          </cell>
          <cell r="AO1494">
            <v>1151664</v>
          </cell>
          <cell r="AP1494">
            <v>3227039</v>
          </cell>
          <cell r="AQ1494">
            <v>0</v>
          </cell>
          <cell r="AR1494">
            <v>4378703</v>
          </cell>
        </row>
        <row r="1495">
          <cell r="M1495">
            <v>44.11</v>
          </cell>
          <cell r="O1495">
            <v>44.11</v>
          </cell>
          <cell r="AM1495">
            <v>39330</v>
          </cell>
          <cell r="AO1495">
            <v>1342021</v>
          </cell>
          <cell r="AP1495">
            <v>3707789</v>
          </cell>
          <cell r="AQ1495">
            <v>269907</v>
          </cell>
          <cell r="AR1495">
            <v>5319717</v>
          </cell>
        </row>
        <row r="1496">
          <cell r="M1496">
            <v>44.11</v>
          </cell>
          <cell r="O1496">
            <v>44.11</v>
          </cell>
          <cell r="AM1496">
            <v>39331</v>
          </cell>
          <cell r="AO1496">
            <v>1248746</v>
          </cell>
          <cell r="AP1496">
            <v>3451789</v>
          </cell>
          <cell r="AQ1496">
            <v>0</v>
          </cell>
          <cell r="AR1496">
            <v>4700535</v>
          </cell>
        </row>
        <row r="1497">
          <cell r="M1497">
            <v>44.11</v>
          </cell>
          <cell r="O1497">
            <v>44.11</v>
          </cell>
          <cell r="AO1497">
            <v>1191639</v>
          </cell>
          <cell r="AP1497">
            <v>3399708</v>
          </cell>
          <cell r="AQ1497">
            <v>77143</v>
          </cell>
          <cell r="AR1497">
            <v>4668490</v>
          </cell>
        </row>
        <row r="1498">
          <cell r="M1498">
            <v>44.11</v>
          </cell>
          <cell r="O1498">
            <v>44.11</v>
          </cell>
          <cell r="AO1498">
            <v>1361057</v>
          </cell>
          <cell r="AP1498">
            <v>3751858</v>
          </cell>
          <cell r="AQ1498">
            <v>562191</v>
          </cell>
          <cell r="AR1498">
            <v>5675106</v>
          </cell>
        </row>
        <row r="1499">
          <cell r="M1499">
            <v>44.11</v>
          </cell>
          <cell r="O1499">
            <v>44.11</v>
          </cell>
          <cell r="AM1499">
            <v>39331</v>
          </cell>
          <cell r="AO1499">
            <v>1155471</v>
          </cell>
          <cell r="AP1499">
            <v>3396102</v>
          </cell>
          <cell r="AQ1499">
            <v>0</v>
          </cell>
          <cell r="AR1499">
            <v>4551573</v>
          </cell>
        </row>
        <row r="1500">
          <cell r="M1500">
            <v>44.11</v>
          </cell>
          <cell r="O1500">
            <v>44.11</v>
          </cell>
          <cell r="AM1500">
            <v>39351</v>
          </cell>
          <cell r="AN1500">
            <v>0</v>
          </cell>
          <cell r="AO1500">
            <v>1086942</v>
          </cell>
          <cell r="AP1500">
            <v>2997079</v>
          </cell>
          <cell r="AQ1500">
            <v>0</v>
          </cell>
          <cell r="AR1500">
            <v>4084021</v>
          </cell>
        </row>
        <row r="1501">
          <cell r="M1501">
            <v>44.71</v>
          </cell>
          <cell r="O1501">
            <v>44.71</v>
          </cell>
          <cell r="U1501">
            <v>-20542</v>
          </cell>
          <cell r="AM1501">
            <v>39330</v>
          </cell>
          <cell r="AN1501">
            <v>0</v>
          </cell>
          <cell r="AO1501">
            <v>1142146</v>
          </cell>
          <cell r="AP1501">
            <v>3148482</v>
          </cell>
          <cell r="AQ1501">
            <v>195905</v>
          </cell>
          <cell r="AR1501">
            <v>4486533</v>
          </cell>
        </row>
        <row r="1502">
          <cell r="M1502">
            <v>44.57</v>
          </cell>
          <cell r="O1502">
            <v>44.57</v>
          </cell>
          <cell r="AM1502">
            <v>39351</v>
          </cell>
          <cell r="AO1502">
            <v>1180217</v>
          </cell>
          <cell r="AP1502">
            <v>3333204</v>
          </cell>
          <cell r="AQ1502">
            <v>0</v>
          </cell>
          <cell r="AR1502">
            <v>4513421</v>
          </cell>
        </row>
        <row r="1503">
          <cell r="M1503">
            <v>30.58</v>
          </cell>
          <cell r="O1503">
            <v>30.58</v>
          </cell>
          <cell r="AM1503">
            <v>39330</v>
          </cell>
          <cell r="AN1503">
            <v>0</v>
          </cell>
          <cell r="AO1503">
            <v>915620</v>
          </cell>
          <cell r="AP1503">
            <v>2119710</v>
          </cell>
          <cell r="AQ1503">
            <v>152762</v>
          </cell>
          <cell r="AR1503">
            <v>3188092</v>
          </cell>
        </row>
        <row r="1504">
          <cell r="M1504">
            <v>30.58</v>
          </cell>
          <cell r="O1504">
            <v>30.58</v>
          </cell>
          <cell r="AM1504">
            <v>39330</v>
          </cell>
          <cell r="AO1504">
            <v>837574</v>
          </cell>
          <cell r="AP1504">
            <v>2499903</v>
          </cell>
          <cell r="AQ1504">
            <v>152762</v>
          </cell>
          <cell r="AR1504">
            <v>3490239</v>
          </cell>
        </row>
        <row r="1505">
          <cell r="M1505">
            <v>30.58</v>
          </cell>
          <cell r="O1505">
            <v>30.58</v>
          </cell>
          <cell r="AM1505">
            <v>39330</v>
          </cell>
          <cell r="AN1505">
            <v>0</v>
          </cell>
          <cell r="AO1505">
            <v>795695</v>
          </cell>
          <cell r="AP1505">
            <v>2443015</v>
          </cell>
          <cell r="AQ1505">
            <v>152762</v>
          </cell>
          <cell r="AR1505">
            <v>3391472</v>
          </cell>
        </row>
        <row r="1506">
          <cell r="M1506">
            <v>30.58</v>
          </cell>
          <cell r="O1506">
            <v>30.58</v>
          </cell>
          <cell r="AM1506">
            <v>0</v>
          </cell>
          <cell r="AN1506">
            <v>0</v>
          </cell>
          <cell r="AO1506">
            <v>866127</v>
          </cell>
          <cell r="AP1506">
            <v>1996116</v>
          </cell>
          <cell r="AQ1506">
            <v>0</v>
          </cell>
          <cell r="AR1506">
            <v>2862243</v>
          </cell>
        </row>
        <row r="1507">
          <cell r="M1507">
            <v>30.58</v>
          </cell>
          <cell r="O1507">
            <v>30.58</v>
          </cell>
          <cell r="U1507">
            <v>-31108</v>
          </cell>
          <cell r="AO1507">
            <v>828056</v>
          </cell>
          <cell r="AP1507">
            <v>2573131</v>
          </cell>
          <cell r="AQ1507">
            <v>112762</v>
          </cell>
          <cell r="AR1507">
            <v>3513949</v>
          </cell>
        </row>
        <row r="1508">
          <cell r="M1508">
            <v>30.58</v>
          </cell>
          <cell r="O1508">
            <v>30.58</v>
          </cell>
          <cell r="U1508">
            <v>-14410</v>
          </cell>
          <cell r="AO1508">
            <v>769045</v>
          </cell>
          <cell r="AP1508">
            <v>1768834</v>
          </cell>
          <cell r="AQ1508">
            <v>0</v>
          </cell>
          <cell r="AR1508">
            <v>2537879</v>
          </cell>
        </row>
        <row r="1509">
          <cell r="M1509">
            <v>30.58</v>
          </cell>
          <cell r="O1509">
            <v>30.58</v>
          </cell>
          <cell r="AO1509">
            <v>868031</v>
          </cell>
          <cell r="AP1509">
            <v>2633384</v>
          </cell>
          <cell r="AQ1509">
            <v>0</v>
          </cell>
          <cell r="AR1509">
            <v>3501415</v>
          </cell>
        </row>
        <row r="1510">
          <cell r="M1510">
            <v>30.58</v>
          </cell>
          <cell r="O1510">
            <v>30.58</v>
          </cell>
          <cell r="U1510">
            <v>-137494</v>
          </cell>
          <cell r="AO1510">
            <v>761431</v>
          </cell>
          <cell r="AP1510">
            <v>1652585</v>
          </cell>
          <cell r="AQ1510">
            <v>0</v>
          </cell>
          <cell r="AR1510">
            <v>2414016</v>
          </cell>
        </row>
        <row r="1511">
          <cell r="M1511">
            <v>30.58</v>
          </cell>
          <cell r="O1511">
            <v>30.58</v>
          </cell>
          <cell r="AO1511">
            <v>915620</v>
          </cell>
          <cell r="AP1511">
            <v>2760710</v>
          </cell>
          <cell r="AQ1511">
            <v>152762</v>
          </cell>
          <cell r="AR1511">
            <v>3829092</v>
          </cell>
        </row>
        <row r="1512">
          <cell r="M1512">
            <v>30.58</v>
          </cell>
          <cell r="O1512">
            <v>30.58</v>
          </cell>
          <cell r="U1512">
            <v>-36526</v>
          </cell>
          <cell r="AO1512">
            <v>822345</v>
          </cell>
          <cell r="AP1512">
            <v>2435381</v>
          </cell>
          <cell r="AQ1512">
            <v>152762</v>
          </cell>
          <cell r="AR1512">
            <v>3410488</v>
          </cell>
        </row>
        <row r="1513">
          <cell r="M1513">
            <v>30.58</v>
          </cell>
          <cell r="O1513">
            <v>30.58</v>
          </cell>
          <cell r="U1513">
            <v>17787</v>
          </cell>
          <cell r="AO1513">
            <v>803309</v>
          </cell>
          <cell r="AP1513">
            <v>2394769</v>
          </cell>
          <cell r="AQ1513">
            <v>152762</v>
          </cell>
          <cell r="AR1513">
            <v>3350840</v>
          </cell>
        </row>
        <row r="1514">
          <cell r="M1514">
            <v>30.58</v>
          </cell>
          <cell r="O1514">
            <v>30.58</v>
          </cell>
          <cell r="AO1514">
            <v>843284</v>
          </cell>
          <cell r="AP1514">
            <v>2553186</v>
          </cell>
          <cell r="AQ1514">
            <v>0</v>
          </cell>
          <cell r="AR1514">
            <v>3396470</v>
          </cell>
        </row>
        <row r="1515">
          <cell r="M1515">
            <v>59.11</v>
          </cell>
          <cell r="O1515">
            <v>59.11</v>
          </cell>
          <cell r="AO1515">
            <v>1545704</v>
          </cell>
          <cell r="AP1515">
            <v>3578386</v>
          </cell>
          <cell r="AQ1515">
            <v>216286</v>
          </cell>
          <cell r="AR1515">
            <v>5340376</v>
          </cell>
        </row>
        <row r="1516">
          <cell r="M1516">
            <v>59.11</v>
          </cell>
          <cell r="O1516">
            <v>59.11</v>
          </cell>
          <cell r="U1516">
            <v>0</v>
          </cell>
          <cell r="AO1516">
            <v>1646594</v>
          </cell>
          <cell r="AP1516">
            <v>4372827</v>
          </cell>
          <cell r="AQ1516">
            <v>237714</v>
          </cell>
          <cell r="AR1516">
            <v>6257135</v>
          </cell>
        </row>
        <row r="1517">
          <cell r="M1517">
            <v>59.11</v>
          </cell>
          <cell r="O1517">
            <v>59.11</v>
          </cell>
          <cell r="AO1517">
            <v>1656112</v>
          </cell>
          <cell r="AP1517">
            <v>4515049</v>
          </cell>
          <cell r="AQ1517">
            <v>237714</v>
          </cell>
          <cell r="AR1517">
            <v>6408875</v>
          </cell>
        </row>
        <row r="1518">
          <cell r="M1518">
            <v>59.11</v>
          </cell>
          <cell r="O1518">
            <v>59.11</v>
          </cell>
          <cell r="AO1518">
            <v>1914998</v>
          </cell>
          <cell r="AP1518">
            <v>5005252</v>
          </cell>
          <cell r="AQ1518">
            <v>216286</v>
          </cell>
          <cell r="AR1518">
            <v>7136536</v>
          </cell>
        </row>
        <row r="1519">
          <cell r="M1519">
            <v>59.11</v>
          </cell>
          <cell r="O1519">
            <v>59.11</v>
          </cell>
          <cell r="U1519">
            <v>-97221</v>
          </cell>
          <cell r="AO1519">
            <v>1741772</v>
          </cell>
          <cell r="AP1519">
            <v>5316524</v>
          </cell>
          <cell r="AQ1519">
            <v>217714</v>
          </cell>
          <cell r="AR1519">
            <v>7276010</v>
          </cell>
        </row>
        <row r="1520">
          <cell r="M1520">
            <v>59.11</v>
          </cell>
          <cell r="O1520">
            <v>59.11</v>
          </cell>
          <cell r="AO1520">
            <v>1741772</v>
          </cell>
          <cell r="AP1520">
            <v>4713359</v>
          </cell>
          <cell r="AQ1520">
            <v>0</v>
          </cell>
          <cell r="AR1520">
            <v>6455131</v>
          </cell>
        </row>
        <row r="1521">
          <cell r="M1521">
            <v>59.11</v>
          </cell>
          <cell r="O1521">
            <v>59.11</v>
          </cell>
          <cell r="AO1521">
            <v>1816012</v>
          </cell>
          <cell r="AP1521">
            <v>5486166</v>
          </cell>
          <cell r="AQ1521">
            <v>0</v>
          </cell>
          <cell r="AR1521">
            <v>7302178</v>
          </cell>
        </row>
        <row r="1522">
          <cell r="M1522">
            <v>60.14</v>
          </cell>
          <cell r="O1522">
            <v>60.14</v>
          </cell>
          <cell r="U1522">
            <v>-82104</v>
          </cell>
          <cell r="AO1522">
            <v>1913094</v>
          </cell>
          <cell r="AP1522">
            <v>5004129</v>
          </cell>
          <cell r="AQ1522">
            <v>287164</v>
          </cell>
          <cell r="AR1522">
            <v>7204387</v>
          </cell>
        </row>
        <row r="1523">
          <cell r="M1523">
            <v>60.14</v>
          </cell>
          <cell r="O1523">
            <v>60.14</v>
          </cell>
          <cell r="AO1523">
            <v>1825530</v>
          </cell>
          <cell r="AP1523">
            <v>5508200</v>
          </cell>
          <cell r="AQ1523">
            <v>118952</v>
          </cell>
          <cell r="AR1523">
            <v>7452682</v>
          </cell>
        </row>
        <row r="1524">
          <cell r="M1524">
            <v>60.14</v>
          </cell>
          <cell r="O1524">
            <v>60.14</v>
          </cell>
          <cell r="U1524">
            <v>-235296</v>
          </cell>
          <cell r="AO1524">
            <v>1646594</v>
          </cell>
          <cell r="AP1524">
            <v>4304484</v>
          </cell>
          <cell r="AQ1524">
            <v>0</v>
          </cell>
          <cell r="AR1524">
            <v>5951078</v>
          </cell>
        </row>
        <row r="1525">
          <cell r="M1525">
            <v>61.03</v>
          </cell>
          <cell r="O1525">
            <v>61.03</v>
          </cell>
          <cell r="U1525">
            <v>373</v>
          </cell>
          <cell r="AO1525">
            <v>1770326</v>
          </cell>
          <cell r="AP1525">
            <v>4499323</v>
          </cell>
          <cell r="AQ1525">
            <v>638381</v>
          </cell>
          <cell r="AR1525">
            <v>6908030</v>
          </cell>
        </row>
        <row r="1526">
          <cell r="M1526">
            <v>61.03</v>
          </cell>
          <cell r="O1526">
            <v>61.03</v>
          </cell>
          <cell r="U1526">
            <v>2805</v>
          </cell>
          <cell r="AO1526">
            <v>1781748</v>
          </cell>
          <cell r="AP1526">
            <v>5328964</v>
          </cell>
          <cell r="AQ1526">
            <v>237714</v>
          </cell>
          <cell r="AR1526">
            <v>7348426</v>
          </cell>
        </row>
        <row r="1527">
          <cell r="M1527">
            <v>61.03</v>
          </cell>
          <cell r="O1527">
            <v>61.03</v>
          </cell>
          <cell r="AO1527">
            <v>1631365</v>
          </cell>
          <cell r="AP1527">
            <v>4457760</v>
          </cell>
          <cell r="AQ1527">
            <v>0</v>
          </cell>
          <cell r="AR1527">
            <v>6089125</v>
          </cell>
        </row>
        <row r="1528">
          <cell r="M1528">
            <v>61.03</v>
          </cell>
          <cell r="O1528">
            <v>61.03</v>
          </cell>
          <cell r="AO1528">
            <v>1713219</v>
          </cell>
          <cell r="AP1528">
            <v>4488149</v>
          </cell>
          <cell r="AQ1528">
            <v>97524</v>
          </cell>
          <cell r="AR1528">
            <v>6298892</v>
          </cell>
        </row>
        <row r="1529">
          <cell r="M1529">
            <v>61.03</v>
          </cell>
          <cell r="O1529">
            <v>61.03</v>
          </cell>
          <cell r="AO1529">
            <v>1648497</v>
          </cell>
          <cell r="AP1529">
            <v>4497421</v>
          </cell>
          <cell r="AQ1529">
            <v>0</v>
          </cell>
          <cell r="AR1529">
            <v>6145918</v>
          </cell>
        </row>
        <row r="1530">
          <cell r="M1530">
            <v>61.03</v>
          </cell>
          <cell r="O1530">
            <v>61.03</v>
          </cell>
          <cell r="AO1530">
            <v>1895962</v>
          </cell>
          <cell r="AP1530">
            <v>4990191</v>
          </cell>
          <cell r="AQ1530">
            <v>272679</v>
          </cell>
          <cell r="AR1530">
            <v>7158832</v>
          </cell>
        </row>
        <row r="1531">
          <cell r="M1531">
            <v>35.49</v>
          </cell>
          <cell r="O1531">
            <v>35.49</v>
          </cell>
          <cell r="AO1531">
            <v>2244317</v>
          </cell>
          <cell r="AP1531">
            <v>5195711</v>
          </cell>
          <cell r="AQ1531">
            <v>0</v>
          </cell>
          <cell r="AR1531">
            <v>7440028</v>
          </cell>
        </row>
        <row r="1532">
          <cell r="M1532">
            <v>44.11</v>
          </cell>
          <cell r="O1532">
            <v>44.11</v>
          </cell>
          <cell r="V1532">
            <v>46994</v>
          </cell>
          <cell r="W1532">
            <v>57437</v>
          </cell>
          <cell r="AO1532">
            <v>2625032</v>
          </cell>
          <cell r="AP1532">
            <v>6077087</v>
          </cell>
          <cell r="AQ1532">
            <v>0</v>
          </cell>
          <cell r="AR1532">
            <v>8702119</v>
          </cell>
        </row>
        <row r="1533">
          <cell r="M1533">
            <v>35.380000000000003</v>
          </cell>
          <cell r="O1533">
            <v>35.380000000000003</v>
          </cell>
          <cell r="AO1533">
            <v>3312223</v>
          </cell>
          <cell r="AP1533">
            <v>8308973</v>
          </cell>
          <cell r="AQ1533">
            <v>0</v>
          </cell>
          <cell r="AR1533">
            <v>11621196</v>
          </cell>
        </row>
        <row r="1534">
          <cell r="M1534">
            <v>35.119999999999997</v>
          </cell>
          <cell r="O1534">
            <v>35.119999999999997</v>
          </cell>
          <cell r="AO1534">
            <v>3435956</v>
          </cell>
          <cell r="AP1534">
            <v>9316546</v>
          </cell>
          <cell r="AQ1534">
            <v>0</v>
          </cell>
          <cell r="AR1534">
            <v>12752502</v>
          </cell>
        </row>
        <row r="1535">
          <cell r="M1535">
            <v>43.98</v>
          </cell>
          <cell r="O1535">
            <v>43.98</v>
          </cell>
          <cell r="V1535">
            <v>121602</v>
          </cell>
          <cell r="W1535">
            <v>148624</v>
          </cell>
          <cell r="AO1535">
            <v>4056521</v>
          </cell>
          <cell r="AP1535">
            <v>10032063</v>
          </cell>
          <cell r="AQ1535">
            <v>0</v>
          </cell>
          <cell r="AR1535">
            <v>14088584</v>
          </cell>
        </row>
        <row r="1536">
          <cell r="M1536">
            <v>65.78</v>
          </cell>
          <cell r="O1536">
            <v>65.78</v>
          </cell>
          <cell r="AO1536">
            <v>6072409</v>
          </cell>
          <cell r="AP1536">
            <v>15339950</v>
          </cell>
          <cell r="AQ1536">
            <v>0</v>
          </cell>
          <cell r="AR1536">
            <v>21412359</v>
          </cell>
        </row>
        <row r="1537">
          <cell r="M1537">
            <v>212.11</v>
          </cell>
          <cell r="O1537">
            <v>212.11</v>
          </cell>
          <cell r="AO1537">
            <v>9729182</v>
          </cell>
          <cell r="AP1537">
            <v>23965823</v>
          </cell>
          <cell r="AQ1537">
            <v>0</v>
          </cell>
          <cell r="AR1537">
            <v>33695005</v>
          </cell>
        </row>
        <row r="1538">
          <cell r="M1538">
            <v>45.33</v>
          </cell>
          <cell r="O1538">
            <v>45.33</v>
          </cell>
          <cell r="AO1538">
            <v>3253212</v>
          </cell>
          <cell r="AP1538">
            <v>8973610</v>
          </cell>
          <cell r="AQ1538">
            <v>0</v>
          </cell>
          <cell r="AR1538">
            <v>12226822</v>
          </cell>
        </row>
        <row r="1539">
          <cell r="M1539">
            <v>174.28</v>
          </cell>
          <cell r="O1539">
            <v>174.28</v>
          </cell>
          <cell r="AO1539">
            <v>7334480</v>
          </cell>
          <cell r="AP1539">
            <v>18181585</v>
          </cell>
          <cell r="AQ1539">
            <v>0</v>
          </cell>
          <cell r="AR1539">
            <v>25516065</v>
          </cell>
        </row>
        <row r="1540">
          <cell r="M1540">
            <v>50.02</v>
          </cell>
          <cell r="O1540">
            <v>50.02</v>
          </cell>
          <cell r="V1540">
            <v>-675062</v>
          </cell>
          <cell r="W1540">
            <v>-825076</v>
          </cell>
          <cell r="AO1540">
            <v>4094593</v>
          </cell>
          <cell r="AP1540">
            <v>10761201</v>
          </cell>
          <cell r="AQ1540">
            <v>0</v>
          </cell>
          <cell r="AR1540">
            <v>14855794</v>
          </cell>
        </row>
        <row r="1541">
          <cell r="M1541">
            <v>50.27</v>
          </cell>
          <cell r="O1541">
            <v>50.27</v>
          </cell>
          <cell r="V1541">
            <v>-837075</v>
          </cell>
          <cell r="W1541">
            <v>-1023092</v>
          </cell>
          <cell r="AO1541">
            <v>4182157</v>
          </cell>
          <cell r="AP1541">
            <v>10963917</v>
          </cell>
          <cell r="AQ1541">
            <v>0</v>
          </cell>
          <cell r="AR1541">
            <v>15146074</v>
          </cell>
        </row>
        <row r="1542">
          <cell r="M1542">
            <v>132.34</v>
          </cell>
          <cell r="O1542">
            <v>132.34</v>
          </cell>
          <cell r="AO1542">
            <v>8280558</v>
          </cell>
          <cell r="AP1542">
            <v>20291680</v>
          </cell>
          <cell r="AQ1542">
            <v>0</v>
          </cell>
          <cell r="AR1542">
            <v>28572238</v>
          </cell>
        </row>
        <row r="1543">
          <cell r="M1543">
            <v>66.459999999999994</v>
          </cell>
          <cell r="O1543">
            <v>66.459999999999994</v>
          </cell>
          <cell r="AO1543">
            <v>4663762</v>
          </cell>
          <cell r="AP1543">
            <v>11998732</v>
          </cell>
          <cell r="AQ1543">
            <v>0</v>
          </cell>
          <cell r="AR1543">
            <v>16662494</v>
          </cell>
        </row>
        <row r="1544">
          <cell r="M1544">
            <v>58.62</v>
          </cell>
          <cell r="O1544">
            <v>58.62</v>
          </cell>
          <cell r="V1544">
            <v>-166505</v>
          </cell>
          <cell r="W1544">
            <v>-203506</v>
          </cell>
          <cell r="AO1544">
            <v>4199290</v>
          </cell>
          <cell r="AP1544">
            <v>10683079</v>
          </cell>
          <cell r="AQ1544">
            <v>0</v>
          </cell>
          <cell r="AR1544">
            <v>14882369</v>
          </cell>
        </row>
        <row r="1545">
          <cell r="M1545">
            <v>43.03</v>
          </cell>
          <cell r="O1545">
            <v>43.03</v>
          </cell>
          <cell r="V1545">
            <v>-214276</v>
          </cell>
          <cell r="W1545">
            <v>-261893</v>
          </cell>
          <cell r="AO1545">
            <v>3236080</v>
          </cell>
          <cell r="AP1545">
            <v>8132697</v>
          </cell>
          <cell r="AQ1545">
            <v>0</v>
          </cell>
          <cell r="AR1545">
            <v>11368777</v>
          </cell>
        </row>
        <row r="1546">
          <cell r="M1546">
            <v>40.369999999999997</v>
          </cell>
          <cell r="O1546">
            <v>40.369999999999997</v>
          </cell>
          <cell r="V1546">
            <v>-222851</v>
          </cell>
          <cell r="W1546">
            <v>-272374</v>
          </cell>
          <cell r="AO1546">
            <v>3553977</v>
          </cell>
          <cell r="AP1546">
            <v>8828584</v>
          </cell>
          <cell r="AQ1546">
            <v>0</v>
          </cell>
          <cell r="AR1546">
            <v>12382561</v>
          </cell>
        </row>
        <row r="1547">
          <cell r="M1547">
            <v>47.34</v>
          </cell>
          <cell r="O1547">
            <v>47.34</v>
          </cell>
          <cell r="AO1547">
            <v>4838891</v>
          </cell>
          <cell r="AP1547">
            <v>11803228</v>
          </cell>
          <cell r="AQ1547">
            <v>0</v>
          </cell>
          <cell r="AR1547">
            <v>16642119</v>
          </cell>
        </row>
        <row r="1548">
          <cell r="M1548">
            <v>25798.720000000034</v>
          </cell>
          <cell r="N1548">
            <v>0</v>
          </cell>
          <cell r="O1548">
            <v>25798.720000000034</v>
          </cell>
          <cell r="P1548">
            <v>0</v>
          </cell>
          <cell r="U1548">
            <v>-4991638</v>
          </cell>
          <cell r="V1548">
            <v>-2030255</v>
          </cell>
          <cell r="W1548">
            <v>-2481424</v>
          </cell>
          <cell r="X1548">
            <v>0</v>
          </cell>
          <cell r="Y1548">
            <v>0</v>
          </cell>
          <cell r="Z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10660547</v>
          </cell>
          <cell r="AN1548">
            <v>196701</v>
          </cell>
          <cell r="AO1548">
            <v>738640970</v>
          </cell>
          <cell r="AP1548">
            <v>2011884734</v>
          </cell>
          <cell r="AQ1548">
            <v>75259588</v>
          </cell>
          <cell r="AR1548">
            <v>2825785292</v>
          </cell>
        </row>
        <row r="1549">
          <cell r="M1549">
            <v>12.8</v>
          </cell>
          <cell r="AO1549">
            <v>0</v>
          </cell>
          <cell r="AP1549">
            <v>462722</v>
          </cell>
          <cell r="AQ1549">
            <v>0</v>
          </cell>
          <cell r="AR1549">
            <v>462722</v>
          </cell>
        </row>
        <row r="1550">
          <cell r="M1550">
            <v>12.8</v>
          </cell>
          <cell r="AO1550">
            <v>0</v>
          </cell>
          <cell r="AP1550">
            <v>630985</v>
          </cell>
          <cell r="AQ1550">
            <v>0</v>
          </cell>
          <cell r="AR1550">
            <v>630985</v>
          </cell>
        </row>
        <row r="1551">
          <cell r="M1551">
            <v>12.8</v>
          </cell>
          <cell r="AO1551">
            <v>0</v>
          </cell>
          <cell r="AP1551">
            <v>630985</v>
          </cell>
          <cell r="AQ1551">
            <v>0</v>
          </cell>
          <cell r="AR1551">
            <v>630985</v>
          </cell>
        </row>
        <row r="1552">
          <cell r="M1552">
            <v>12.8</v>
          </cell>
          <cell r="AO1552">
            <v>0</v>
          </cell>
          <cell r="AP1552">
            <v>630985</v>
          </cell>
          <cell r="AQ1552">
            <v>0</v>
          </cell>
          <cell r="AR1552">
            <v>630985</v>
          </cell>
        </row>
        <row r="1553">
          <cell r="M1553">
            <v>12.8</v>
          </cell>
          <cell r="AO1553">
            <v>0</v>
          </cell>
          <cell r="AP1553">
            <v>673051</v>
          </cell>
          <cell r="AQ1553">
            <v>0</v>
          </cell>
          <cell r="AR1553">
            <v>673051</v>
          </cell>
        </row>
        <row r="1554">
          <cell r="M1554">
            <v>12.8</v>
          </cell>
          <cell r="AO1554">
            <v>0</v>
          </cell>
          <cell r="AP1554">
            <v>673051</v>
          </cell>
          <cell r="AQ1554">
            <v>0</v>
          </cell>
          <cell r="AR1554">
            <v>673051</v>
          </cell>
        </row>
        <row r="1555">
          <cell r="M1555">
            <v>12.8</v>
          </cell>
          <cell r="AO1555">
            <v>0</v>
          </cell>
          <cell r="AP1555">
            <v>673051</v>
          </cell>
          <cell r="AQ1555">
            <v>0</v>
          </cell>
          <cell r="AR1555">
            <v>673051</v>
          </cell>
        </row>
        <row r="1556">
          <cell r="M1556">
            <v>12.8</v>
          </cell>
          <cell r="AO1556">
            <v>0</v>
          </cell>
          <cell r="AP1556">
            <v>673051</v>
          </cell>
          <cell r="AQ1556">
            <v>0</v>
          </cell>
          <cell r="AR1556">
            <v>673051</v>
          </cell>
        </row>
        <row r="1557">
          <cell r="M1557">
            <v>12.8</v>
          </cell>
          <cell r="AO1557">
            <v>0</v>
          </cell>
          <cell r="AP1557">
            <v>630985</v>
          </cell>
          <cell r="AQ1557">
            <v>0</v>
          </cell>
          <cell r="AR1557">
            <v>630985</v>
          </cell>
        </row>
        <row r="1558">
          <cell r="M1558">
            <v>12.8</v>
          </cell>
          <cell r="AO1558">
            <v>0</v>
          </cell>
          <cell r="AP1558">
            <v>546854</v>
          </cell>
          <cell r="AQ1558">
            <v>0</v>
          </cell>
          <cell r="AR1558">
            <v>546854</v>
          </cell>
        </row>
        <row r="1559">
          <cell r="M1559">
            <v>12.8</v>
          </cell>
          <cell r="AO1559">
            <v>0</v>
          </cell>
          <cell r="AP1559">
            <v>588919</v>
          </cell>
          <cell r="AQ1559">
            <v>0</v>
          </cell>
          <cell r="AR1559">
            <v>588919</v>
          </cell>
        </row>
        <row r="1560">
          <cell r="M1560">
            <v>12.8</v>
          </cell>
          <cell r="AO1560">
            <v>0</v>
          </cell>
          <cell r="AP1560">
            <v>673051</v>
          </cell>
          <cell r="AQ1560">
            <v>0</v>
          </cell>
          <cell r="AR1560">
            <v>673051</v>
          </cell>
        </row>
        <row r="1561">
          <cell r="M1561">
            <v>12.8</v>
          </cell>
          <cell r="AO1561">
            <v>0</v>
          </cell>
          <cell r="AP1561">
            <v>630985</v>
          </cell>
          <cell r="AQ1561">
            <v>0</v>
          </cell>
          <cell r="AR1561">
            <v>630985</v>
          </cell>
        </row>
        <row r="1562">
          <cell r="M1562">
            <v>12.8</v>
          </cell>
          <cell r="AO1562">
            <v>0</v>
          </cell>
          <cell r="AP1562">
            <v>588919</v>
          </cell>
          <cell r="AQ1562">
            <v>0</v>
          </cell>
          <cell r="AR1562">
            <v>588919</v>
          </cell>
        </row>
        <row r="1563">
          <cell r="M1563">
            <v>12.8</v>
          </cell>
          <cell r="AO1563">
            <v>0</v>
          </cell>
          <cell r="AP1563">
            <v>673051</v>
          </cell>
          <cell r="AQ1563">
            <v>0</v>
          </cell>
          <cell r="AR1563">
            <v>673051</v>
          </cell>
        </row>
        <row r="1564">
          <cell r="M1564">
            <v>12.8</v>
          </cell>
          <cell r="AO1564">
            <v>0</v>
          </cell>
          <cell r="AP1564">
            <v>715116</v>
          </cell>
          <cell r="AQ1564">
            <v>0</v>
          </cell>
          <cell r="AR1564">
            <v>715116</v>
          </cell>
        </row>
        <row r="1565">
          <cell r="M1565">
            <v>12.8</v>
          </cell>
          <cell r="AO1565">
            <v>0</v>
          </cell>
          <cell r="AP1565">
            <v>673051</v>
          </cell>
          <cell r="AQ1565">
            <v>0</v>
          </cell>
          <cell r="AR1565">
            <v>673051</v>
          </cell>
        </row>
        <row r="1566">
          <cell r="M1566">
            <v>12.8</v>
          </cell>
          <cell r="AO1566">
            <v>0</v>
          </cell>
          <cell r="AP1566">
            <v>673051</v>
          </cell>
          <cell r="AQ1566">
            <v>0</v>
          </cell>
          <cell r="AR1566">
            <v>673051</v>
          </cell>
        </row>
        <row r="1567">
          <cell r="M1567">
            <v>12.8</v>
          </cell>
          <cell r="AO1567">
            <v>0</v>
          </cell>
          <cell r="AP1567">
            <v>546854</v>
          </cell>
          <cell r="AQ1567">
            <v>0</v>
          </cell>
          <cell r="AR1567">
            <v>546854</v>
          </cell>
        </row>
        <row r="1568">
          <cell r="M1568">
            <v>12.8</v>
          </cell>
          <cell r="AO1568">
            <v>0</v>
          </cell>
          <cell r="AP1568">
            <v>630985</v>
          </cell>
          <cell r="AQ1568">
            <v>0</v>
          </cell>
          <cell r="AR1568">
            <v>630985</v>
          </cell>
        </row>
        <row r="1569">
          <cell r="M1569">
            <v>12.8</v>
          </cell>
          <cell r="AO1569">
            <v>0</v>
          </cell>
          <cell r="AP1569">
            <v>715116</v>
          </cell>
          <cell r="AQ1569">
            <v>0</v>
          </cell>
          <cell r="AR1569">
            <v>715116</v>
          </cell>
        </row>
        <row r="1570">
          <cell r="M1570">
            <v>12.8</v>
          </cell>
          <cell r="AO1570">
            <v>0</v>
          </cell>
          <cell r="AP1570">
            <v>715116</v>
          </cell>
          <cell r="AQ1570">
            <v>0</v>
          </cell>
          <cell r="AR1570">
            <v>715116</v>
          </cell>
        </row>
        <row r="1571">
          <cell r="M1571">
            <v>12.8</v>
          </cell>
          <cell r="AO1571">
            <v>0</v>
          </cell>
          <cell r="AP1571">
            <v>715116</v>
          </cell>
          <cell r="AQ1571">
            <v>0</v>
          </cell>
          <cell r="AR1571">
            <v>715116</v>
          </cell>
        </row>
        <row r="1572">
          <cell r="M1572">
            <v>294.40000000000009</v>
          </cell>
          <cell r="N1572">
            <v>0</v>
          </cell>
          <cell r="O1572">
            <v>0</v>
          </cell>
          <cell r="P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H1572">
            <v>0</v>
          </cell>
          <cell r="AI1572">
            <v>0</v>
          </cell>
          <cell r="AJ1572">
            <v>0</v>
          </cell>
          <cell r="AK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14765050</v>
          </cell>
          <cell r="AQ1572">
            <v>0</v>
          </cell>
          <cell r="AR1572">
            <v>14765050</v>
          </cell>
        </row>
        <row r="1573">
          <cell r="M1573">
            <v>44.13</v>
          </cell>
          <cell r="AO1573">
            <v>1231614</v>
          </cell>
          <cell r="AP1573">
            <v>2993814</v>
          </cell>
          <cell r="AQ1573">
            <v>0</v>
          </cell>
          <cell r="AR1573">
            <v>4225428</v>
          </cell>
        </row>
        <row r="1574">
          <cell r="M1574">
            <v>44.13</v>
          </cell>
          <cell r="AO1574">
            <v>1235421</v>
          </cell>
          <cell r="AP1574">
            <v>3003068</v>
          </cell>
          <cell r="AQ1574">
            <v>0</v>
          </cell>
          <cell r="AR1574">
            <v>4238489</v>
          </cell>
        </row>
        <row r="1575">
          <cell r="M1575">
            <v>44.2</v>
          </cell>
          <cell r="AO1575">
            <v>1216385</v>
          </cell>
          <cell r="AP1575">
            <v>2956796</v>
          </cell>
          <cell r="AQ1575">
            <v>0</v>
          </cell>
          <cell r="AR1575">
            <v>4173181</v>
          </cell>
        </row>
        <row r="1576">
          <cell r="M1576">
            <v>50.39</v>
          </cell>
          <cell r="AO1576">
            <v>1368671</v>
          </cell>
          <cell r="AP1576">
            <v>3326974</v>
          </cell>
          <cell r="AQ1576">
            <v>0</v>
          </cell>
          <cell r="AR1576">
            <v>4695645</v>
          </cell>
        </row>
        <row r="1577">
          <cell r="M1577">
            <v>30.94</v>
          </cell>
          <cell r="AO1577">
            <v>887067</v>
          </cell>
          <cell r="AP1577">
            <v>2156286</v>
          </cell>
          <cell r="AQ1577">
            <v>0</v>
          </cell>
          <cell r="AR1577">
            <v>3043353</v>
          </cell>
        </row>
        <row r="1578">
          <cell r="M1578">
            <v>44.57</v>
          </cell>
          <cell r="AO1578">
            <v>1235421</v>
          </cell>
          <cell r="AP1578">
            <v>3003068</v>
          </cell>
          <cell r="AQ1578">
            <v>0</v>
          </cell>
          <cell r="AR1578">
            <v>4238489</v>
          </cell>
        </row>
        <row r="1579">
          <cell r="M1579">
            <v>44.64</v>
          </cell>
          <cell r="AO1579">
            <v>1269686</v>
          </cell>
          <cell r="AP1579">
            <v>3086359</v>
          </cell>
          <cell r="AQ1579">
            <v>0</v>
          </cell>
          <cell r="AR1579">
            <v>4356045</v>
          </cell>
        </row>
        <row r="1580">
          <cell r="M1580">
            <v>44.64</v>
          </cell>
          <cell r="AO1580">
            <v>1193542</v>
          </cell>
          <cell r="AP1580">
            <v>2901270</v>
          </cell>
          <cell r="AQ1580">
            <v>0</v>
          </cell>
          <cell r="AR1580">
            <v>4094812</v>
          </cell>
        </row>
        <row r="1581">
          <cell r="M1581">
            <v>30.94</v>
          </cell>
          <cell r="AO1581">
            <v>869934</v>
          </cell>
          <cell r="AP1581">
            <v>2114641</v>
          </cell>
          <cell r="AQ1581">
            <v>0</v>
          </cell>
          <cell r="AR1581">
            <v>2984575</v>
          </cell>
        </row>
        <row r="1582">
          <cell r="M1582">
            <v>44.22</v>
          </cell>
          <cell r="AO1582">
            <v>1203060</v>
          </cell>
          <cell r="AP1582">
            <v>2924406</v>
          </cell>
          <cell r="AQ1582">
            <v>0</v>
          </cell>
          <cell r="AR1582">
            <v>4127466</v>
          </cell>
        </row>
        <row r="1583">
          <cell r="M1583">
            <v>44.71</v>
          </cell>
          <cell r="AO1583">
            <v>1197350</v>
          </cell>
          <cell r="AP1583">
            <v>2910524</v>
          </cell>
          <cell r="AQ1583">
            <v>0</v>
          </cell>
          <cell r="AR1583">
            <v>4107874</v>
          </cell>
        </row>
        <row r="1584">
          <cell r="M1584">
            <v>44.76</v>
          </cell>
          <cell r="AO1584">
            <v>1193542</v>
          </cell>
          <cell r="AP1584">
            <v>2901270</v>
          </cell>
          <cell r="AQ1584">
            <v>0</v>
          </cell>
          <cell r="AR1584">
            <v>4094812</v>
          </cell>
        </row>
        <row r="1585">
          <cell r="M1585">
            <v>32.4</v>
          </cell>
          <cell r="AO1585">
            <v>860417</v>
          </cell>
          <cell r="AP1585">
            <v>2091505</v>
          </cell>
          <cell r="AQ1585">
            <v>0</v>
          </cell>
          <cell r="AR1585">
            <v>2951922</v>
          </cell>
        </row>
        <row r="1586">
          <cell r="M1586">
            <v>32.4</v>
          </cell>
          <cell r="AO1586">
            <v>866127</v>
          </cell>
          <cell r="AP1586">
            <v>2105387</v>
          </cell>
          <cell r="AQ1586">
            <v>0</v>
          </cell>
          <cell r="AR1586">
            <v>2971514</v>
          </cell>
        </row>
        <row r="1587">
          <cell r="M1587">
            <v>82.69</v>
          </cell>
          <cell r="AO1587">
            <v>2535564</v>
          </cell>
          <cell r="AP1587">
            <v>6163463</v>
          </cell>
          <cell r="AQ1587">
            <v>0</v>
          </cell>
          <cell r="AR1587">
            <v>8699027</v>
          </cell>
        </row>
        <row r="1588">
          <cell r="M1588">
            <v>46.83</v>
          </cell>
          <cell r="AO1588">
            <v>1046967</v>
          </cell>
          <cell r="AP1588">
            <v>2544973</v>
          </cell>
          <cell r="AQ1588">
            <v>233524</v>
          </cell>
          <cell r="AR1588">
            <v>3825464</v>
          </cell>
        </row>
        <row r="1589">
          <cell r="M1589">
            <v>46.83</v>
          </cell>
          <cell r="U1589">
            <v>-18146</v>
          </cell>
          <cell r="AO1589">
            <v>1064099</v>
          </cell>
          <cell r="AP1589">
            <v>2586618</v>
          </cell>
          <cell r="AQ1589">
            <v>0</v>
          </cell>
          <cell r="AR1589">
            <v>3650717</v>
          </cell>
        </row>
        <row r="1590">
          <cell r="M1590">
            <v>32.71</v>
          </cell>
          <cell r="AO1590">
            <v>887067</v>
          </cell>
          <cell r="AP1590">
            <v>2156286</v>
          </cell>
          <cell r="AQ1590">
            <v>0</v>
          </cell>
          <cell r="AR1590">
            <v>3043353</v>
          </cell>
        </row>
        <row r="1591">
          <cell r="M1591">
            <v>44.82</v>
          </cell>
          <cell r="AO1591">
            <v>1237325</v>
          </cell>
          <cell r="AP1591">
            <v>3007696</v>
          </cell>
          <cell r="AQ1591">
            <v>0</v>
          </cell>
          <cell r="AR1591">
            <v>4245021</v>
          </cell>
        </row>
        <row r="1592">
          <cell r="M1592">
            <v>44.82</v>
          </cell>
          <cell r="AO1592">
            <v>1189735</v>
          </cell>
          <cell r="AP1592">
            <v>2892015</v>
          </cell>
          <cell r="AQ1592">
            <v>0</v>
          </cell>
          <cell r="AR1592">
            <v>4081750</v>
          </cell>
        </row>
        <row r="1593">
          <cell r="M1593">
            <v>45.31</v>
          </cell>
          <cell r="AO1593">
            <v>1224000</v>
          </cell>
          <cell r="AP1593">
            <v>2975305</v>
          </cell>
          <cell r="AQ1593">
            <v>0</v>
          </cell>
          <cell r="AR1593">
            <v>4199305</v>
          </cell>
        </row>
        <row r="1594">
          <cell r="M1594">
            <v>44.04</v>
          </cell>
          <cell r="AO1594">
            <v>1182121</v>
          </cell>
          <cell r="AP1594">
            <v>2873506</v>
          </cell>
          <cell r="AQ1594">
            <v>0</v>
          </cell>
          <cell r="AR1594">
            <v>4055627</v>
          </cell>
        </row>
        <row r="1595">
          <cell r="M1595">
            <v>44.04</v>
          </cell>
          <cell r="AO1595">
            <v>1189735</v>
          </cell>
          <cell r="AP1595">
            <v>2892015</v>
          </cell>
          <cell r="AQ1595">
            <v>0</v>
          </cell>
          <cell r="AR1595">
            <v>4081750</v>
          </cell>
        </row>
        <row r="1596">
          <cell r="M1596">
            <v>1009.1600000000001</v>
          </cell>
          <cell r="N1596">
            <v>0</v>
          </cell>
          <cell r="O1596">
            <v>0</v>
          </cell>
          <cell r="P1596">
            <v>0</v>
          </cell>
          <cell r="U1596">
            <v>-18146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H1596">
            <v>0</v>
          </cell>
          <cell r="AI1596">
            <v>0</v>
          </cell>
          <cell r="AJ1596">
            <v>0</v>
          </cell>
          <cell r="AK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27384850</v>
          </cell>
          <cell r="AP1596">
            <v>66567245</v>
          </cell>
          <cell r="AQ1596">
            <v>233524</v>
          </cell>
          <cell r="AR1596">
            <v>94185619</v>
          </cell>
        </row>
        <row r="1597">
          <cell r="M1597">
            <v>45874.219999999666</v>
          </cell>
          <cell r="N1597">
            <v>0</v>
          </cell>
          <cell r="O1597">
            <v>35162.660000000062</v>
          </cell>
          <cell r="P1597">
            <v>9408.0000000000127</v>
          </cell>
          <cell r="U1597">
            <v>-7008858</v>
          </cell>
          <cell r="V1597">
            <v>-2030255</v>
          </cell>
          <cell r="W1597">
            <v>-2481424</v>
          </cell>
          <cell r="X1597">
            <v>0</v>
          </cell>
          <cell r="Y1597">
            <v>0</v>
          </cell>
          <cell r="Z1597">
            <v>0</v>
          </cell>
          <cell r="AH1597">
            <v>6300000</v>
          </cell>
          <cell r="AI1597">
            <v>6407074</v>
          </cell>
          <cell r="AJ1597">
            <v>1523809</v>
          </cell>
          <cell r="AK1597">
            <v>0</v>
          </cell>
          <cell r="AL1597">
            <v>1833757</v>
          </cell>
          <cell r="AM1597">
            <v>38628072</v>
          </cell>
          <cell r="AN1597">
            <v>15699760</v>
          </cell>
          <cell r="AO1597">
            <v>1015778860</v>
          </cell>
          <cell r="AP1597">
            <v>2802023829</v>
          </cell>
          <cell r="AQ1597">
            <v>106820276</v>
          </cell>
          <cell r="AR1597">
            <v>3924622965</v>
          </cell>
        </row>
        <row r="1598">
          <cell r="U1598">
            <v>-849737.70000000007</v>
          </cell>
          <cell r="AO1598">
            <v>2004172870</v>
          </cell>
          <cell r="AP1598">
            <v>5537480413</v>
          </cell>
          <cell r="AQ1598">
            <v>213407028</v>
          </cell>
          <cell r="AR1598">
            <v>7755060311</v>
          </cell>
        </row>
        <row r="1599">
          <cell r="AO1599">
            <v>970999127</v>
          </cell>
          <cell r="AP1599">
            <v>2673971392</v>
          </cell>
          <cell r="AQ1599">
            <v>106356847</v>
          </cell>
          <cell r="AR1599">
            <v>3924622965</v>
          </cell>
        </row>
        <row r="1600">
          <cell r="AP1600">
            <v>2780328239</v>
          </cell>
        </row>
        <row r="1602">
          <cell r="AN1602" t="str">
            <v>認列基準</v>
          </cell>
          <cell r="AO1602" t="str">
            <v>建物成本總成本</v>
          </cell>
        </row>
        <row r="1603">
          <cell r="AO1603" t="str">
            <v>房</v>
          </cell>
          <cell r="AP1603" t="str">
            <v>車</v>
          </cell>
        </row>
        <row r="1604">
          <cell r="AN1604" t="str">
            <v>9609-全部完工法-房屋</v>
          </cell>
          <cell r="AO1604">
            <v>0</v>
          </cell>
          <cell r="AP1604">
            <v>0</v>
          </cell>
        </row>
        <row r="1605">
          <cell r="AN1605" t="str">
            <v>9609-完比法-房屋</v>
          </cell>
          <cell r="AO1605">
            <v>566602255</v>
          </cell>
          <cell r="AP1605">
            <v>103225193</v>
          </cell>
        </row>
        <row r="1606">
          <cell r="AN1606" t="str">
            <v>9609-完比法-車房</v>
          </cell>
          <cell r="AO1606">
            <v>0</v>
          </cell>
          <cell r="AP1606">
            <v>7010948</v>
          </cell>
        </row>
        <row r="1607">
          <cell r="AN1607" t="str">
            <v>已售-全部完工法-車房</v>
          </cell>
          <cell r="AO1607">
            <v>0</v>
          </cell>
          <cell r="AP1607">
            <v>1201877</v>
          </cell>
        </row>
        <row r="1608">
          <cell r="AN1608" t="str">
            <v>已售-全部完工法-房屋</v>
          </cell>
          <cell r="AO1608">
            <v>40499975</v>
          </cell>
          <cell r="AP1608">
            <v>5248195</v>
          </cell>
        </row>
        <row r="1609">
          <cell r="AN1609" t="str">
            <v>已售-完比法-房屋</v>
          </cell>
          <cell r="AO1609">
            <v>1779399775</v>
          </cell>
          <cell r="AP1609">
            <v>307744547</v>
          </cell>
        </row>
        <row r="1610">
          <cell r="AN1610" t="str">
            <v>已售-完比法-車房</v>
          </cell>
          <cell r="AO1610">
            <v>0</v>
          </cell>
          <cell r="AP1610">
            <v>16345521</v>
          </cell>
        </row>
        <row r="1611">
          <cell r="AN1611" t="str">
            <v>未售-全部完工法-房屋</v>
          </cell>
          <cell r="AO1611">
            <v>66800769</v>
          </cell>
          <cell r="AP1611">
            <v>0</v>
          </cell>
        </row>
        <row r="1612">
          <cell r="AN1612" t="str">
            <v>未售-全部完工法-車房</v>
          </cell>
          <cell r="AO1612">
            <v>0</v>
          </cell>
          <cell r="AP1612">
            <v>14765050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說明"/>
      <sheetName val="管制表"/>
      <sheetName val="9609銷售月報"/>
      <sheetName val="961027業績"/>
      <sheetName val="H37"/>
      <sheetName val="H38"/>
      <sheetName val="H51"/>
      <sheetName val="H32"/>
      <sheetName val="H53"/>
      <sheetName val="H47"/>
      <sheetName val="H40"/>
      <sheetName val="H45"/>
      <sheetName val="H36B"/>
      <sheetName val="業績目標"/>
      <sheetName val="96工程進度"/>
      <sheetName val="營造工程估驗"/>
      <sheetName val="H36B收"/>
      <sheetName val="毛利率"/>
      <sheetName val="96工程進度 (趕工進度)"/>
      <sheetName val="960919預算(工程)"/>
      <sheetName val="Sheet3"/>
      <sheetName val="房地銷售明細"/>
      <sheetName val="績效統計圖表"/>
      <sheetName val="行動方案-稽核室(92年)"/>
      <sheetName val="珠"/>
      <sheetName val="現金流量表(工作底稿列印)"/>
      <sheetName val="損益表(列印)"/>
      <sheetName val="資產負債表(列印)"/>
      <sheetName val="表3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41">
          <cell r="B41" t="str">
            <v>房地互易-換入土地成本D5</v>
          </cell>
          <cell r="C41">
            <v>0</v>
          </cell>
        </row>
        <row r="42">
          <cell r="B42" t="str">
            <v>轉列營建用地D6</v>
          </cell>
          <cell r="C42">
            <v>0</v>
          </cell>
        </row>
        <row r="47">
          <cell r="B47" t="str">
            <v>合建仲介佣金D11</v>
          </cell>
          <cell r="C47">
            <v>0</v>
          </cell>
        </row>
        <row r="49">
          <cell r="B49" t="str">
            <v>房地互易-換出房屋成本D13</v>
          </cell>
          <cell r="C49">
            <v>0</v>
          </cell>
        </row>
        <row r="89">
          <cell r="B89" t="str">
            <v>全案已售契約總價</v>
          </cell>
          <cell r="C89">
            <v>5570379322</v>
          </cell>
        </row>
        <row r="90">
          <cell r="B90" t="str">
            <v>1090方案不適用完比法之銷售金額</v>
          </cell>
          <cell r="C90">
            <v>0</v>
          </cell>
        </row>
        <row r="91">
          <cell r="B91" t="str">
            <v>全案可採完比法之銷售金額</v>
          </cell>
          <cell r="C91">
            <v>5570379322</v>
          </cell>
        </row>
        <row r="92">
          <cell r="A92" t="str">
            <v>完</v>
          </cell>
          <cell r="B92" t="str">
            <v>全案總成本(含銷售費用)</v>
          </cell>
          <cell r="C92">
            <v>4317453809</v>
          </cell>
        </row>
        <row r="93">
          <cell r="A93" t="str">
            <v>比</v>
          </cell>
          <cell r="B93" t="str">
            <v>已達完比法條件"OK"；未達完比法差額</v>
          </cell>
          <cell r="C93" t="str">
            <v>OK</v>
          </cell>
        </row>
        <row r="94">
          <cell r="A94" t="str">
            <v>法</v>
          </cell>
          <cell r="B94" t="str">
            <v>收款達15%以上之已售契約總價-房屋</v>
          </cell>
          <cell r="C94">
            <v>2662081604</v>
          </cell>
        </row>
        <row r="95">
          <cell r="A95" t="str">
            <v>檢</v>
          </cell>
          <cell r="B95" t="str">
            <v>收款達15%以上之已售契約總價-土地</v>
          </cell>
          <cell r="C95">
            <v>2295414000</v>
          </cell>
        </row>
        <row r="96">
          <cell r="A96" t="str">
            <v>測</v>
          </cell>
          <cell r="B96" t="str">
            <v>收款達15%以上之已售契約總價-車房</v>
          </cell>
          <cell r="C96">
            <v>516247619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產負債試算表"/>
      <sheetName val="損益試算表"/>
      <sheetName val="資產負債表(公式)"/>
      <sheetName val="損益表(公式)"/>
      <sheetName val="股東權益變動表(輸入檔)"/>
      <sheetName val="股東權益變動表(公式)"/>
      <sheetName val="資產負債表(上年度全年)"/>
      <sheetName val="現金流量表(輸入檔)"/>
      <sheetName val="現金流量表(工作底稿)"/>
      <sheetName val="現金流量表(公式)"/>
      <sheetName val="資產負債表(列印)"/>
      <sheetName val="損益表(列印)"/>
      <sheetName val="股東權益變動表(列印)"/>
      <sheetName val="現金流量表(工作底稿列印)"/>
      <sheetName val="現金流量表(列印)"/>
      <sheetName val="Module1"/>
      <sheetName val="Module2"/>
      <sheetName val="Module3"/>
      <sheetName val="Module4"/>
      <sheetName val="公設明細"/>
      <sheetName val="績效統計圖表"/>
      <sheetName val="H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車位價目"/>
      <sheetName val="住宅價目"/>
      <sheetName val="銷售明細"/>
      <sheetName val="房控表"/>
      <sheetName val="房控表(面玉成街)"/>
      <sheetName val="去化分析"/>
      <sheetName val="車控表"/>
      <sheetName val="銷況表"/>
      <sheetName val="坪數分析"/>
      <sheetName val="資產負債表(列印)"/>
    </sheetNames>
    <sheetDataSet>
      <sheetData sheetId="0" refreshError="1"/>
      <sheetData sheetId="1" refreshError="1"/>
      <sheetData sheetId="2" refreshError="1">
        <row r="1">
          <cell r="V1" t="str">
            <v>戶別</v>
          </cell>
          <cell r="W1" t="str">
            <v>房型</v>
          </cell>
          <cell r="X1" t="str">
            <v>付訂日</v>
          </cell>
          <cell r="Y1" t="str">
            <v>戶別</v>
          </cell>
        </row>
        <row r="2">
          <cell r="W2" t="str">
            <v>&lt;&gt;1F</v>
          </cell>
          <cell r="X2" t="str">
            <v>=未售</v>
          </cell>
          <cell r="Y2" t="str">
            <v>=C01*</v>
          </cell>
        </row>
        <row r="3">
          <cell r="W3" t="str">
            <v>房型</v>
          </cell>
          <cell r="X3" t="str">
            <v>付訂日</v>
          </cell>
          <cell r="Y3" t="str">
            <v>戶別</v>
          </cell>
        </row>
        <row r="4">
          <cell r="W4" t="str">
            <v>&lt;&gt;1F</v>
          </cell>
          <cell r="X4" t="str">
            <v>=未售</v>
          </cell>
          <cell r="Y4" t="str">
            <v>=C02*</v>
          </cell>
        </row>
        <row r="5">
          <cell r="F5" t="str">
            <v>戶別</v>
          </cell>
          <cell r="G5" t="str">
            <v>坪數</v>
          </cell>
          <cell r="H5">
            <v>0.02</v>
          </cell>
          <cell r="I5">
            <v>0.03</v>
          </cell>
          <cell r="J5">
            <v>0.14000000000000001</v>
          </cell>
          <cell r="K5">
            <v>0.8</v>
          </cell>
          <cell r="L5">
            <v>0.01</v>
          </cell>
          <cell r="N5" t="str">
            <v>計</v>
          </cell>
          <cell r="O5" t="str">
            <v>牌價</v>
          </cell>
          <cell r="P5" t="str">
            <v>底價</v>
          </cell>
          <cell r="Q5" t="str">
            <v>底單</v>
          </cell>
          <cell r="R5" t="str">
            <v>牌單</v>
          </cell>
          <cell r="S5" t="str">
            <v>價</v>
          </cell>
          <cell r="T5" t="str">
            <v>房型</v>
          </cell>
          <cell r="U5" t="str">
            <v>付訂日</v>
          </cell>
          <cell r="W5" t="str">
            <v>房型</v>
          </cell>
          <cell r="X5" t="str">
            <v>付訂日</v>
          </cell>
          <cell r="Y5" t="str">
            <v>戶別</v>
          </cell>
        </row>
        <row r="6">
          <cell r="A6" t="str">
            <v>H28-S3</v>
          </cell>
          <cell r="B6">
            <v>3</v>
          </cell>
          <cell r="C6" t="str">
            <v>A1</v>
          </cell>
          <cell r="D6" t="str">
            <v>A1</v>
          </cell>
          <cell r="E6" t="str">
            <v>01</v>
          </cell>
          <cell r="F6" t="str">
            <v>A01F01</v>
          </cell>
          <cell r="G6">
            <v>64.849999999999994</v>
          </cell>
          <cell r="I6">
            <v>52</v>
          </cell>
          <cell r="J6">
            <v>145</v>
          </cell>
          <cell r="K6">
            <v>826</v>
          </cell>
          <cell r="L6">
            <v>9.8499999999999091</v>
          </cell>
          <cell r="M6">
            <v>1032.8499999999999</v>
          </cell>
          <cell r="N6">
            <v>1032.8499999999999</v>
          </cell>
          <cell r="O6">
            <v>2951</v>
          </cell>
          <cell r="P6">
            <v>2465</v>
          </cell>
          <cell r="Q6">
            <v>38</v>
          </cell>
          <cell r="R6">
            <v>45.5</v>
          </cell>
          <cell r="S6">
            <v>39.24</v>
          </cell>
          <cell r="T6" t="str">
            <v>1F</v>
          </cell>
          <cell r="U6">
            <v>37879</v>
          </cell>
          <cell r="W6" t="str">
            <v>&lt;&gt;1F</v>
          </cell>
          <cell r="X6" t="str">
            <v>=未售</v>
          </cell>
          <cell r="Y6" t="str">
            <v>=C03*</v>
          </cell>
        </row>
        <row r="7">
          <cell r="D7" t="str">
            <v>A1</v>
          </cell>
          <cell r="E7" t="str">
            <v>01</v>
          </cell>
          <cell r="F7">
            <v>39.24</v>
          </cell>
          <cell r="H7">
            <v>59</v>
          </cell>
          <cell r="I7">
            <v>37</v>
          </cell>
          <cell r="J7">
            <v>269</v>
          </cell>
          <cell r="K7">
            <v>1534</v>
          </cell>
          <cell r="L7">
            <v>19.150000000000091</v>
          </cell>
          <cell r="M7">
            <v>1918.15</v>
          </cell>
          <cell r="N7">
            <v>1918.15</v>
          </cell>
          <cell r="W7" t="str">
            <v>房型</v>
          </cell>
          <cell r="X7" t="str">
            <v>付訂日</v>
          </cell>
          <cell r="Y7" t="str">
            <v>戶別</v>
          </cell>
        </row>
        <row r="8">
          <cell r="A8" t="str">
            <v>H28-3</v>
          </cell>
          <cell r="B8">
            <v>-1</v>
          </cell>
          <cell r="D8" t="str">
            <v>A1</v>
          </cell>
          <cell r="E8" t="str">
            <v>02</v>
          </cell>
          <cell r="F8" t="str">
            <v>A01F02</v>
          </cell>
          <cell r="G8">
            <v>64.73</v>
          </cell>
          <cell r="I8">
            <v>41</v>
          </cell>
          <cell r="J8">
            <v>115</v>
          </cell>
          <cell r="K8">
            <v>658</v>
          </cell>
          <cell r="L8">
            <v>8.5</v>
          </cell>
          <cell r="M8">
            <v>822.5</v>
          </cell>
          <cell r="N8">
            <v>822.5</v>
          </cell>
          <cell r="O8">
            <v>2441</v>
          </cell>
          <cell r="P8">
            <v>2124</v>
          </cell>
          <cell r="Q8">
            <v>32.799999999999997</v>
          </cell>
          <cell r="R8">
            <v>37.700000000000003</v>
          </cell>
          <cell r="S8">
            <v>32.01</v>
          </cell>
          <cell r="T8">
            <v>4</v>
          </cell>
          <cell r="U8">
            <v>37983</v>
          </cell>
          <cell r="W8" t="str">
            <v>&lt;&gt;1F</v>
          </cell>
          <cell r="X8" t="str">
            <v>=未售</v>
          </cell>
          <cell r="Y8" t="str">
            <v>=C05*</v>
          </cell>
        </row>
        <row r="9">
          <cell r="D9" t="str">
            <v>A1</v>
          </cell>
          <cell r="E9" t="str">
            <v>02</v>
          </cell>
          <cell r="F9">
            <v>32.01</v>
          </cell>
          <cell r="H9">
            <v>47</v>
          </cell>
          <cell r="I9">
            <v>30</v>
          </cell>
          <cell r="J9">
            <v>214</v>
          </cell>
          <cell r="K9">
            <v>1222</v>
          </cell>
          <cell r="L9">
            <v>14.5</v>
          </cell>
          <cell r="M9">
            <v>1527.5</v>
          </cell>
          <cell r="N9">
            <v>1527.5</v>
          </cell>
        </row>
        <row r="10">
          <cell r="A10" t="str">
            <v>H28-3</v>
          </cell>
          <cell r="B10">
            <v>-1</v>
          </cell>
          <cell r="D10" t="str">
            <v>A1</v>
          </cell>
          <cell r="E10" t="str">
            <v>03</v>
          </cell>
          <cell r="F10" t="str">
            <v>A01F03</v>
          </cell>
          <cell r="G10">
            <v>64.25</v>
          </cell>
          <cell r="I10">
            <v>41</v>
          </cell>
          <cell r="J10">
            <v>114</v>
          </cell>
          <cell r="K10">
            <v>653</v>
          </cell>
          <cell r="L10">
            <v>8.5499999999999545</v>
          </cell>
          <cell r="M10">
            <v>816.55</v>
          </cell>
          <cell r="N10">
            <v>816.55</v>
          </cell>
          <cell r="O10">
            <v>2423</v>
          </cell>
          <cell r="P10">
            <v>2121</v>
          </cell>
          <cell r="Q10">
            <v>33</v>
          </cell>
          <cell r="R10">
            <v>37.700000000000003</v>
          </cell>
          <cell r="S10">
            <v>34.24</v>
          </cell>
          <cell r="T10">
            <v>4</v>
          </cell>
          <cell r="U10">
            <v>37979</v>
          </cell>
        </row>
        <row r="11">
          <cell r="D11" t="str">
            <v>A1</v>
          </cell>
          <cell r="E11" t="str">
            <v>03</v>
          </cell>
          <cell r="F11">
            <v>34.24</v>
          </cell>
          <cell r="H11">
            <v>47</v>
          </cell>
          <cell r="I11">
            <v>29</v>
          </cell>
          <cell r="J11">
            <v>212</v>
          </cell>
          <cell r="K11">
            <v>1213</v>
          </cell>
          <cell r="L11">
            <v>15.45</v>
          </cell>
          <cell r="M11">
            <v>1516.45</v>
          </cell>
          <cell r="N11">
            <v>1516.45</v>
          </cell>
        </row>
        <row r="12">
          <cell r="A12" t="str">
            <v>H28-3</v>
          </cell>
          <cell r="B12">
            <v>-1.2</v>
          </cell>
          <cell r="D12" t="str">
            <v>A1</v>
          </cell>
          <cell r="E12" t="str">
            <v>04</v>
          </cell>
          <cell r="F12" t="str">
            <v>A01F04</v>
          </cell>
          <cell r="G12">
            <v>64.25</v>
          </cell>
          <cell r="I12">
            <v>41</v>
          </cell>
          <cell r="J12">
            <v>114</v>
          </cell>
          <cell r="K12">
            <v>649</v>
          </cell>
          <cell r="L12">
            <v>8</v>
          </cell>
          <cell r="M12">
            <v>812</v>
          </cell>
          <cell r="N12">
            <v>812</v>
          </cell>
          <cell r="O12">
            <v>2371</v>
          </cell>
          <cell r="P12">
            <v>2069</v>
          </cell>
          <cell r="Q12">
            <v>32.200000000000003</v>
          </cell>
          <cell r="R12">
            <v>36.9</v>
          </cell>
          <cell r="S12">
            <v>31.75</v>
          </cell>
          <cell r="T12">
            <v>4</v>
          </cell>
          <cell r="U12">
            <v>37990</v>
          </cell>
        </row>
        <row r="13">
          <cell r="D13" t="str">
            <v>A1</v>
          </cell>
          <cell r="E13" t="str">
            <v>04</v>
          </cell>
          <cell r="F13">
            <v>31.75</v>
          </cell>
          <cell r="H13">
            <v>46</v>
          </cell>
          <cell r="I13">
            <v>29</v>
          </cell>
          <cell r="J13">
            <v>211</v>
          </cell>
          <cell r="K13">
            <v>1206</v>
          </cell>
          <cell r="L13">
            <v>16</v>
          </cell>
          <cell r="M13">
            <v>1508</v>
          </cell>
          <cell r="N13">
            <v>1508</v>
          </cell>
        </row>
        <row r="14">
          <cell r="A14" t="str">
            <v>H28-3</v>
          </cell>
          <cell r="B14">
            <v>-0.9</v>
          </cell>
          <cell r="D14" t="str">
            <v>A1</v>
          </cell>
          <cell r="E14" t="str">
            <v>05</v>
          </cell>
          <cell r="F14" t="str">
            <v>A01F05</v>
          </cell>
          <cell r="G14">
            <v>64.25</v>
          </cell>
          <cell r="I14">
            <v>41</v>
          </cell>
          <cell r="J14">
            <v>115</v>
          </cell>
          <cell r="K14">
            <v>654</v>
          </cell>
          <cell r="L14">
            <v>8.6499999999999773</v>
          </cell>
          <cell r="M14">
            <v>818.65</v>
          </cell>
          <cell r="N14">
            <v>818.65</v>
          </cell>
          <cell r="O14">
            <v>2416</v>
          </cell>
          <cell r="P14">
            <v>2114</v>
          </cell>
          <cell r="Q14">
            <v>32.9</v>
          </cell>
          <cell r="R14">
            <v>37.6</v>
          </cell>
          <cell r="S14">
            <v>32.96</v>
          </cell>
          <cell r="T14">
            <v>4</v>
          </cell>
          <cell r="U14">
            <v>37944</v>
          </cell>
        </row>
        <row r="15">
          <cell r="D15" t="str">
            <v>A1</v>
          </cell>
          <cell r="E15" t="str">
            <v>05</v>
          </cell>
          <cell r="F15">
            <v>32.96</v>
          </cell>
          <cell r="H15">
            <v>47</v>
          </cell>
          <cell r="I15">
            <v>29</v>
          </cell>
          <cell r="J15">
            <v>213</v>
          </cell>
          <cell r="K15">
            <v>1216</v>
          </cell>
          <cell r="L15">
            <v>15.349999999999909</v>
          </cell>
          <cell r="M15">
            <v>1520.35</v>
          </cell>
          <cell r="N15">
            <v>1520.35</v>
          </cell>
          <cell r="W15" t="str">
            <v>房型</v>
          </cell>
          <cell r="X15" t="str">
            <v>付訂日</v>
          </cell>
        </row>
        <row r="16">
          <cell r="A16" t="str">
            <v>H28-3</v>
          </cell>
          <cell r="B16">
            <v>-0.9</v>
          </cell>
          <cell r="D16" t="str">
            <v>A1</v>
          </cell>
          <cell r="E16" t="str">
            <v>06</v>
          </cell>
          <cell r="F16" t="str">
            <v>A01F06</v>
          </cell>
          <cell r="G16">
            <v>64.25</v>
          </cell>
          <cell r="I16">
            <v>41</v>
          </cell>
          <cell r="J16">
            <v>115</v>
          </cell>
          <cell r="K16">
            <v>654</v>
          </cell>
          <cell r="L16">
            <v>8.6499999999999773</v>
          </cell>
          <cell r="M16">
            <v>818.65</v>
          </cell>
          <cell r="N16">
            <v>818.65</v>
          </cell>
          <cell r="O16">
            <v>2468</v>
          </cell>
          <cell r="P16">
            <v>2166</v>
          </cell>
          <cell r="Q16">
            <v>33.700000000000003</v>
          </cell>
          <cell r="R16">
            <v>38.4</v>
          </cell>
          <cell r="S16">
            <v>33.18</v>
          </cell>
          <cell r="T16">
            <v>4</v>
          </cell>
          <cell r="U16">
            <v>37979</v>
          </cell>
          <cell r="W16" t="str">
            <v>&lt;&gt;1F</v>
          </cell>
          <cell r="X16" t="str">
            <v>=未售</v>
          </cell>
        </row>
        <row r="17">
          <cell r="D17" t="str">
            <v>A1</v>
          </cell>
          <cell r="E17" t="str">
            <v>06</v>
          </cell>
          <cell r="F17">
            <v>33.18</v>
          </cell>
          <cell r="H17">
            <v>47</v>
          </cell>
          <cell r="I17">
            <v>29</v>
          </cell>
          <cell r="J17">
            <v>213</v>
          </cell>
          <cell r="K17">
            <v>1216</v>
          </cell>
          <cell r="L17">
            <v>15.349999999999909</v>
          </cell>
          <cell r="M17">
            <v>1520.35</v>
          </cell>
          <cell r="N17">
            <v>1520.35</v>
          </cell>
          <cell r="W17" t="str">
            <v>房型</v>
          </cell>
          <cell r="X17" t="str">
            <v>付訂日</v>
          </cell>
        </row>
        <row r="18">
          <cell r="A18" t="str">
            <v>H28-3</v>
          </cell>
          <cell r="B18">
            <v>-0.7</v>
          </cell>
          <cell r="D18" t="str">
            <v>A1</v>
          </cell>
          <cell r="E18" t="str">
            <v>07</v>
          </cell>
          <cell r="F18" t="str">
            <v>A01F07</v>
          </cell>
          <cell r="G18">
            <v>64.25</v>
          </cell>
          <cell r="I18">
            <v>41</v>
          </cell>
          <cell r="J18">
            <v>115</v>
          </cell>
          <cell r="K18">
            <v>658</v>
          </cell>
          <cell r="L18">
            <v>9.2000000000000455</v>
          </cell>
          <cell r="M18">
            <v>823.2</v>
          </cell>
          <cell r="N18">
            <v>823.2</v>
          </cell>
          <cell r="O18">
            <v>2461</v>
          </cell>
          <cell r="P18">
            <v>2159</v>
          </cell>
          <cell r="Q18">
            <v>33.6</v>
          </cell>
          <cell r="R18">
            <v>38.299999999999997</v>
          </cell>
          <cell r="S18">
            <v>34.01</v>
          </cell>
          <cell r="T18">
            <v>4</v>
          </cell>
          <cell r="U18">
            <v>37971</v>
          </cell>
          <cell r="W18" t="str">
            <v>=1F</v>
          </cell>
          <cell r="X18" t="str">
            <v>=未售</v>
          </cell>
        </row>
        <row r="19">
          <cell r="D19" t="str">
            <v>A1</v>
          </cell>
          <cell r="E19" t="str">
            <v>07</v>
          </cell>
          <cell r="F19">
            <v>34.01</v>
          </cell>
          <cell r="H19">
            <v>47</v>
          </cell>
          <cell r="I19">
            <v>30</v>
          </cell>
          <cell r="J19">
            <v>214</v>
          </cell>
          <cell r="K19">
            <v>1223</v>
          </cell>
          <cell r="L19">
            <v>14.8</v>
          </cell>
          <cell r="M19">
            <v>1528.8</v>
          </cell>
          <cell r="N19">
            <v>1528.8</v>
          </cell>
        </row>
        <row r="20">
          <cell r="A20" t="str">
            <v>H28-3</v>
          </cell>
          <cell r="B20">
            <v>-0.7</v>
          </cell>
          <cell r="D20" t="str">
            <v>A1</v>
          </cell>
          <cell r="E20" t="str">
            <v>08</v>
          </cell>
          <cell r="F20" t="str">
            <v>A01F08</v>
          </cell>
          <cell r="G20">
            <v>64.25</v>
          </cell>
          <cell r="I20">
            <v>41</v>
          </cell>
          <cell r="J20">
            <v>115</v>
          </cell>
          <cell r="K20">
            <v>658</v>
          </cell>
          <cell r="L20">
            <v>9.2000000000000455</v>
          </cell>
          <cell r="M20">
            <v>823.2</v>
          </cell>
          <cell r="N20">
            <v>823.2</v>
          </cell>
          <cell r="O20">
            <v>2423</v>
          </cell>
          <cell r="P20">
            <v>2121</v>
          </cell>
          <cell r="Q20">
            <v>33</v>
          </cell>
          <cell r="R20">
            <v>37.700000000000003</v>
          </cell>
          <cell r="S20">
            <v>32.61</v>
          </cell>
          <cell r="T20">
            <v>4</v>
          </cell>
          <cell r="U20">
            <v>37922</v>
          </cell>
          <cell r="W20" t="str">
            <v>房型</v>
          </cell>
          <cell r="X20" t="str">
            <v>棟樓別</v>
          </cell>
          <cell r="AA20" t="str">
            <v>房型</v>
          </cell>
          <cell r="AB20" t="str">
            <v>棟樓別</v>
          </cell>
        </row>
        <row r="21">
          <cell r="D21" t="str">
            <v>A1</v>
          </cell>
          <cell r="E21" t="str">
            <v>08</v>
          </cell>
          <cell r="F21">
            <v>32.61</v>
          </cell>
          <cell r="H21">
            <v>47</v>
          </cell>
          <cell r="I21">
            <v>30</v>
          </cell>
          <cell r="J21">
            <v>214</v>
          </cell>
          <cell r="K21">
            <v>1223</v>
          </cell>
          <cell r="L21">
            <v>14.8</v>
          </cell>
          <cell r="M21">
            <v>1528.8</v>
          </cell>
          <cell r="N21">
            <v>1528.8</v>
          </cell>
          <cell r="W21" t="str">
            <v>&lt;&gt;一樓</v>
          </cell>
          <cell r="X21" t="str">
            <v>=C01*</v>
          </cell>
          <cell r="AA21" t="str">
            <v>&lt;&gt;一樓</v>
          </cell>
          <cell r="AB21" t="str">
            <v>&lt;&gt;</v>
          </cell>
        </row>
        <row r="22">
          <cell r="A22" t="str">
            <v>H28-3</v>
          </cell>
          <cell r="B22">
            <v>-0.4</v>
          </cell>
          <cell r="D22" t="str">
            <v>A1</v>
          </cell>
          <cell r="E22" t="str">
            <v>09</v>
          </cell>
          <cell r="F22" t="str">
            <v>A01F09</v>
          </cell>
          <cell r="G22">
            <v>64.25</v>
          </cell>
          <cell r="I22">
            <v>41</v>
          </cell>
          <cell r="J22">
            <v>116</v>
          </cell>
          <cell r="K22">
            <v>663</v>
          </cell>
          <cell r="L22">
            <v>9.8500000000000227</v>
          </cell>
          <cell r="M22">
            <v>829.85</v>
          </cell>
          <cell r="N22">
            <v>829.85</v>
          </cell>
          <cell r="O22">
            <v>2436</v>
          </cell>
          <cell r="P22">
            <v>2134</v>
          </cell>
          <cell r="Q22">
            <v>33.200000000000003</v>
          </cell>
          <cell r="R22">
            <v>37.9</v>
          </cell>
          <cell r="S22">
            <v>33.229999999999997</v>
          </cell>
          <cell r="T22">
            <v>4</v>
          </cell>
          <cell r="U22">
            <v>37921</v>
          </cell>
          <cell r="W22" t="str">
            <v>房型</v>
          </cell>
          <cell r="X22" t="str">
            <v>棟樓別</v>
          </cell>
        </row>
        <row r="23">
          <cell r="D23" t="str">
            <v>A1</v>
          </cell>
          <cell r="E23" t="str">
            <v>09</v>
          </cell>
          <cell r="F23">
            <v>33.229999999999997</v>
          </cell>
          <cell r="H23">
            <v>47</v>
          </cell>
          <cell r="I23">
            <v>31</v>
          </cell>
          <cell r="J23">
            <v>216</v>
          </cell>
          <cell r="K23">
            <v>1232</v>
          </cell>
          <cell r="L23">
            <v>15.150000000000091</v>
          </cell>
          <cell r="M23">
            <v>1541.15</v>
          </cell>
          <cell r="N23">
            <v>1541.15</v>
          </cell>
          <cell r="W23" t="str">
            <v>&lt;&gt;一樓</v>
          </cell>
          <cell r="X23" t="str">
            <v>=C02*</v>
          </cell>
        </row>
        <row r="24">
          <cell r="A24" t="str">
            <v>H28-3</v>
          </cell>
          <cell r="B24">
            <v>-0.2</v>
          </cell>
          <cell r="D24" t="str">
            <v>A1</v>
          </cell>
          <cell r="E24" t="str">
            <v>10</v>
          </cell>
          <cell r="F24" t="str">
            <v>A01F10</v>
          </cell>
          <cell r="G24">
            <v>64.25</v>
          </cell>
          <cell r="I24">
            <v>42</v>
          </cell>
          <cell r="J24">
            <v>117</v>
          </cell>
          <cell r="K24">
            <v>667</v>
          </cell>
          <cell r="L24">
            <v>8.3999999999999773</v>
          </cell>
          <cell r="M24">
            <v>834.4</v>
          </cell>
          <cell r="N24">
            <v>834.4</v>
          </cell>
          <cell r="O24">
            <v>2474</v>
          </cell>
          <cell r="P24">
            <v>2172</v>
          </cell>
          <cell r="Q24">
            <v>33.799999999999997</v>
          </cell>
          <cell r="R24">
            <v>38.5</v>
          </cell>
          <cell r="S24">
            <v>33.93</v>
          </cell>
          <cell r="T24">
            <v>4</v>
          </cell>
          <cell r="U24">
            <v>37965</v>
          </cell>
          <cell r="W24" t="str">
            <v>房型</v>
          </cell>
          <cell r="X24" t="str">
            <v>棟樓別</v>
          </cell>
        </row>
        <row r="25">
          <cell r="D25" t="str">
            <v>A1</v>
          </cell>
          <cell r="E25" t="str">
            <v>10</v>
          </cell>
          <cell r="F25">
            <v>33.93</v>
          </cell>
          <cell r="H25">
            <v>48</v>
          </cell>
          <cell r="I25">
            <v>29</v>
          </cell>
          <cell r="J25">
            <v>217</v>
          </cell>
          <cell r="K25">
            <v>1239</v>
          </cell>
          <cell r="L25">
            <v>16.599999999999909</v>
          </cell>
          <cell r="M25">
            <v>1549.6</v>
          </cell>
          <cell r="N25">
            <v>1549.6</v>
          </cell>
          <cell r="W25" t="str">
            <v>&lt;&gt;一樓</v>
          </cell>
          <cell r="X25" t="str">
            <v>=C03*</v>
          </cell>
        </row>
        <row r="26">
          <cell r="A26" t="str">
            <v>H28-3</v>
          </cell>
          <cell r="B26">
            <v>-0.1</v>
          </cell>
          <cell r="D26" t="str">
            <v>A1</v>
          </cell>
          <cell r="E26" t="str">
            <v>11</v>
          </cell>
          <cell r="F26" t="str">
            <v>A01F11</v>
          </cell>
          <cell r="G26">
            <v>64.25</v>
          </cell>
          <cell r="I26">
            <v>42</v>
          </cell>
          <cell r="J26">
            <v>117</v>
          </cell>
          <cell r="K26">
            <v>669</v>
          </cell>
          <cell r="L26">
            <v>8.8500000000000227</v>
          </cell>
          <cell r="M26">
            <v>836.85</v>
          </cell>
          <cell r="N26">
            <v>836.85</v>
          </cell>
          <cell r="O26">
            <v>2448</v>
          </cell>
          <cell r="P26">
            <v>2146</v>
          </cell>
          <cell r="Q26">
            <v>33.4</v>
          </cell>
          <cell r="R26">
            <v>38.1</v>
          </cell>
          <cell r="S26">
            <v>33.5</v>
          </cell>
          <cell r="T26">
            <v>4</v>
          </cell>
          <cell r="U26">
            <v>37907</v>
          </cell>
          <cell r="W26" t="str">
            <v>房型</v>
          </cell>
          <cell r="X26" t="str">
            <v>棟樓別</v>
          </cell>
        </row>
        <row r="27">
          <cell r="D27" t="str">
            <v>A1</v>
          </cell>
          <cell r="E27" t="str">
            <v>11</v>
          </cell>
          <cell r="F27">
            <v>33.5</v>
          </cell>
          <cell r="H27">
            <v>48</v>
          </cell>
          <cell r="I27">
            <v>30</v>
          </cell>
          <cell r="J27">
            <v>218</v>
          </cell>
          <cell r="K27">
            <v>1243</v>
          </cell>
          <cell r="L27">
            <v>15.150000000000091</v>
          </cell>
          <cell r="M27">
            <v>1554.15</v>
          </cell>
          <cell r="N27">
            <v>1554.15</v>
          </cell>
          <cell r="W27" t="str">
            <v>&lt;&gt;一樓</v>
          </cell>
          <cell r="X27" t="str">
            <v>=C05*</v>
          </cell>
        </row>
        <row r="28">
          <cell r="A28" t="str">
            <v>H28-3</v>
          </cell>
          <cell r="B28">
            <v>-0.1</v>
          </cell>
          <cell r="D28" t="str">
            <v>A1</v>
          </cell>
          <cell r="E28" t="str">
            <v>12</v>
          </cell>
          <cell r="F28" t="str">
            <v>A01F12</v>
          </cell>
          <cell r="G28">
            <v>64.25</v>
          </cell>
          <cell r="I28">
            <v>42</v>
          </cell>
          <cell r="J28">
            <v>117</v>
          </cell>
          <cell r="K28">
            <v>669</v>
          </cell>
          <cell r="L28">
            <v>8.8500000000000227</v>
          </cell>
          <cell r="M28">
            <v>836.85</v>
          </cell>
          <cell r="N28">
            <v>836.85</v>
          </cell>
          <cell r="O28">
            <v>2487</v>
          </cell>
          <cell r="P28">
            <v>2185</v>
          </cell>
          <cell r="Q28">
            <v>34</v>
          </cell>
          <cell r="R28">
            <v>38.700000000000003</v>
          </cell>
          <cell r="S28">
            <v>34.24</v>
          </cell>
          <cell r="T28">
            <v>4</v>
          </cell>
          <cell r="U28">
            <v>37974</v>
          </cell>
        </row>
        <row r="29">
          <cell r="D29" t="str">
            <v>A1</v>
          </cell>
          <cell r="E29" t="str">
            <v>12</v>
          </cell>
          <cell r="F29">
            <v>34.24</v>
          </cell>
          <cell r="H29">
            <v>48</v>
          </cell>
          <cell r="I29">
            <v>30</v>
          </cell>
          <cell r="J29">
            <v>218</v>
          </cell>
          <cell r="K29">
            <v>1243</v>
          </cell>
          <cell r="L29">
            <v>15.150000000000091</v>
          </cell>
          <cell r="M29">
            <v>1554.15</v>
          </cell>
          <cell r="N29">
            <v>1554.15</v>
          </cell>
        </row>
        <row r="30">
          <cell r="A30" t="str">
            <v>H28-3</v>
          </cell>
          <cell r="B30">
            <v>-0.1</v>
          </cell>
          <cell r="D30" t="str">
            <v>A1</v>
          </cell>
          <cell r="E30" t="str">
            <v>13</v>
          </cell>
          <cell r="F30" t="str">
            <v>A01F13</v>
          </cell>
          <cell r="G30">
            <v>64.25</v>
          </cell>
          <cell r="I30">
            <v>42</v>
          </cell>
          <cell r="J30">
            <v>117</v>
          </cell>
          <cell r="K30">
            <v>669</v>
          </cell>
          <cell r="L30">
            <v>8.8500000000000227</v>
          </cell>
          <cell r="M30">
            <v>836.85</v>
          </cell>
          <cell r="N30">
            <v>836.85</v>
          </cell>
          <cell r="O30">
            <v>2500</v>
          </cell>
          <cell r="P30">
            <v>2198</v>
          </cell>
          <cell r="Q30">
            <v>34.200000000000003</v>
          </cell>
          <cell r="R30">
            <v>38.9</v>
          </cell>
          <cell r="S30">
            <v>34.21</v>
          </cell>
          <cell r="T30">
            <v>4</v>
          </cell>
          <cell r="U30">
            <v>37973</v>
          </cell>
        </row>
        <row r="31">
          <cell r="D31" t="str">
            <v>A1</v>
          </cell>
          <cell r="E31" t="str">
            <v>13</v>
          </cell>
          <cell r="F31">
            <v>34.21</v>
          </cell>
          <cell r="H31">
            <v>48</v>
          </cell>
          <cell r="I31">
            <v>30</v>
          </cell>
          <cell r="J31">
            <v>218</v>
          </cell>
          <cell r="K31">
            <v>1243</v>
          </cell>
          <cell r="L31">
            <v>15.150000000000091</v>
          </cell>
          <cell r="M31">
            <v>1554.15</v>
          </cell>
          <cell r="N31">
            <v>1554.15</v>
          </cell>
        </row>
        <row r="32">
          <cell r="A32" t="str">
            <v>H28-3</v>
          </cell>
          <cell r="B32">
            <v>0</v>
          </cell>
          <cell r="D32" t="str">
            <v>A1</v>
          </cell>
          <cell r="E32" t="str">
            <v>14</v>
          </cell>
          <cell r="F32" t="str">
            <v>A01F14</v>
          </cell>
          <cell r="G32">
            <v>64.25</v>
          </cell>
          <cell r="I32">
            <v>42</v>
          </cell>
          <cell r="J32">
            <v>117</v>
          </cell>
          <cell r="K32">
            <v>671</v>
          </cell>
          <cell r="L32">
            <v>8.9500000000000455</v>
          </cell>
          <cell r="M32">
            <v>838.95</v>
          </cell>
          <cell r="N32">
            <v>838.95</v>
          </cell>
          <cell r="O32">
            <v>2519</v>
          </cell>
          <cell r="P32">
            <v>2217</v>
          </cell>
          <cell r="Q32">
            <v>34.5</v>
          </cell>
          <cell r="R32">
            <v>39.200000000000003</v>
          </cell>
          <cell r="S32">
            <v>34.01</v>
          </cell>
          <cell r="T32">
            <v>4</v>
          </cell>
          <cell r="U32">
            <v>37980</v>
          </cell>
        </row>
        <row r="33">
          <cell r="D33" t="str">
            <v>A1</v>
          </cell>
          <cell r="E33" t="str">
            <v>14</v>
          </cell>
          <cell r="F33">
            <v>34.01</v>
          </cell>
          <cell r="H33">
            <v>48</v>
          </cell>
          <cell r="I33">
            <v>30</v>
          </cell>
          <cell r="J33">
            <v>218</v>
          </cell>
          <cell r="K33">
            <v>1246</v>
          </cell>
          <cell r="L33">
            <v>16.05</v>
          </cell>
          <cell r="M33">
            <v>1558.05</v>
          </cell>
          <cell r="N33">
            <v>1558.05</v>
          </cell>
        </row>
        <row r="34">
          <cell r="A34" t="str">
            <v>H28-3</v>
          </cell>
          <cell r="B34">
            <v>0</v>
          </cell>
          <cell r="D34" t="str">
            <v>A1</v>
          </cell>
          <cell r="E34" t="str">
            <v>15</v>
          </cell>
          <cell r="F34" t="str">
            <v>A01F15</v>
          </cell>
          <cell r="G34">
            <v>64.25</v>
          </cell>
          <cell r="I34">
            <v>42</v>
          </cell>
          <cell r="J34">
            <v>117</v>
          </cell>
          <cell r="K34">
            <v>671</v>
          </cell>
          <cell r="L34">
            <v>8.9500000000000455</v>
          </cell>
          <cell r="M34">
            <v>838.95</v>
          </cell>
          <cell r="N34">
            <v>838.95</v>
          </cell>
          <cell r="O34">
            <v>2513</v>
          </cell>
          <cell r="P34">
            <v>2211</v>
          </cell>
          <cell r="Q34">
            <v>34.4</v>
          </cell>
          <cell r="R34">
            <v>39.1</v>
          </cell>
          <cell r="S34">
            <v>34.090000000000003</v>
          </cell>
          <cell r="T34">
            <v>4</v>
          </cell>
          <cell r="U34">
            <v>37961</v>
          </cell>
        </row>
        <row r="35">
          <cell r="D35" t="str">
            <v>A1</v>
          </cell>
          <cell r="E35" t="str">
            <v>15</v>
          </cell>
          <cell r="F35">
            <v>34.090000000000003</v>
          </cell>
          <cell r="H35">
            <v>48</v>
          </cell>
          <cell r="I35">
            <v>30</v>
          </cell>
          <cell r="J35">
            <v>218</v>
          </cell>
          <cell r="K35">
            <v>1246</v>
          </cell>
          <cell r="L35">
            <v>16.05</v>
          </cell>
          <cell r="M35">
            <v>1558.05</v>
          </cell>
          <cell r="N35">
            <v>1558.05</v>
          </cell>
        </row>
        <row r="36">
          <cell r="A36" t="str">
            <v>H28-樓中樓3</v>
          </cell>
          <cell r="B36">
            <v>0.2</v>
          </cell>
          <cell r="D36" t="str">
            <v>A1</v>
          </cell>
          <cell r="E36" t="str">
            <v>16</v>
          </cell>
          <cell r="F36" t="str">
            <v>A01F16</v>
          </cell>
          <cell r="G36">
            <v>106.52</v>
          </cell>
          <cell r="I36">
            <v>70</v>
          </cell>
          <cell r="J36">
            <v>197</v>
          </cell>
          <cell r="K36">
            <v>1124</v>
          </cell>
          <cell r="L36">
            <v>14.599999999999909</v>
          </cell>
          <cell r="M36">
            <v>1405.6</v>
          </cell>
          <cell r="N36">
            <v>1405.6</v>
          </cell>
          <cell r="O36">
            <v>4261</v>
          </cell>
          <cell r="P36">
            <v>3739</v>
          </cell>
          <cell r="Q36">
            <v>35.1</v>
          </cell>
          <cell r="R36">
            <v>40</v>
          </cell>
          <cell r="S36">
            <v>0</v>
          </cell>
          <cell r="U36">
            <v>37981</v>
          </cell>
        </row>
        <row r="37">
          <cell r="D37" t="str">
            <v>A1</v>
          </cell>
          <cell r="E37" t="str">
            <v>16</v>
          </cell>
          <cell r="H37">
            <v>80</v>
          </cell>
          <cell r="I37">
            <v>51</v>
          </cell>
          <cell r="J37">
            <v>365</v>
          </cell>
          <cell r="K37">
            <v>2088</v>
          </cell>
          <cell r="L37">
            <v>26.400000000000091</v>
          </cell>
          <cell r="M37">
            <v>2610.4</v>
          </cell>
          <cell r="N37">
            <v>2610.4</v>
          </cell>
          <cell r="W37" t="str">
            <v>房型</v>
          </cell>
          <cell r="X37" t="str">
            <v>付訂日</v>
          </cell>
          <cell r="Y37" t="str">
            <v>戶別</v>
          </cell>
        </row>
        <row r="38">
          <cell r="A38" t="str">
            <v>H28-S3</v>
          </cell>
          <cell r="B38">
            <v>4</v>
          </cell>
          <cell r="C38" t="str">
            <v>A2</v>
          </cell>
          <cell r="D38" t="str">
            <v>A2</v>
          </cell>
          <cell r="E38" t="str">
            <v>01</v>
          </cell>
          <cell r="F38" t="str">
            <v>A02F01</v>
          </cell>
          <cell r="G38">
            <v>64.849999999999994</v>
          </cell>
          <cell r="I38">
            <v>53</v>
          </cell>
          <cell r="J38">
            <v>148</v>
          </cell>
          <cell r="K38">
            <v>844</v>
          </cell>
          <cell r="L38">
            <v>10.599999999999909</v>
          </cell>
          <cell r="M38">
            <v>1055.5999999999999</v>
          </cell>
          <cell r="N38">
            <v>1055.5999999999999</v>
          </cell>
          <cell r="O38">
            <v>3016</v>
          </cell>
          <cell r="P38">
            <v>2530</v>
          </cell>
          <cell r="Q38">
            <v>39</v>
          </cell>
          <cell r="R38">
            <v>46.5</v>
          </cell>
          <cell r="S38">
            <v>39.24</v>
          </cell>
          <cell r="T38" t="str">
            <v>1F</v>
          </cell>
          <cell r="U38">
            <v>37879</v>
          </cell>
          <cell r="W38" t="str">
            <v>&lt;&gt;1F</v>
          </cell>
          <cell r="X38" t="str">
            <v>=未售</v>
          </cell>
          <cell r="Y38" t="str">
            <v>C01F02</v>
          </cell>
        </row>
        <row r="39">
          <cell r="D39" t="str">
            <v>A2</v>
          </cell>
          <cell r="E39" t="str">
            <v>01</v>
          </cell>
          <cell r="F39">
            <v>39.24</v>
          </cell>
          <cell r="H39">
            <v>60</v>
          </cell>
          <cell r="I39">
            <v>38</v>
          </cell>
          <cell r="J39">
            <v>274</v>
          </cell>
          <cell r="K39">
            <v>1568</v>
          </cell>
          <cell r="L39">
            <v>20.400000000000091</v>
          </cell>
          <cell r="M39">
            <v>1960.4</v>
          </cell>
          <cell r="N39">
            <v>1960.4</v>
          </cell>
          <cell r="W39" t="str">
            <v>&lt;&gt;1F</v>
          </cell>
          <cell r="X39" t="str">
            <v>=未售</v>
          </cell>
          <cell r="Y39" t="str">
            <v>C01F03</v>
          </cell>
        </row>
        <row r="40">
          <cell r="A40" t="str">
            <v>H28-3</v>
          </cell>
          <cell r="B40">
            <v>-1</v>
          </cell>
          <cell r="D40" t="str">
            <v>A2</v>
          </cell>
          <cell r="E40" t="str">
            <v>02</v>
          </cell>
          <cell r="F40" t="str">
            <v>A02F02</v>
          </cell>
          <cell r="G40">
            <v>64.73</v>
          </cell>
          <cell r="I40">
            <v>41</v>
          </cell>
          <cell r="J40">
            <v>115</v>
          </cell>
          <cell r="K40">
            <v>658</v>
          </cell>
          <cell r="L40">
            <v>8.5</v>
          </cell>
          <cell r="M40">
            <v>822.5</v>
          </cell>
          <cell r="N40">
            <v>822.5</v>
          </cell>
          <cell r="O40">
            <v>2441</v>
          </cell>
          <cell r="P40">
            <v>2124</v>
          </cell>
          <cell r="Q40">
            <v>32.799999999999997</v>
          </cell>
          <cell r="R40">
            <v>37.700000000000003</v>
          </cell>
          <cell r="S40">
            <v>31.99</v>
          </cell>
          <cell r="T40">
            <v>4</v>
          </cell>
          <cell r="U40">
            <v>37983</v>
          </cell>
          <cell r="W40" t="str">
            <v>&lt;&gt;1F</v>
          </cell>
          <cell r="X40" t="str">
            <v>=未售</v>
          </cell>
          <cell r="Y40" t="str">
            <v>C01F04</v>
          </cell>
        </row>
        <row r="41">
          <cell r="D41" t="str">
            <v>A2</v>
          </cell>
          <cell r="E41" t="str">
            <v>02</v>
          </cell>
          <cell r="F41">
            <v>31.99</v>
          </cell>
          <cell r="H41">
            <v>47</v>
          </cell>
          <cell r="I41">
            <v>30</v>
          </cell>
          <cell r="J41">
            <v>214</v>
          </cell>
          <cell r="K41">
            <v>1222</v>
          </cell>
          <cell r="L41">
            <v>14.5</v>
          </cell>
          <cell r="M41">
            <v>1527.5</v>
          </cell>
          <cell r="N41">
            <v>1527.5</v>
          </cell>
          <cell r="W41" t="str">
            <v>&lt;&gt;1F</v>
          </cell>
          <cell r="X41" t="str">
            <v>=未售</v>
          </cell>
          <cell r="Y41" t="str">
            <v>C01F05</v>
          </cell>
        </row>
        <row r="42">
          <cell r="A42" t="str">
            <v>H28-3</v>
          </cell>
          <cell r="B42">
            <v>-1</v>
          </cell>
          <cell r="D42" t="str">
            <v>A2</v>
          </cell>
          <cell r="E42" t="str">
            <v>03</v>
          </cell>
          <cell r="F42" t="str">
            <v>A02F03</v>
          </cell>
          <cell r="G42">
            <v>64.25</v>
          </cell>
          <cell r="I42">
            <v>41</v>
          </cell>
          <cell r="J42">
            <v>114</v>
          </cell>
          <cell r="K42">
            <v>653</v>
          </cell>
          <cell r="L42">
            <v>8.5499999999999545</v>
          </cell>
          <cell r="M42">
            <v>816.55</v>
          </cell>
          <cell r="N42">
            <v>816.55</v>
          </cell>
          <cell r="O42">
            <v>2403</v>
          </cell>
          <cell r="P42">
            <v>2101</v>
          </cell>
          <cell r="Q42">
            <v>32.700000000000003</v>
          </cell>
          <cell r="R42">
            <v>37.4</v>
          </cell>
          <cell r="S42">
            <v>32.86</v>
          </cell>
          <cell r="T42">
            <v>4</v>
          </cell>
          <cell r="U42">
            <v>37950</v>
          </cell>
          <cell r="W42" t="str">
            <v>&lt;&gt;1F</v>
          </cell>
          <cell r="X42" t="str">
            <v>=未售</v>
          </cell>
          <cell r="Y42" t="str">
            <v>C01F06</v>
          </cell>
        </row>
        <row r="43">
          <cell r="D43" t="str">
            <v>A2</v>
          </cell>
          <cell r="E43" t="str">
            <v>03</v>
          </cell>
          <cell r="F43">
            <v>32.86</v>
          </cell>
          <cell r="H43">
            <v>47</v>
          </cell>
          <cell r="I43">
            <v>29</v>
          </cell>
          <cell r="J43">
            <v>212</v>
          </cell>
          <cell r="K43">
            <v>1213</v>
          </cell>
          <cell r="L43">
            <v>15.45</v>
          </cell>
          <cell r="M43">
            <v>1516.45</v>
          </cell>
          <cell r="N43">
            <v>1516.45</v>
          </cell>
          <cell r="W43" t="str">
            <v>房型</v>
          </cell>
          <cell r="X43" t="str">
            <v>付訂日</v>
          </cell>
          <cell r="Y43" t="str">
            <v>戶別</v>
          </cell>
        </row>
        <row r="44">
          <cell r="A44" t="str">
            <v>H28-3</v>
          </cell>
          <cell r="B44">
            <v>-1.2</v>
          </cell>
          <cell r="D44" t="str">
            <v>A2</v>
          </cell>
          <cell r="E44" t="str">
            <v>04</v>
          </cell>
          <cell r="F44" t="str">
            <v>A02F04</v>
          </cell>
          <cell r="G44">
            <v>64.25</v>
          </cell>
          <cell r="I44">
            <v>41</v>
          </cell>
          <cell r="J44">
            <v>114</v>
          </cell>
          <cell r="K44">
            <v>649</v>
          </cell>
          <cell r="L44">
            <v>8</v>
          </cell>
          <cell r="M44">
            <v>812</v>
          </cell>
          <cell r="N44">
            <v>812</v>
          </cell>
          <cell r="O44">
            <v>2352</v>
          </cell>
          <cell r="P44">
            <v>2050</v>
          </cell>
          <cell r="Q44">
            <v>31.9</v>
          </cell>
          <cell r="R44">
            <v>36.6</v>
          </cell>
          <cell r="S44">
            <v>32.22</v>
          </cell>
          <cell r="T44">
            <v>4</v>
          </cell>
          <cell r="U44">
            <v>37954</v>
          </cell>
          <cell r="W44" t="str">
            <v>&lt;&gt;1F</v>
          </cell>
          <cell r="X44" t="str">
            <v>=未售</v>
          </cell>
          <cell r="Y44" t="str">
            <v>C02F02</v>
          </cell>
        </row>
        <row r="45">
          <cell r="D45" t="str">
            <v>A2</v>
          </cell>
          <cell r="E45" t="str">
            <v>04</v>
          </cell>
          <cell r="F45">
            <v>32.22</v>
          </cell>
          <cell r="H45">
            <v>46</v>
          </cell>
          <cell r="I45">
            <v>29</v>
          </cell>
          <cell r="J45">
            <v>211</v>
          </cell>
          <cell r="K45">
            <v>1206</v>
          </cell>
          <cell r="L45">
            <v>16</v>
          </cell>
          <cell r="M45">
            <v>1508</v>
          </cell>
          <cell r="N45">
            <v>1508</v>
          </cell>
          <cell r="W45" t="str">
            <v>&lt;&gt;1F</v>
          </cell>
          <cell r="X45" t="str">
            <v>=未售</v>
          </cell>
          <cell r="Y45" t="str">
            <v>C02F03</v>
          </cell>
        </row>
        <row r="46">
          <cell r="A46" t="str">
            <v>H28-3</v>
          </cell>
          <cell r="B46">
            <v>-0.9</v>
          </cell>
          <cell r="D46" t="str">
            <v>A2</v>
          </cell>
          <cell r="E46" t="str">
            <v>05</v>
          </cell>
          <cell r="F46" t="str">
            <v>A02F05</v>
          </cell>
          <cell r="G46">
            <v>64.25</v>
          </cell>
          <cell r="I46">
            <v>41</v>
          </cell>
          <cell r="J46">
            <v>115</v>
          </cell>
          <cell r="K46">
            <v>654</v>
          </cell>
          <cell r="L46">
            <v>8.6499999999999773</v>
          </cell>
          <cell r="M46">
            <v>818.65</v>
          </cell>
          <cell r="N46">
            <v>818.65</v>
          </cell>
          <cell r="O46">
            <v>2436</v>
          </cell>
          <cell r="P46">
            <v>2134</v>
          </cell>
          <cell r="Q46">
            <v>33.200000000000003</v>
          </cell>
          <cell r="R46">
            <v>37.9</v>
          </cell>
          <cell r="S46">
            <v>33.31</v>
          </cell>
          <cell r="T46">
            <v>4</v>
          </cell>
          <cell r="U46">
            <v>37979</v>
          </cell>
          <cell r="W46" t="str">
            <v>&lt;&gt;1F</v>
          </cell>
          <cell r="X46" t="str">
            <v>=未售</v>
          </cell>
          <cell r="Y46" t="str">
            <v>C02F04</v>
          </cell>
        </row>
        <row r="47">
          <cell r="D47" t="str">
            <v>A2</v>
          </cell>
          <cell r="E47" t="str">
            <v>05</v>
          </cell>
          <cell r="F47">
            <v>33.31</v>
          </cell>
          <cell r="H47">
            <v>47</v>
          </cell>
          <cell r="I47">
            <v>29</v>
          </cell>
          <cell r="J47">
            <v>213</v>
          </cell>
          <cell r="K47">
            <v>1216</v>
          </cell>
          <cell r="L47">
            <v>15.349999999999909</v>
          </cell>
          <cell r="M47">
            <v>1520.35</v>
          </cell>
          <cell r="N47">
            <v>1520.35</v>
          </cell>
          <cell r="W47" t="str">
            <v>&lt;&gt;1F</v>
          </cell>
          <cell r="X47" t="str">
            <v>=未售</v>
          </cell>
          <cell r="Y47" t="str">
            <v>C02F05</v>
          </cell>
        </row>
        <row r="48">
          <cell r="A48" t="str">
            <v>H28-3</v>
          </cell>
          <cell r="B48">
            <v>-0.9</v>
          </cell>
          <cell r="D48" t="str">
            <v>A2</v>
          </cell>
          <cell r="E48" t="str">
            <v>06</v>
          </cell>
          <cell r="F48" t="str">
            <v>A02F06</v>
          </cell>
          <cell r="G48">
            <v>64.25</v>
          </cell>
          <cell r="I48">
            <v>41</v>
          </cell>
          <cell r="J48">
            <v>115</v>
          </cell>
          <cell r="K48">
            <v>654</v>
          </cell>
          <cell r="L48">
            <v>8.6499999999999773</v>
          </cell>
          <cell r="M48">
            <v>818.65</v>
          </cell>
          <cell r="N48">
            <v>818.65</v>
          </cell>
          <cell r="O48">
            <v>2468</v>
          </cell>
          <cell r="P48">
            <v>2166</v>
          </cell>
          <cell r="Q48">
            <v>33.700000000000003</v>
          </cell>
          <cell r="R48">
            <v>38.4</v>
          </cell>
          <cell r="S48">
            <v>33.93</v>
          </cell>
          <cell r="T48">
            <v>4</v>
          </cell>
          <cell r="U48">
            <v>37986</v>
          </cell>
          <cell r="W48" t="str">
            <v>&lt;&gt;1F</v>
          </cell>
          <cell r="X48" t="str">
            <v>=未售</v>
          </cell>
          <cell r="Y48" t="str">
            <v>C02F06</v>
          </cell>
        </row>
        <row r="49">
          <cell r="D49" t="str">
            <v>A2</v>
          </cell>
          <cell r="E49" t="str">
            <v>06</v>
          </cell>
          <cell r="F49">
            <v>33.93</v>
          </cell>
          <cell r="H49">
            <v>47</v>
          </cell>
          <cell r="I49">
            <v>29</v>
          </cell>
          <cell r="J49">
            <v>213</v>
          </cell>
          <cell r="K49">
            <v>1216</v>
          </cell>
          <cell r="L49">
            <v>15.349999999999909</v>
          </cell>
          <cell r="M49">
            <v>1520.35</v>
          </cell>
          <cell r="N49">
            <v>1520.35</v>
          </cell>
          <cell r="W49" t="str">
            <v>房型</v>
          </cell>
          <cell r="X49" t="str">
            <v>付訂日</v>
          </cell>
          <cell r="Y49" t="str">
            <v>戶別</v>
          </cell>
        </row>
        <row r="50">
          <cell r="A50" t="str">
            <v>H28-3</v>
          </cell>
          <cell r="B50">
            <v>-0.7</v>
          </cell>
          <cell r="D50" t="str">
            <v>A2</v>
          </cell>
          <cell r="E50" t="str">
            <v>07</v>
          </cell>
          <cell r="F50" t="str">
            <v>A02F07</v>
          </cell>
          <cell r="G50">
            <v>64.25</v>
          </cell>
          <cell r="I50">
            <v>41</v>
          </cell>
          <cell r="J50">
            <v>115</v>
          </cell>
          <cell r="K50">
            <v>658</v>
          </cell>
          <cell r="L50">
            <v>9.2000000000000455</v>
          </cell>
          <cell r="M50">
            <v>823.2</v>
          </cell>
          <cell r="N50">
            <v>823.2</v>
          </cell>
          <cell r="O50">
            <v>2481</v>
          </cell>
          <cell r="P50">
            <v>2179</v>
          </cell>
          <cell r="Q50">
            <v>33.9</v>
          </cell>
          <cell r="R50">
            <v>38.6</v>
          </cell>
          <cell r="S50">
            <v>34.049999999999997</v>
          </cell>
          <cell r="T50">
            <v>4</v>
          </cell>
          <cell r="U50">
            <v>37984</v>
          </cell>
          <cell r="W50" t="str">
            <v>&lt;&gt;1F</v>
          </cell>
          <cell r="X50" t="str">
            <v>=未售</v>
          </cell>
          <cell r="Y50" t="str">
            <v>C03F02</v>
          </cell>
        </row>
        <row r="51">
          <cell r="D51" t="str">
            <v>A2</v>
          </cell>
          <cell r="E51" t="str">
            <v>07</v>
          </cell>
          <cell r="F51">
            <v>34.049999999999997</v>
          </cell>
          <cell r="H51">
            <v>47</v>
          </cell>
          <cell r="I51">
            <v>30</v>
          </cell>
          <cell r="J51">
            <v>214</v>
          </cell>
          <cell r="K51">
            <v>1223</v>
          </cell>
          <cell r="L51">
            <v>14.8</v>
          </cell>
          <cell r="M51">
            <v>1528.8</v>
          </cell>
          <cell r="N51">
            <v>1528.8</v>
          </cell>
          <cell r="W51" t="str">
            <v>&lt;&gt;1F</v>
          </cell>
          <cell r="X51" t="str">
            <v>=未售</v>
          </cell>
          <cell r="Y51" t="str">
            <v>C03F03</v>
          </cell>
        </row>
        <row r="52">
          <cell r="A52" t="str">
            <v>H28-3</v>
          </cell>
          <cell r="B52">
            <v>-0.7</v>
          </cell>
          <cell r="D52" t="str">
            <v>A2</v>
          </cell>
          <cell r="E52" t="str">
            <v>08</v>
          </cell>
          <cell r="F52" t="str">
            <v>A02F08</v>
          </cell>
          <cell r="G52">
            <v>64.25</v>
          </cell>
          <cell r="I52">
            <v>41</v>
          </cell>
          <cell r="J52">
            <v>115</v>
          </cell>
          <cell r="K52">
            <v>658</v>
          </cell>
          <cell r="L52">
            <v>9.2000000000000455</v>
          </cell>
          <cell r="M52">
            <v>823.2</v>
          </cell>
          <cell r="N52">
            <v>823.2</v>
          </cell>
          <cell r="O52">
            <v>2403</v>
          </cell>
          <cell r="P52">
            <v>2101</v>
          </cell>
          <cell r="Q52">
            <v>32.700000000000003</v>
          </cell>
          <cell r="R52">
            <v>37.4</v>
          </cell>
          <cell r="S52">
            <v>33.6</v>
          </cell>
          <cell r="T52">
            <v>4</v>
          </cell>
          <cell r="U52">
            <v>37897</v>
          </cell>
          <cell r="W52" t="str">
            <v>&lt;&gt;1F</v>
          </cell>
          <cell r="X52" t="str">
            <v>=未售</v>
          </cell>
          <cell r="Y52" t="str">
            <v>C03F04</v>
          </cell>
        </row>
        <row r="53">
          <cell r="D53" t="str">
            <v>A2</v>
          </cell>
          <cell r="E53" t="str">
            <v>08</v>
          </cell>
          <cell r="F53">
            <v>33.6</v>
          </cell>
          <cell r="H53">
            <v>47</v>
          </cell>
          <cell r="I53">
            <v>30</v>
          </cell>
          <cell r="J53">
            <v>214</v>
          </cell>
          <cell r="K53">
            <v>1223</v>
          </cell>
          <cell r="L53">
            <v>14.8</v>
          </cell>
          <cell r="M53">
            <v>1528.8</v>
          </cell>
          <cell r="N53">
            <v>1528.8</v>
          </cell>
          <cell r="W53" t="str">
            <v>&lt;&gt;1F</v>
          </cell>
          <cell r="X53" t="str">
            <v>=未售</v>
          </cell>
          <cell r="Y53" t="str">
            <v>C03F05</v>
          </cell>
        </row>
        <row r="54">
          <cell r="A54" t="str">
            <v>H28-3</v>
          </cell>
          <cell r="B54">
            <v>-0.4</v>
          </cell>
          <cell r="D54" t="str">
            <v>A2</v>
          </cell>
          <cell r="E54" t="str">
            <v>09</v>
          </cell>
          <cell r="F54" t="str">
            <v>A02F09</v>
          </cell>
          <cell r="G54">
            <v>64.25</v>
          </cell>
          <cell r="I54">
            <v>41</v>
          </cell>
          <cell r="J54">
            <v>116</v>
          </cell>
          <cell r="K54">
            <v>663</v>
          </cell>
          <cell r="L54">
            <v>9.8500000000000227</v>
          </cell>
          <cell r="M54">
            <v>829.85</v>
          </cell>
          <cell r="N54">
            <v>829.85</v>
          </cell>
          <cell r="O54">
            <v>2436</v>
          </cell>
          <cell r="P54">
            <v>2134</v>
          </cell>
          <cell r="Q54">
            <v>33.200000000000003</v>
          </cell>
          <cell r="R54">
            <v>37.9</v>
          </cell>
          <cell r="S54">
            <v>33.229999999999997</v>
          </cell>
          <cell r="T54">
            <v>4</v>
          </cell>
          <cell r="U54">
            <v>37921</v>
          </cell>
          <cell r="W54" t="str">
            <v>&lt;&gt;1F</v>
          </cell>
          <cell r="X54" t="str">
            <v>=未售</v>
          </cell>
          <cell r="Y54" t="str">
            <v>C03F06</v>
          </cell>
        </row>
        <row r="55">
          <cell r="D55" t="str">
            <v>A2</v>
          </cell>
          <cell r="E55" t="str">
            <v>09</v>
          </cell>
          <cell r="F55">
            <v>33.229999999999997</v>
          </cell>
          <cell r="H55">
            <v>47</v>
          </cell>
          <cell r="I55">
            <v>31</v>
          </cell>
          <cell r="J55">
            <v>216</v>
          </cell>
          <cell r="K55">
            <v>1232</v>
          </cell>
          <cell r="L55">
            <v>15.150000000000091</v>
          </cell>
          <cell r="M55">
            <v>1541.15</v>
          </cell>
          <cell r="N55">
            <v>1541.15</v>
          </cell>
          <cell r="W55" t="str">
            <v>房型</v>
          </cell>
          <cell r="X55" t="str">
            <v>付訂日</v>
          </cell>
          <cell r="Y55" t="str">
            <v>戶別</v>
          </cell>
        </row>
        <row r="56">
          <cell r="A56" t="str">
            <v>H28-3</v>
          </cell>
          <cell r="B56">
            <v>-0.2</v>
          </cell>
          <cell r="D56" t="str">
            <v>A2</v>
          </cell>
          <cell r="E56" t="str">
            <v>10</v>
          </cell>
          <cell r="F56" t="str">
            <v>A02F10</v>
          </cell>
          <cell r="G56">
            <v>64.25</v>
          </cell>
          <cell r="I56">
            <v>42</v>
          </cell>
          <cell r="J56">
            <v>117</v>
          </cell>
          <cell r="K56">
            <v>667</v>
          </cell>
          <cell r="L56">
            <v>8.3999999999999773</v>
          </cell>
          <cell r="M56">
            <v>834.4</v>
          </cell>
          <cell r="N56">
            <v>834.4</v>
          </cell>
          <cell r="O56">
            <v>2493</v>
          </cell>
          <cell r="P56">
            <v>2191</v>
          </cell>
          <cell r="Q56">
            <v>34.1</v>
          </cell>
          <cell r="R56">
            <v>38.799999999999997</v>
          </cell>
          <cell r="S56">
            <v>33.85</v>
          </cell>
          <cell r="T56">
            <v>4</v>
          </cell>
          <cell r="U56">
            <v>37983</v>
          </cell>
          <cell r="W56" t="str">
            <v>&lt;&gt;1F</v>
          </cell>
          <cell r="X56" t="str">
            <v>=未售</v>
          </cell>
          <cell r="Y56" t="str">
            <v>C05F02</v>
          </cell>
        </row>
        <row r="57">
          <cell r="D57" t="str">
            <v>A2</v>
          </cell>
          <cell r="E57" t="str">
            <v>10</v>
          </cell>
          <cell r="F57">
            <v>33.85</v>
          </cell>
          <cell r="H57">
            <v>48</v>
          </cell>
          <cell r="I57">
            <v>29</v>
          </cell>
          <cell r="J57">
            <v>217</v>
          </cell>
          <cell r="K57">
            <v>1239</v>
          </cell>
          <cell r="L57">
            <v>16.599999999999909</v>
          </cell>
          <cell r="M57">
            <v>1549.6</v>
          </cell>
          <cell r="N57">
            <v>1549.6</v>
          </cell>
          <cell r="W57" t="str">
            <v>&lt;&gt;1F</v>
          </cell>
          <cell r="X57" t="str">
            <v>=未售</v>
          </cell>
          <cell r="Y57" t="str">
            <v>C05F03</v>
          </cell>
        </row>
        <row r="58">
          <cell r="A58" t="str">
            <v>H28-3</v>
          </cell>
          <cell r="B58">
            <v>-0.1</v>
          </cell>
          <cell r="D58" t="str">
            <v>A2</v>
          </cell>
          <cell r="E58" t="str">
            <v>11</v>
          </cell>
          <cell r="F58" t="str">
            <v>A02F11</v>
          </cell>
          <cell r="G58">
            <v>64.25</v>
          </cell>
          <cell r="I58">
            <v>42</v>
          </cell>
          <cell r="J58">
            <v>117</v>
          </cell>
          <cell r="K58">
            <v>669</v>
          </cell>
          <cell r="L58">
            <v>8.8500000000000227</v>
          </cell>
          <cell r="M58">
            <v>836.85</v>
          </cell>
          <cell r="N58">
            <v>836.85</v>
          </cell>
          <cell r="O58">
            <v>2448</v>
          </cell>
          <cell r="P58">
            <v>2146</v>
          </cell>
          <cell r="Q58">
            <v>33.4</v>
          </cell>
          <cell r="R58">
            <v>38.1</v>
          </cell>
          <cell r="S58">
            <v>33.5</v>
          </cell>
          <cell r="T58">
            <v>4</v>
          </cell>
          <cell r="U58">
            <v>37900</v>
          </cell>
          <cell r="W58" t="str">
            <v>&lt;&gt;1F</v>
          </cell>
          <cell r="X58" t="str">
            <v>=未售</v>
          </cell>
          <cell r="Y58" t="str">
            <v>C05F04</v>
          </cell>
        </row>
        <row r="59">
          <cell r="D59" t="str">
            <v>A2</v>
          </cell>
          <cell r="E59" t="str">
            <v>11</v>
          </cell>
          <cell r="F59">
            <v>33.5</v>
          </cell>
          <cell r="H59">
            <v>48</v>
          </cell>
          <cell r="I59">
            <v>30</v>
          </cell>
          <cell r="J59">
            <v>218</v>
          </cell>
          <cell r="K59">
            <v>1243</v>
          </cell>
          <cell r="L59">
            <v>15.150000000000091</v>
          </cell>
          <cell r="M59">
            <v>1554.15</v>
          </cell>
          <cell r="N59">
            <v>1554.15</v>
          </cell>
          <cell r="W59" t="str">
            <v>&lt;&gt;1F</v>
          </cell>
          <cell r="X59" t="str">
            <v>=未售</v>
          </cell>
          <cell r="Y59" t="str">
            <v>C05F05</v>
          </cell>
        </row>
        <row r="60">
          <cell r="A60" t="str">
            <v>H28-3</v>
          </cell>
          <cell r="B60">
            <v>-0.1</v>
          </cell>
          <cell r="D60" t="str">
            <v>A2</v>
          </cell>
          <cell r="E60" t="str">
            <v>12</v>
          </cell>
          <cell r="F60" t="str">
            <v>A02F12</v>
          </cell>
          <cell r="G60">
            <v>64.25</v>
          </cell>
          <cell r="I60">
            <v>42</v>
          </cell>
          <cell r="J60">
            <v>117</v>
          </cell>
          <cell r="K60">
            <v>669</v>
          </cell>
          <cell r="L60">
            <v>8.8500000000000227</v>
          </cell>
          <cell r="M60">
            <v>836.85</v>
          </cell>
          <cell r="N60">
            <v>836.85</v>
          </cell>
          <cell r="O60">
            <v>2487</v>
          </cell>
          <cell r="P60">
            <v>2185</v>
          </cell>
          <cell r="Q60">
            <v>34</v>
          </cell>
          <cell r="R60">
            <v>38.700000000000003</v>
          </cell>
          <cell r="S60">
            <v>34.24</v>
          </cell>
          <cell r="T60">
            <v>4</v>
          </cell>
          <cell r="U60">
            <v>37974</v>
          </cell>
          <cell r="W60" t="str">
            <v>&lt;&gt;1F</v>
          </cell>
          <cell r="X60" t="str">
            <v>=未售</v>
          </cell>
          <cell r="Y60" t="str">
            <v>C05F06</v>
          </cell>
        </row>
        <row r="61">
          <cell r="D61" t="str">
            <v>A2</v>
          </cell>
          <cell r="E61" t="str">
            <v>12</v>
          </cell>
          <cell r="F61">
            <v>34.24</v>
          </cell>
          <cell r="H61">
            <v>48</v>
          </cell>
          <cell r="I61">
            <v>30</v>
          </cell>
          <cell r="J61">
            <v>218</v>
          </cell>
          <cell r="K61">
            <v>1243</v>
          </cell>
          <cell r="L61">
            <v>15.150000000000091</v>
          </cell>
          <cell r="M61">
            <v>1554.15</v>
          </cell>
          <cell r="N61">
            <v>1554.15</v>
          </cell>
        </row>
        <row r="62">
          <cell r="A62" t="str">
            <v>H28-3</v>
          </cell>
          <cell r="B62">
            <v>-0.1</v>
          </cell>
          <cell r="D62" t="str">
            <v>A2</v>
          </cell>
          <cell r="E62" t="str">
            <v>13</v>
          </cell>
          <cell r="F62" t="str">
            <v>A02F13</v>
          </cell>
          <cell r="G62">
            <v>64.25</v>
          </cell>
          <cell r="I62">
            <v>42</v>
          </cell>
          <cell r="J62">
            <v>117</v>
          </cell>
          <cell r="K62">
            <v>669</v>
          </cell>
          <cell r="L62">
            <v>8.8500000000000227</v>
          </cell>
          <cell r="M62">
            <v>836.85</v>
          </cell>
          <cell r="N62">
            <v>836.85</v>
          </cell>
          <cell r="O62">
            <v>2461</v>
          </cell>
          <cell r="P62">
            <v>2159</v>
          </cell>
          <cell r="Q62">
            <v>33.6</v>
          </cell>
          <cell r="R62">
            <v>38.299999999999997</v>
          </cell>
          <cell r="S62">
            <v>33.159999999999997</v>
          </cell>
          <cell r="T62">
            <v>4</v>
          </cell>
          <cell r="U62">
            <v>37926</v>
          </cell>
        </row>
        <row r="63">
          <cell r="D63" t="str">
            <v>A2</v>
          </cell>
          <cell r="E63" t="str">
            <v>13</v>
          </cell>
          <cell r="F63">
            <v>33.159999999999997</v>
          </cell>
          <cell r="H63">
            <v>48</v>
          </cell>
          <cell r="I63">
            <v>30</v>
          </cell>
          <cell r="J63">
            <v>218</v>
          </cell>
          <cell r="K63">
            <v>1243</v>
          </cell>
          <cell r="L63">
            <v>15.150000000000091</v>
          </cell>
          <cell r="M63">
            <v>1554.15</v>
          </cell>
          <cell r="N63">
            <v>1554.15</v>
          </cell>
        </row>
        <row r="64">
          <cell r="A64" t="str">
            <v>H28-3</v>
          </cell>
          <cell r="B64">
            <v>0</v>
          </cell>
          <cell r="D64" t="str">
            <v>A2</v>
          </cell>
          <cell r="E64" t="str">
            <v>14</v>
          </cell>
          <cell r="F64" t="str">
            <v>A02F14</v>
          </cell>
          <cell r="G64">
            <v>64.25</v>
          </cell>
          <cell r="I64">
            <v>42</v>
          </cell>
          <cell r="J64">
            <v>117</v>
          </cell>
          <cell r="K64">
            <v>671</v>
          </cell>
          <cell r="L64">
            <v>8.9500000000000455</v>
          </cell>
          <cell r="M64">
            <v>838.95</v>
          </cell>
          <cell r="N64">
            <v>838.95</v>
          </cell>
          <cell r="O64">
            <v>2461</v>
          </cell>
          <cell r="P64">
            <v>2159</v>
          </cell>
          <cell r="Q64">
            <v>33.6</v>
          </cell>
          <cell r="R64">
            <v>38.299999999999997</v>
          </cell>
          <cell r="S64">
            <v>32.85</v>
          </cell>
          <cell r="T64">
            <v>4</v>
          </cell>
          <cell r="U64">
            <v>37927</v>
          </cell>
        </row>
        <row r="65">
          <cell r="D65" t="str">
            <v>A2</v>
          </cell>
          <cell r="E65" t="str">
            <v>14</v>
          </cell>
          <cell r="F65">
            <v>32.85</v>
          </cell>
          <cell r="H65">
            <v>48</v>
          </cell>
          <cell r="I65">
            <v>30</v>
          </cell>
          <cell r="J65">
            <v>218</v>
          </cell>
          <cell r="K65">
            <v>1246</v>
          </cell>
          <cell r="L65">
            <v>16.05</v>
          </cell>
          <cell r="M65">
            <v>1558.05</v>
          </cell>
          <cell r="N65">
            <v>1558.05</v>
          </cell>
        </row>
        <row r="66">
          <cell r="A66" t="str">
            <v>H28-3</v>
          </cell>
          <cell r="B66">
            <v>0</v>
          </cell>
          <cell r="D66" t="str">
            <v>A2</v>
          </cell>
          <cell r="E66" t="str">
            <v>15</v>
          </cell>
          <cell r="F66" t="str">
            <v>A02F15</v>
          </cell>
          <cell r="G66">
            <v>64.25</v>
          </cell>
          <cell r="I66">
            <v>42</v>
          </cell>
          <cell r="J66">
            <v>117</v>
          </cell>
          <cell r="K66">
            <v>671</v>
          </cell>
          <cell r="L66">
            <v>8.9500000000000455</v>
          </cell>
          <cell r="M66">
            <v>838.95</v>
          </cell>
          <cell r="N66">
            <v>838.95</v>
          </cell>
          <cell r="O66">
            <v>2513</v>
          </cell>
          <cell r="P66">
            <v>2211</v>
          </cell>
          <cell r="Q66">
            <v>34.4</v>
          </cell>
          <cell r="R66">
            <v>39.1</v>
          </cell>
          <cell r="S66">
            <v>34.090000000000003</v>
          </cell>
          <cell r="T66">
            <v>4</v>
          </cell>
          <cell r="U66">
            <v>37961</v>
          </cell>
        </row>
        <row r="67">
          <cell r="D67" t="str">
            <v>A2</v>
          </cell>
          <cell r="E67" t="str">
            <v>15</v>
          </cell>
          <cell r="F67">
            <v>34.090000000000003</v>
          </cell>
          <cell r="H67">
            <v>48</v>
          </cell>
          <cell r="I67">
            <v>30</v>
          </cell>
          <cell r="J67">
            <v>218</v>
          </cell>
          <cell r="K67">
            <v>1246</v>
          </cell>
          <cell r="L67">
            <v>16.05</v>
          </cell>
          <cell r="M67">
            <v>1558.05</v>
          </cell>
          <cell r="N67">
            <v>1558.05</v>
          </cell>
        </row>
        <row r="68">
          <cell r="A68" t="str">
            <v>H28-樓中樓3</v>
          </cell>
          <cell r="B68">
            <v>0.2</v>
          </cell>
          <cell r="D68" t="str">
            <v>A2</v>
          </cell>
          <cell r="E68" t="str">
            <v>16</v>
          </cell>
          <cell r="F68" t="str">
            <v>A02F16</v>
          </cell>
          <cell r="G68">
            <v>106.52</v>
          </cell>
          <cell r="I68">
            <v>70</v>
          </cell>
          <cell r="J68">
            <v>197</v>
          </cell>
          <cell r="K68">
            <v>1124</v>
          </cell>
          <cell r="L68">
            <v>14.599999999999909</v>
          </cell>
          <cell r="M68">
            <v>1405.6</v>
          </cell>
          <cell r="N68">
            <v>1405.6</v>
          </cell>
          <cell r="O68">
            <v>4261</v>
          </cell>
          <cell r="P68">
            <v>3739</v>
          </cell>
          <cell r="Q68">
            <v>35.1</v>
          </cell>
          <cell r="R68">
            <v>40</v>
          </cell>
          <cell r="S68">
            <v>35.19</v>
          </cell>
          <cell r="U68">
            <v>38035</v>
          </cell>
        </row>
        <row r="69">
          <cell r="D69" t="str">
            <v>A2</v>
          </cell>
          <cell r="E69" t="str">
            <v>16</v>
          </cell>
          <cell r="F69">
            <v>35.19</v>
          </cell>
          <cell r="H69">
            <v>80</v>
          </cell>
          <cell r="I69">
            <v>51</v>
          </cell>
          <cell r="J69">
            <v>365</v>
          </cell>
          <cell r="K69">
            <v>2088</v>
          </cell>
          <cell r="L69">
            <v>26.400000000000091</v>
          </cell>
          <cell r="M69">
            <v>2610.4</v>
          </cell>
          <cell r="N69">
            <v>2610.4</v>
          </cell>
        </row>
        <row r="70">
          <cell r="A70" t="str">
            <v>H28-S3</v>
          </cell>
          <cell r="B70">
            <v>0.5</v>
          </cell>
          <cell r="C70" t="str">
            <v>A3</v>
          </cell>
          <cell r="D70" t="str">
            <v>A3</v>
          </cell>
          <cell r="E70" t="str">
            <v>01</v>
          </cell>
          <cell r="F70" t="str">
            <v>A03F01</v>
          </cell>
          <cell r="G70">
            <v>70.459999999999994</v>
          </cell>
          <cell r="I70">
            <v>53</v>
          </cell>
          <cell r="J70">
            <v>148</v>
          </cell>
          <cell r="K70">
            <v>848</v>
          </cell>
          <cell r="L70">
            <v>11.5</v>
          </cell>
          <cell r="M70">
            <v>1060.5</v>
          </cell>
          <cell r="N70">
            <v>1060.5</v>
          </cell>
          <cell r="O70">
            <v>3030</v>
          </cell>
          <cell r="P70">
            <v>2502</v>
          </cell>
          <cell r="Q70">
            <v>35.5</v>
          </cell>
          <cell r="R70">
            <v>43</v>
          </cell>
          <cell r="S70">
            <v>37.33</v>
          </cell>
          <cell r="T70" t="str">
            <v>1F</v>
          </cell>
          <cell r="U70">
            <v>37860</v>
          </cell>
        </row>
        <row r="71">
          <cell r="D71" t="str">
            <v>A3</v>
          </cell>
          <cell r="E71" t="str">
            <v>01</v>
          </cell>
          <cell r="F71">
            <v>37.33</v>
          </cell>
          <cell r="H71">
            <v>61</v>
          </cell>
          <cell r="I71">
            <v>38</v>
          </cell>
          <cell r="J71">
            <v>276</v>
          </cell>
          <cell r="K71">
            <v>1575</v>
          </cell>
          <cell r="L71">
            <v>19.5</v>
          </cell>
          <cell r="M71">
            <v>1969.5</v>
          </cell>
          <cell r="N71">
            <v>1969.5</v>
          </cell>
        </row>
        <row r="72">
          <cell r="A72" t="str">
            <v>H28-3</v>
          </cell>
          <cell r="B72">
            <v>-0.1</v>
          </cell>
          <cell r="D72" t="str">
            <v>A3</v>
          </cell>
          <cell r="E72" t="str">
            <v>02</v>
          </cell>
          <cell r="F72" t="str">
            <v>A03F02</v>
          </cell>
          <cell r="G72">
            <v>81.260000000000005</v>
          </cell>
          <cell r="I72">
            <v>53</v>
          </cell>
          <cell r="J72">
            <v>148</v>
          </cell>
          <cell r="K72">
            <v>846</v>
          </cell>
          <cell r="L72">
            <v>11.05</v>
          </cell>
          <cell r="M72">
            <v>1058.05</v>
          </cell>
          <cell r="N72">
            <v>1058.05</v>
          </cell>
          <cell r="O72">
            <v>3162</v>
          </cell>
          <cell r="P72">
            <v>2804</v>
          </cell>
          <cell r="Q72">
            <v>34.5</v>
          </cell>
          <cell r="R72">
            <v>38.9</v>
          </cell>
          <cell r="S72">
            <v>34.380000000000003</v>
          </cell>
          <cell r="T72" t="str">
            <v>4+1</v>
          </cell>
          <cell r="U72">
            <v>37942</v>
          </cell>
        </row>
        <row r="73">
          <cell r="D73" t="str">
            <v>A3</v>
          </cell>
          <cell r="E73" t="str">
            <v>02</v>
          </cell>
          <cell r="F73">
            <v>34.380000000000003</v>
          </cell>
          <cell r="H73">
            <v>60</v>
          </cell>
          <cell r="I73">
            <v>38</v>
          </cell>
          <cell r="J73">
            <v>275</v>
          </cell>
          <cell r="K73">
            <v>1571</v>
          </cell>
          <cell r="L73">
            <v>20.95</v>
          </cell>
          <cell r="M73">
            <v>1964.95</v>
          </cell>
          <cell r="N73">
            <v>1964.95</v>
          </cell>
        </row>
        <row r="74">
          <cell r="A74" t="str">
            <v>H28-3</v>
          </cell>
          <cell r="B74">
            <v>-0.1</v>
          </cell>
          <cell r="D74" t="str">
            <v>A3</v>
          </cell>
          <cell r="E74" t="str">
            <v>03</v>
          </cell>
          <cell r="F74" t="str">
            <v>A03F03</v>
          </cell>
          <cell r="G74">
            <v>81.260000000000005</v>
          </cell>
          <cell r="I74">
            <v>53</v>
          </cell>
          <cell r="J74">
            <v>148</v>
          </cell>
          <cell r="K74">
            <v>846</v>
          </cell>
          <cell r="L74">
            <v>11.05</v>
          </cell>
          <cell r="M74">
            <v>1058.05</v>
          </cell>
          <cell r="N74">
            <v>1058.05</v>
          </cell>
          <cell r="O74">
            <v>3162</v>
          </cell>
          <cell r="P74">
            <v>2804</v>
          </cell>
          <cell r="Q74">
            <v>34.5</v>
          </cell>
          <cell r="R74">
            <v>38.9</v>
          </cell>
          <cell r="S74">
            <v>34.520000000000003</v>
          </cell>
          <cell r="T74" t="str">
            <v>4+1</v>
          </cell>
          <cell r="U74">
            <v>37941</v>
          </cell>
        </row>
        <row r="75">
          <cell r="D75" t="str">
            <v>A3</v>
          </cell>
          <cell r="E75" t="str">
            <v>03</v>
          </cell>
          <cell r="F75">
            <v>34.520000000000003</v>
          </cell>
          <cell r="H75">
            <v>60</v>
          </cell>
          <cell r="I75">
            <v>38</v>
          </cell>
          <cell r="J75">
            <v>275</v>
          </cell>
          <cell r="K75">
            <v>1571</v>
          </cell>
          <cell r="L75">
            <v>20.95</v>
          </cell>
          <cell r="M75">
            <v>1964.95</v>
          </cell>
          <cell r="N75">
            <v>1964.95</v>
          </cell>
        </row>
        <row r="76">
          <cell r="A76" t="str">
            <v>H28-3</v>
          </cell>
          <cell r="B76">
            <v>-0.2</v>
          </cell>
          <cell r="D76" t="str">
            <v>A3</v>
          </cell>
          <cell r="E76" t="str">
            <v>04</v>
          </cell>
          <cell r="F76" t="str">
            <v>A03F04</v>
          </cell>
          <cell r="G76">
            <v>81.260000000000005</v>
          </cell>
          <cell r="I76">
            <v>53</v>
          </cell>
          <cell r="J76">
            <v>148</v>
          </cell>
          <cell r="K76">
            <v>844</v>
          </cell>
          <cell r="L76">
            <v>10.25</v>
          </cell>
          <cell r="M76">
            <v>1055.25</v>
          </cell>
          <cell r="N76">
            <v>1055.25</v>
          </cell>
          <cell r="O76">
            <v>3097</v>
          </cell>
          <cell r="P76">
            <v>2739</v>
          </cell>
          <cell r="Q76">
            <v>33.700000000000003</v>
          </cell>
          <cell r="R76">
            <v>38.1</v>
          </cell>
          <cell r="S76">
            <v>34.4</v>
          </cell>
          <cell r="T76" t="str">
            <v>4+1</v>
          </cell>
          <cell r="U76">
            <v>37929</v>
          </cell>
        </row>
        <row r="77">
          <cell r="D77" t="str">
            <v>A3</v>
          </cell>
          <cell r="E77" t="str">
            <v>04</v>
          </cell>
          <cell r="F77">
            <v>34.4</v>
          </cell>
          <cell r="H77">
            <v>60</v>
          </cell>
          <cell r="I77">
            <v>38</v>
          </cell>
          <cell r="J77">
            <v>274</v>
          </cell>
          <cell r="K77">
            <v>1567</v>
          </cell>
          <cell r="L77">
            <v>20.75</v>
          </cell>
          <cell r="M77">
            <v>1959.75</v>
          </cell>
          <cell r="N77">
            <v>1959.75</v>
          </cell>
        </row>
        <row r="78">
          <cell r="A78" t="str">
            <v>H28-3</v>
          </cell>
          <cell r="B78">
            <v>0.1</v>
          </cell>
          <cell r="D78" t="str">
            <v>A3</v>
          </cell>
          <cell r="E78" t="str">
            <v>05</v>
          </cell>
          <cell r="F78" t="str">
            <v>A03F05</v>
          </cell>
          <cell r="G78">
            <v>81.260000000000005</v>
          </cell>
          <cell r="I78">
            <v>53</v>
          </cell>
          <cell r="J78">
            <v>149</v>
          </cell>
          <cell r="K78">
            <v>851</v>
          </cell>
          <cell r="L78">
            <v>11</v>
          </cell>
          <cell r="M78">
            <v>1064</v>
          </cell>
          <cell r="N78">
            <v>1064</v>
          </cell>
          <cell r="O78">
            <v>3129</v>
          </cell>
          <cell r="P78">
            <v>2747</v>
          </cell>
          <cell r="Q78">
            <v>33.799999999999997</v>
          </cell>
          <cell r="R78">
            <v>38.5</v>
          </cell>
          <cell r="S78">
            <v>33.31</v>
          </cell>
          <cell r="T78" t="str">
            <v>4+1</v>
          </cell>
          <cell r="U78">
            <v>37899</v>
          </cell>
        </row>
        <row r="79">
          <cell r="D79" t="str">
            <v>A3</v>
          </cell>
          <cell r="E79" t="str">
            <v>05</v>
          </cell>
          <cell r="F79">
            <v>33.31</v>
          </cell>
          <cell r="H79">
            <v>61</v>
          </cell>
          <cell r="I79">
            <v>38</v>
          </cell>
          <cell r="J79">
            <v>277</v>
          </cell>
          <cell r="K79">
            <v>1580</v>
          </cell>
          <cell r="L79">
            <v>20</v>
          </cell>
          <cell r="M79">
            <v>1976</v>
          </cell>
          <cell r="N79">
            <v>1976</v>
          </cell>
        </row>
        <row r="80">
          <cell r="A80" t="str">
            <v>H28-3</v>
          </cell>
          <cell r="B80">
            <v>0.3</v>
          </cell>
          <cell r="D80" t="str">
            <v>A3</v>
          </cell>
          <cell r="E80" t="str">
            <v>06</v>
          </cell>
          <cell r="F80" t="str">
            <v>A03F06</v>
          </cell>
          <cell r="G80">
            <v>81.260000000000005</v>
          </cell>
          <cell r="I80">
            <v>53</v>
          </cell>
          <cell r="J80">
            <v>150</v>
          </cell>
          <cell r="K80">
            <v>855</v>
          </cell>
          <cell r="L80">
            <v>11.599999999999909</v>
          </cell>
          <cell r="M80">
            <v>1069.5999999999999</v>
          </cell>
          <cell r="N80">
            <v>1069.5999999999999</v>
          </cell>
          <cell r="O80">
            <v>3218</v>
          </cell>
          <cell r="P80">
            <v>2861</v>
          </cell>
          <cell r="Q80">
            <v>35.200000000000003</v>
          </cell>
          <cell r="R80">
            <v>39.6</v>
          </cell>
          <cell r="S80">
            <v>35.369999999999997</v>
          </cell>
          <cell r="T80" t="str">
            <v>4+1</v>
          </cell>
          <cell r="U80">
            <v>37929</v>
          </cell>
        </row>
        <row r="81">
          <cell r="D81" t="str">
            <v>A3</v>
          </cell>
          <cell r="E81" t="str">
            <v>06</v>
          </cell>
          <cell r="F81">
            <v>35.369999999999997</v>
          </cell>
          <cell r="H81">
            <v>61</v>
          </cell>
          <cell r="I81">
            <v>39</v>
          </cell>
          <cell r="J81">
            <v>278</v>
          </cell>
          <cell r="K81">
            <v>1589</v>
          </cell>
          <cell r="L81">
            <v>19.400000000000091</v>
          </cell>
          <cell r="M81">
            <v>1986.4</v>
          </cell>
          <cell r="N81">
            <v>1986.4</v>
          </cell>
        </row>
        <row r="82">
          <cell r="A82" t="str">
            <v>H28-3</v>
          </cell>
          <cell r="B82">
            <v>0.5</v>
          </cell>
          <cell r="D82" t="str">
            <v>A3</v>
          </cell>
          <cell r="E82" t="str">
            <v>07</v>
          </cell>
          <cell r="F82" t="str">
            <v>A03F07</v>
          </cell>
          <cell r="G82">
            <v>81.260000000000005</v>
          </cell>
          <cell r="I82">
            <v>54</v>
          </cell>
          <cell r="J82">
            <v>151</v>
          </cell>
          <cell r="K82">
            <v>860</v>
          </cell>
          <cell r="L82">
            <v>10.199999999999999</v>
          </cell>
          <cell r="M82">
            <v>1075.2</v>
          </cell>
          <cell r="N82">
            <v>1075.2</v>
          </cell>
          <cell r="O82">
            <v>3210</v>
          </cell>
          <cell r="P82">
            <v>2853</v>
          </cell>
          <cell r="Q82">
            <v>35.1</v>
          </cell>
          <cell r="R82">
            <v>39.5</v>
          </cell>
          <cell r="S82">
            <v>35.200000000000003</v>
          </cell>
          <cell r="T82" t="str">
            <v>4+1</v>
          </cell>
          <cell r="U82">
            <v>37926</v>
          </cell>
        </row>
        <row r="83">
          <cell r="D83" t="str">
            <v>A3</v>
          </cell>
          <cell r="E83" t="str">
            <v>07</v>
          </cell>
          <cell r="F83">
            <v>35.200000000000003</v>
          </cell>
          <cell r="H83">
            <v>61</v>
          </cell>
          <cell r="I83">
            <v>39</v>
          </cell>
          <cell r="J83">
            <v>280</v>
          </cell>
          <cell r="K83">
            <v>1597</v>
          </cell>
          <cell r="L83">
            <v>19.8</v>
          </cell>
          <cell r="M83">
            <v>1996.8</v>
          </cell>
          <cell r="N83">
            <v>1996.8</v>
          </cell>
        </row>
        <row r="84">
          <cell r="A84" t="str">
            <v>H28-3</v>
          </cell>
          <cell r="B84">
            <v>0.5</v>
          </cell>
          <cell r="D84" t="str">
            <v>A3</v>
          </cell>
          <cell r="E84" t="str">
            <v>08</v>
          </cell>
          <cell r="F84" t="str">
            <v>A03F08</v>
          </cell>
          <cell r="G84">
            <v>81.260000000000005</v>
          </cell>
          <cell r="I84">
            <v>54</v>
          </cell>
          <cell r="J84">
            <v>151</v>
          </cell>
          <cell r="K84">
            <v>860</v>
          </cell>
          <cell r="L84">
            <v>10.199999999999999</v>
          </cell>
          <cell r="M84">
            <v>1075.2</v>
          </cell>
          <cell r="N84">
            <v>1075.2</v>
          </cell>
          <cell r="O84">
            <v>3186</v>
          </cell>
          <cell r="P84">
            <v>2804</v>
          </cell>
          <cell r="Q84">
            <v>34.5</v>
          </cell>
          <cell r="R84">
            <v>39.200000000000003</v>
          </cell>
          <cell r="S84">
            <v>35.369999999999997</v>
          </cell>
          <cell r="T84" t="str">
            <v>4+1</v>
          </cell>
          <cell r="U84">
            <v>37897</v>
          </cell>
        </row>
        <row r="85">
          <cell r="D85" t="str">
            <v>A3</v>
          </cell>
          <cell r="E85" t="str">
            <v>08</v>
          </cell>
          <cell r="F85">
            <v>35.369999999999997</v>
          </cell>
          <cell r="H85">
            <v>61</v>
          </cell>
          <cell r="I85">
            <v>39</v>
          </cell>
          <cell r="J85">
            <v>280</v>
          </cell>
          <cell r="K85">
            <v>1597</v>
          </cell>
          <cell r="L85">
            <v>19.8</v>
          </cell>
          <cell r="M85">
            <v>1996.8</v>
          </cell>
          <cell r="N85">
            <v>1996.8</v>
          </cell>
        </row>
        <row r="86">
          <cell r="A86" t="str">
            <v>H28-3</v>
          </cell>
          <cell r="B86">
            <v>0.6</v>
          </cell>
          <cell r="D86" t="str">
            <v>A3</v>
          </cell>
          <cell r="E86" t="str">
            <v>09</v>
          </cell>
          <cell r="F86" t="str">
            <v>A03F09</v>
          </cell>
          <cell r="G86">
            <v>81.260000000000005</v>
          </cell>
          <cell r="I86">
            <v>54</v>
          </cell>
          <cell r="J86">
            <v>151</v>
          </cell>
          <cell r="K86">
            <v>862</v>
          </cell>
          <cell r="L86">
            <v>11</v>
          </cell>
          <cell r="M86">
            <v>1078</v>
          </cell>
          <cell r="N86">
            <v>1078</v>
          </cell>
          <cell r="O86">
            <v>3251</v>
          </cell>
          <cell r="P86">
            <v>2893</v>
          </cell>
          <cell r="Q86">
            <v>35.6</v>
          </cell>
          <cell r="R86">
            <v>40</v>
          </cell>
          <cell r="S86">
            <v>35.69</v>
          </cell>
          <cell r="T86" t="str">
            <v>4+1</v>
          </cell>
          <cell r="U86">
            <v>37939</v>
          </cell>
        </row>
        <row r="87">
          <cell r="D87" t="str">
            <v>A3</v>
          </cell>
          <cell r="E87" t="str">
            <v>09</v>
          </cell>
          <cell r="F87">
            <v>35.69</v>
          </cell>
          <cell r="H87">
            <v>62</v>
          </cell>
          <cell r="I87">
            <v>38</v>
          </cell>
          <cell r="J87">
            <v>280</v>
          </cell>
          <cell r="K87">
            <v>1601</v>
          </cell>
          <cell r="L87">
            <v>21</v>
          </cell>
          <cell r="M87">
            <v>2002</v>
          </cell>
          <cell r="N87">
            <v>2002</v>
          </cell>
        </row>
        <row r="88">
          <cell r="A88" t="str">
            <v>H28-3</v>
          </cell>
          <cell r="B88">
            <v>0.7</v>
          </cell>
          <cell r="D88" t="str">
            <v>A3</v>
          </cell>
          <cell r="E88" t="str">
            <v>10</v>
          </cell>
          <cell r="F88" t="str">
            <v>A03F10</v>
          </cell>
          <cell r="G88">
            <v>81.260000000000005</v>
          </cell>
          <cell r="I88">
            <v>54</v>
          </cell>
          <cell r="J88">
            <v>151</v>
          </cell>
          <cell r="K88">
            <v>864</v>
          </cell>
          <cell r="L88">
            <v>11.8</v>
          </cell>
          <cell r="M88">
            <v>1080.8</v>
          </cell>
          <cell r="N88">
            <v>1080.8</v>
          </cell>
          <cell r="O88">
            <v>3088</v>
          </cell>
          <cell r="P88">
            <v>2706</v>
          </cell>
          <cell r="Q88">
            <v>33.299999999999997</v>
          </cell>
          <cell r="R88">
            <v>38</v>
          </cell>
          <cell r="S88">
            <v>33.01</v>
          </cell>
          <cell r="T88" t="str">
            <v>4+1</v>
          </cell>
          <cell r="U88">
            <v>37876</v>
          </cell>
          <cell r="W88" t="str">
            <v>房型</v>
          </cell>
          <cell r="X88" t="str">
            <v>棟樓別</v>
          </cell>
        </row>
        <row r="89">
          <cell r="D89" t="str">
            <v>A3</v>
          </cell>
          <cell r="E89" t="str">
            <v>10</v>
          </cell>
          <cell r="F89">
            <v>33.01</v>
          </cell>
          <cell r="H89">
            <v>62</v>
          </cell>
          <cell r="I89">
            <v>38</v>
          </cell>
          <cell r="J89">
            <v>281</v>
          </cell>
          <cell r="K89">
            <v>1605</v>
          </cell>
          <cell r="L89">
            <v>21.2</v>
          </cell>
          <cell r="M89">
            <v>2007.2</v>
          </cell>
          <cell r="N89">
            <v>2007.2</v>
          </cell>
          <cell r="W89" t="str">
            <v>&lt;&gt;一樓</v>
          </cell>
          <cell r="X89" t="str">
            <v>C01F02</v>
          </cell>
        </row>
        <row r="90">
          <cell r="A90" t="str">
            <v>H28-3</v>
          </cell>
          <cell r="B90">
            <v>0.8</v>
          </cell>
          <cell r="D90" t="str">
            <v>A3</v>
          </cell>
          <cell r="E90" t="str">
            <v>11</v>
          </cell>
          <cell r="F90" t="str">
            <v>A03F11</v>
          </cell>
          <cell r="G90">
            <v>81.260000000000005</v>
          </cell>
          <cell r="I90">
            <v>54</v>
          </cell>
          <cell r="J90">
            <v>152</v>
          </cell>
          <cell r="K90">
            <v>867</v>
          </cell>
          <cell r="L90">
            <v>10.95</v>
          </cell>
          <cell r="M90">
            <v>1083.95</v>
          </cell>
          <cell r="N90">
            <v>1083.95</v>
          </cell>
          <cell r="O90">
            <v>3267</v>
          </cell>
          <cell r="P90">
            <v>2910</v>
          </cell>
          <cell r="Q90">
            <v>35.799999999999997</v>
          </cell>
          <cell r="R90">
            <v>40.200000000000003</v>
          </cell>
          <cell r="S90">
            <v>35.97</v>
          </cell>
          <cell r="T90" t="str">
            <v>4+1</v>
          </cell>
          <cell r="U90">
            <v>37929</v>
          </cell>
          <cell r="W90" t="str">
            <v>&lt;&gt;一樓</v>
          </cell>
          <cell r="X90" t="str">
            <v>C01F03</v>
          </cell>
        </row>
        <row r="91">
          <cell r="D91" t="str">
            <v>A3</v>
          </cell>
          <cell r="E91" t="str">
            <v>11</v>
          </cell>
          <cell r="F91">
            <v>35.97</v>
          </cell>
          <cell r="H91">
            <v>62</v>
          </cell>
          <cell r="I91">
            <v>39</v>
          </cell>
          <cell r="J91">
            <v>282</v>
          </cell>
          <cell r="K91">
            <v>1610</v>
          </cell>
          <cell r="L91">
            <v>20.05</v>
          </cell>
          <cell r="M91">
            <v>2013.05</v>
          </cell>
          <cell r="N91">
            <v>2013.05</v>
          </cell>
          <cell r="W91" t="str">
            <v>&lt;&gt;一樓</v>
          </cell>
          <cell r="X91" t="str">
            <v>C01F04</v>
          </cell>
        </row>
        <row r="92">
          <cell r="A92" t="str">
            <v>H28-3</v>
          </cell>
          <cell r="B92">
            <v>0.8</v>
          </cell>
          <cell r="D92" t="str">
            <v>A3</v>
          </cell>
          <cell r="E92" t="str">
            <v>12</v>
          </cell>
          <cell r="F92" t="str">
            <v>A03F12</v>
          </cell>
          <cell r="G92">
            <v>81.260000000000005</v>
          </cell>
          <cell r="I92">
            <v>54</v>
          </cell>
          <cell r="J92">
            <v>152</v>
          </cell>
          <cell r="K92">
            <v>867</v>
          </cell>
          <cell r="L92">
            <v>10.95</v>
          </cell>
          <cell r="M92">
            <v>1083.95</v>
          </cell>
          <cell r="N92">
            <v>1083.95</v>
          </cell>
          <cell r="O92">
            <v>3292</v>
          </cell>
          <cell r="P92">
            <v>2934</v>
          </cell>
          <cell r="Q92">
            <v>36.1</v>
          </cell>
          <cell r="R92">
            <v>40.5</v>
          </cell>
          <cell r="S92">
            <v>36.18</v>
          </cell>
          <cell r="T92" t="str">
            <v>4+1</v>
          </cell>
          <cell r="U92">
            <v>37965</v>
          </cell>
          <cell r="W92" t="str">
            <v>&lt;&gt;一樓</v>
          </cell>
          <cell r="X92" t="str">
            <v>C01F05</v>
          </cell>
        </row>
        <row r="93">
          <cell r="D93" t="str">
            <v>A3</v>
          </cell>
          <cell r="E93" t="str">
            <v>12</v>
          </cell>
          <cell r="F93">
            <v>36.18</v>
          </cell>
          <cell r="H93">
            <v>62</v>
          </cell>
          <cell r="I93">
            <v>39</v>
          </cell>
          <cell r="J93">
            <v>282</v>
          </cell>
          <cell r="K93">
            <v>1610</v>
          </cell>
          <cell r="L93">
            <v>20.05</v>
          </cell>
          <cell r="M93">
            <v>2013.05</v>
          </cell>
          <cell r="N93">
            <v>2013.05</v>
          </cell>
          <cell r="W93" t="str">
            <v>&lt;&gt;一樓</v>
          </cell>
          <cell r="X93" t="str">
            <v>C01F06</v>
          </cell>
        </row>
        <row r="94">
          <cell r="A94" t="str">
            <v>H28-3</v>
          </cell>
          <cell r="B94">
            <v>0.8</v>
          </cell>
          <cell r="D94" t="str">
            <v>A3</v>
          </cell>
          <cell r="E94" t="str">
            <v>13</v>
          </cell>
          <cell r="F94" t="str">
            <v>A03F13</v>
          </cell>
          <cell r="G94">
            <v>81.260000000000005</v>
          </cell>
          <cell r="I94">
            <v>54</v>
          </cell>
          <cell r="J94">
            <v>152</v>
          </cell>
          <cell r="K94">
            <v>867</v>
          </cell>
          <cell r="L94">
            <v>10.95</v>
          </cell>
          <cell r="M94">
            <v>1083.95</v>
          </cell>
          <cell r="N94">
            <v>1083.95</v>
          </cell>
          <cell r="O94">
            <v>3283</v>
          </cell>
          <cell r="P94">
            <v>2926</v>
          </cell>
          <cell r="Q94">
            <v>36</v>
          </cell>
          <cell r="R94">
            <v>40.4</v>
          </cell>
          <cell r="S94">
            <v>36.17</v>
          </cell>
          <cell r="T94" t="str">
            <v>4+1</v>
          </cell>
          <cell r="U94">
            <v>37929</v>
          </cell>
          <cell r="W94" t="str">
            <v>房型</v>
          </cell>
          <cell r="X94" t="str">
            <v>棟樓別</v>
          </cell>
        </row>
        <row r="95">
          <cell r="D95" t="str">
            <v>A3</v>
          </cell>
          <cell r="E95" t="str">
            <v>13</v>
          </cell>
          <cell r="F95">
            <v>36.17</v>
          </cell>
          <cell r="H95">
            <v>62</v>
          </cell>
          <cell r="I95">
            <v>39</v>
          </cell>
          <cell r="J95">
            <v>282</v>
          </cell>
          <cell r="K95">
            <v>1610</v>
          </cell>
          <cell r="L95">
            <v>20.05</v>
          </cell>
          <cell r="M95">
            <v>2013.05</v>
          </cell>
          <cell r="N95">
            <v>2013.05</v>
          </cell>
          <cell r="W95" t="str">
            <v>&lt;&gt;一樓</v>
          </cell>
          <cell r="X95" t="str">
            <v>C02F02</v>
          </cell>
        </row>
        <row r="96">
          <cell r="A96" t="str">
            <v>H28-3</v>
          </cell>
          <cell r="B96">
            <v>0.9</v>
          </cell>
          <cell r="D96" t="str">
            <v>A3</v>
          </cell>
          <cell r="E96" t="str">
            <v>14</v>
          </cell>
          <cell r="F96" t="str">
            <v>A03F14</v>
          </cell>
          <cell r="G96">
            <v>81.260000000000005</v>
          </cell>
          <cell r="I96">
            <v>54</v>
          </cell>
          <cell r="J96">
            <v>152</v>
          </cell>
          <cell r="K96">
            <v>869</v>
          </cell>
          <cell r="L96">
            <v>11.75</v>
          </cell>
          <cell r="M96">
            <v>1086.75</v>
          </cell>
          <cell r="N96">
            <v>1086.75</v>
          </cell>
          <cell r="O96">
            <v>3283</v>
          </cell>
          <cell r="P96">
            <v>2926</v>
          </cell>
          <cell r="Q96">
            <v>36</v>
          </cell>
          <cell r="R96">
            <v>40.4</v>
          </cell>
          <cell r="S96">
            <v>36.17</v>
          </cell>
          <cell r="T96" t="str">
            <v>4+1</v>
          </cell>
          <cell r="U96">
            <v>37929</v>
          </cell>
          <cell r="W96" t="str">
            <v>&lt;&gt;一樓</v>
          </cell>
          <cell r="X96" t="str">
            <v>C02F03</v>
          </cell>
        </row>
        <row r="97">
          <cell r="D97" t="str">
            <v>A3</v>
          </cell>
          <cell r="E97" t="str">
            <v>14</v>
          </cell>
          <cell r="F97">
            <v>36.17</v>
          </cell>
          <cell r="H97">
            <v>62</v>
          </cell>
          <cell r="I97">
            <v>39</v>
          </cell>
          <cell r="J97">
            <v>283</v>
          </cell>
          <cell r="K97">
            <v>1614</v>
          </cell>
          <cell r="L97">
            <v>20.25</v>
          </cell>
          <cell r="M97">
            <v>2018.25</v>
          </cell>
          <cell r="N97">
            <v>2018.25</v>
          </cell>
          <cell r="W97" t="str">
            <v>&lt;&gt;一樓</v>
          </cell>
          <cell r="X97" t="str">
            <v>C02F04</v>
          </cell>
        </row>
        <row r="98">
          <cell r="A98" t="str">
            <v>H28-3</v>
          </cell>
          <cell r="B98">
            <v>0.9</v>
          </cell>
          <cell r="D98" t="str">
            <v>A3</v>
          </cell>
          <cell r="E98" t="str">
            <v>15</v>
          </cell>
          <cell r="F98" t="str">
            <v>A03F15</v>
          </cell>
          <cell r="G98">
            <v>81.260000000000005</v>
          </cell>
          <cell r="I98">
            <v>54</v>
          </cell>
          <cell r="J98">
            <v>152</v>
          </cell>
          <cell r="K98">
            <v>869</v>
          </cell>
          <cell r="L98">
            <v>11.75</v>
          </cell>
          <cell r="M98">
            <v>1086.75</v>
          </cell>
          <cell r="N98">
            <v>1086.75</v>
          </cell>
          <cell r="O98">
            <v>3300</v>
          </cell>
          <cell r="P98">
            <v>2942</v>
          </cell>
          <cell r="Q98">
            <v>36.200000000000003</v>
          </cell>
          <cell r="R98">
            <v>40.6</v>
          </cell>
          <cell r="S98">
            <v>36.4</v>
          </cell>
          <cell r="T98" t="str">
            <v>4+1</v>
          </cell>
          <cell r="U98">
            <v>37930</v>
          </cell>
          <cell r="W98" t="str">
            <v>&lt;&gt;一樓</v>
          </cell>
          <cell r="X98" t="str">
            <v>C02F05</v>
          </cell>
        </row>
        <row r="99">
          <cell r="D99" t="str">
            <v>A3</v>
          </cell>
          <cell r="E99" t="str">
            <v>15</v>
          </cell>
          <cell r="F99">
            <v>36.4</v>
          </cell>
          <cell r="H99">
            <v>62</v>
          </cell>
          <cell r="I99">
            <v>39</v>
          </cell>
          <cell r="J99">
            <v>283</v>
          </cell>
          <cell r="K99">
            <v>1614</v>
          </cell>
          <cell r="L99">
            <v>20.25</v>
          </cell>
          <cell r="M99">
            <v>2018.25</v>
          </cell>
          <cell r="N99">
            <v>2018.25</v>
          </cell>
          <cell r="W99" t="str">
            <v>&lt;&gt;一樓</v>
          </cell>
          <cell r="X99" t="str">
            <v>C02F06</v>
          </cell>
        </row>
        <row r="100">
          <cell r="A100" t="str">
            <v>H28-樓中樓3</v>
          </cell>
          <cell r="B100">
            <v>1.1000000000000001</v>
          </cell>
          <cell r="D100" t="str">
            <v>A3</v>
          </cell>
          <cell r="E100" t="str">
            <v>16</v>
          </cell>
          <cell r="F100" t="str">
            <v>A03F16</v>
          </cell>
          <cell r="G100">
            <v>130.22999999999999</v>
          </cell>
          <cell r="I100">
            <v>88</v>
          </cell>
          <cell r="J100">
            <v>246</v>
          </cell>
          <cell r="K100">
            <v>1407</v>
          </cell>
          <cell r="L100">
            <v>18.45</v>
          </cell>
          <cell r="M100">
            <v>1759.45</v>
          </cell>
          <cell r="N100">
            <v>1759.45</v>
          </cell>
          <cell r="O100">
            <v>5027</v>
          </cell>
          <cell r="P100">
            <v>4389</v>
          </cell>
          <cell r="Q100">
            <v>33.700000000000003</v>
          </cell>
          <cell r="R100">
            <v>38.6</v>
          </cell>
          <cell r="S100">
            <v>33.99</v>
          </cell>
          <cell r="U100">
            <v>37858</v>
          </cell>
          <cell r="W100" t="str">
            <v>房型</v>
          </cell>
          <cell r="X100" t="str">
            <v>棟樓別</v>
          </cell>
        </row>
        <row r="101">
          <cell r="D101" t="str">
            <v>A3</v>
          </cell>
          <cell r="E101" t="str">
            <v>16</v>
          </cell>
          <cell r="F101">
            <v>33.99</v>
          </cell>
          <cell r="H101">
            <v>101</v>
          </cell>
          <cell r="I101">
            <v>62</v>
          </cell>
          <cell r="J101">
            <v>457</v>
          </cell>
          <cell r="K101">
            <v>2614</v>
          </cell>
          <cell r="L101">
            <v>33.550000000000182</v>
          </cell>
          <cell r="M101">
            <v>3267.55</v>
          </cell>
          <cell r="N101">
            <v>3267.55</v>
          </cell>
          <cell r="W101" t="str">
            <v>&lt;&gt;一樓</v>
          </cell>
          <cell r="X101" t="str">
            <v>C03F02</v>
          </cell>
        </row>
        <row r="102">
          <cell r="A102" t="str">
            <v>H28-S3</v>
          </cell>
          <cell r="B102">
            <v>-0.1</v>
          </cell>
          <cell r="C102" t="str">
            <v>A5</v>
          </cell>
          <cell r="D102" t="str">
            <v>A5</v>
          </cell>
          <cell r="E102" t="str">
            <v>01</v>
          </cell>
          <cell r="F102" t="str">
            <v>A05F01</v>
          </cell>
          <cell r="G102">
            <v>70.66</v>
          </cell>
          <cell r="I102">
            <v>52</v>
          </cell>
          <cell r="J102">
            <v>147</v>
          </cell>
          <cell r="K102">
            <v>838</v>
          </cell>
          <cell r="L102">
            <v>11.599999999999909</v>
          </cell>
          <cell r="M102">
            <v>1048.5999999999999</v>
          </cell>
          <cell r="N102">
            <v>1048.5999999999999</v>
          </cell>
          <cell r="O102">
            <v>2996</v>
          </cell>
          <cell r="P102">
            <v>2467</v>
          </cell>
          <cell r="Q102">
            <v>34.9</v>
          </cell>
          <cell r="R102">
            <v>42.4</v>
          </cell>
          <cell r="S102">
            <v>37.22</v>
          </cell>
          <cell r="T102" t="str">
            <v>1F</v>
          </cell>
          <cell r="U102">
            <v>37860</v>
          </cell>
          <cell r="W102" t="str">
            <v>&lt;&gt;一樓</v>
          </cell>
          <cell r="X102" t="str">
            <v>C03F03</v>
          </cell>
        </row>
        <row r="103">
          <cell r="D103" t="str">
            <v>A5</v>
          </cell>
          <cell r="E103" t="str">
            <v>01</v>
          </cell>
          <cell r="F103">
            <v>37.22</v>
          </cell>
          <cell r="H103">
            <v>60</v>
          </cell>
          <cell r="I103">
            <v>38</v>
          </cell>
          <cell r="J103">
            <v>273</v>
          </cell>
          <cell r="K103">
            <v>1557</v>
          </cell>
          <cell r="L103">
            <v>19.400000000000091</v>
          </cell>
          <cell r="M103">
            <v>1947.4</v>
          </cell>
          <cell r="N103">
            <v>1947.4</v>
          </cell>
          <cell r="W103" t="str">
            <v>&lt;&gt;一樓</v>
          </cell>
          <cell r="X103" t="str">
            <v>C03F04</v>
          </cell>
        </row>
        <row r="104">
          <cell r="A104" t="str">
            <v>H28-3</v>
          </cell>
          <cell r="B104">
            <v>-1.1000000000000001</v>
          </cell>
          <cell r="D104" t="str">
            <v>A5</v>
          </cell>
          <cell r="E104" t="str">
            <v>02</v>
          </cell>
          <cell r="F104" t="str">
            <v>A05F02</v>
          </cell>
          <cell r="G104">
            <v>81.260000000000005</v>
          </cell>
          <cell r="I104">
            <v>51</v>
          </cell>
          <cell r="J104">
            <v>144</v>
          </cell>
          <cell r="K104">
            <v>823</v>
          </cell>
          <cell r="L104">
            <v>11.7</v>
          </cell>
          <cell r="M104">
            <v>1029.7</v>
          </cell>
          <cell r="N104">
            <v>1029.7</v>
          </cell>
          <cell r="O104">
            <v>3162</v>
          </cell>
          <cell r="P104">
            <v>2780</v>
          </cell>
          <cell r="Q104">
            <v>34.200000000000003</v>
          </cell>
          <cell r="R104">
            <v>38.9</v>
          </cell>
          <cell r="S104">
            <v>34.31</v>
          </cell>
          <cell r="T104" t="str">
            <v>4+1</v>
          </cell>
          <cell r="U104">
            <v>37972</v>
          </cell>
          <cell r="W104" t="str">
            <v>&lt;&gt;一樓</v>
          </cell>
          <cell r="X104" t="str">
            <v>C03F05</v>
          </cell>
        </row>
        <row r="105">
          <cell r="D105" t="str">
            <v>A5</v>
          </cell>
          <cell r="E105" t="str">
            <v>02</v>
          </cell>
          <cell r="F105">
            <v>34.31</v>
          </cell>
          <cell r="H105">
            <v>59</v>
          </cell>
          <cell r="I105">
            <v>37</v>
          </cell>
          <cell r="J105">
            <v>268</v>
          </cell>
          <cell r="K105">
            <v>1529</v>
          </cell>
          <cell r="L105">
            <v>19.3</v>
          </cell>
          <cell r="M105">
            <v>1912.3</v>
          </cell>
          <cell r="N105">
            <v>1912.3</v>
          </cell>
          <cell r="W105" t="str">
            <v>&lt;&gt;一樓</v>
          </cell>
          <cell r="X105" t="str">
            <v>C03F06</v>
          </cell>
        </row>
        <row r="106">
          <cell r="A106" t="str">
            <v>H28-3</v>
          </cell>
          <cell r="B106">
            <v>-1.4</v>
          </cell>
          <cell r="D106" t="str">
            <v>A5</v>
          </cell>
          <cell r="E106" t="str">
            <v>03</v>
          </cell>
          <cell r="F106" t="str">
            <v>A05F03</v>
          </cell>
          <cell r="G106">
            <v>71.400000000000006</v>
          </cell>
          <cell r="I106">
            <v>45</v>
          </cell>
          <cell r="J106">
            <v>126</v>
          </cell>
          <cell r="K106">
            <v>717</v>
          </cell>
          <cell r="L106">
            <v>9.3999999999999773</v>
          </cell>
          <cell r="M106">
            <v>897.4</v>
          </cell>
          <cell r="N106">
            <v>897.4</v>
          </cell>
          <cell r="O106">
            <v>2799</v>
          </cell>
          <cell r="P106">
            <v>2435</v>
          </cell>
          <cell r="Q106">
            <v>34.1</v>
          </cell>
          <cell r="R106">
            <v>39.200000000000003</v>
          </cell>
          <cell r="S106">
            <v>34.03</v>
          </cell>
          <cell r="T106" t="str">
            <v>3+1</v>
          </cell>
          <cell r="U106">
            <v>37975</v>
          </cell>
          <cell r="W106" t="str">
            <v>房型</v>
          </cell>
          <cell r="X106" t="str">
            <v>棟樓別</v>
          </cell>
        </row>
        <row r="107">
          <cell r="D107" t="str">
            <v>A5</v>
          </cell>
          <cell r="E107" t="str">
            <v>03</v>
          </cell>
          <cell r="F107">
            <v>34.03</v>
          </cell>
          <cell r="H107">
            <v>51</v>
          </cell>
          <cell r="I107">
            <v>32</v>
          </cell>
          <cell r="J107">
            <v>233</v>
          </cell>
          <cell r="K107">
            <v>1333</v>
          </cell>
          <cell r="L107">
            <v>17.599999999999909</v>
          </cell>
          <cell r="M107">
            <v>1666.6</v>
          </cell>
          <cell r="N107">
            <v>1666.6</v>
          </cell>
          <cell r="W107" t="str">
            <v>&lt;&gt;一樓</v>
          </cell>
          <cell r="X107" t="str">
            <v>C05F02</v>
          </cell>
        </row>
        <row r="108">
          <cell r="A108" t="str">
            <v>H28-3</v>
          </cell>
          <cell r="B108">
            <v>-1.4</v>
          </cell>
          <cell r="D108" t="str">
            <v>A5</v>
          </cell>
          <cell r="E108" t="str">
            <v>04</v>
          </cell>
          <cell r="F108" t="str">
            <v>A05F04</v>
          </cell>
          <cell r="G108">
            <v>71.400000000000006</v>
          </cell>
          <cell r="I108">
            <v>45</v>
          </cell>
          <cell r="J108">
            <v>126</v>
          </cell>
          <cell r="K108">
            <v>717</v>
          </cell>
          <cell r="L108">
            <v>9.3999999999999773</v>
          </cell>
          <cell r="M108">
            <v>897.4</v>
          </cell>
          <cell r="N108">
            <v>897.4</v>
          </cell>
          <cell r="O108">
            <v>2721</v>
          </cell>
          <cell r="P108">
            <v>2357</v>
          </cell>
          <cell r="Q108">
            <v>33</v>
          </cell>
          <cell r="R108">
            <v>38.1</v>
          </cell>
          <cell r="S108">
            <v>33.049999999999997</v>
          </cell>
          <cell r="T108" t="str">
            <v>3+1</v>
          </cell>
          <cell r="U108">
            <v>37963</v>
          </cell>
          <cell r="W108" t="str">
            <v>&lt;&gt;一樓</v>
          </cell>
          <cell r="X108" t="str">
            <v>C05F03</v>
          </cell>
        </row>
        <row r="109">
          <cell r="D109" t="str">
            <v>A5</v>
          </cell>
          <cell r="E109" t="str">
            <v>04</v>
          </cell>
          <cell r="F109">
            <v>33.049999999999997</v>
          </cell>
          <cell r="H109">
            <v>51</v>
          </cell>
          <cell r="I109">
            <v>32</v>
          </cell>
          <cell r="J109">
            <v>233</v>
          </cell>
          <cell r="K109">
            <v>1333</v>
          </cell>
          <cell r="L109">
            <v>17.599999999999909</v>
          </cell>
          <cell r="M109">
            <v>1666.6</v>
          </cell>
          <cell r="N109">
            <v>1666.6</v>
          </cell>
          <cell r="W109" t="str">
            <v>&lt;&gt;一樓</v>
          </cell>
          <cell r="X109" t="str">
            <v>C05F04</v>
          </cell>
        </row>
        <row r="110">
          <cell r="A110" t="str">
            <v>H28-3</v>
          </cell>
          <cell r="B110">
            <v>-0.9</v>
          </cell>
          <cell r="D110" t="str">
            <v>A5</v>
          </cell>
          <cell r="E110" t="str">
            <v>05</v>
          </cell>
          <cell r="F110" t="str">
            <v>A05F05</v>
          </cell>
          <cell r="G110">
            <v>81.260000000000005</v>
          </cell>
          <cell r="I110">
            <v>52</v>
          </cell>
          <cell r="J110">
            <v>145</v>
          </cell>
          <cell r="K110">
            <v>828</v>
          </cell>
          <cell r="L110">
            <v>10.3</v>
          </cell>
          <cell r="M110">
            <v>1035.3</v>
          </cell>
          <cell r="N110">
            <v>1035.3</v>
          </cell>
          <cell r="O110">
            <v>3105</v>
          </cell>
          <cell r="P110">
            <v>2723</v>
          </cell>
          <cell r="Q110">
            <v>33.5</v>
          </cell>
          <cell r="R110">
            <v>38.200000000000003</v>
          </cell>
          <cell r="S110">
            <v>33.020000000000003</v>
          </cell>
          <cell r="T110" t="str">
            <v>4+1</v>
          </cell>
          <cell r="U110">
            <v>37899</v>
          </cell>
          <cell r="W110" t="str">
            <v>&lt;&gt;一樓</v>
          </cell>
          <cell r="X110" t="str">
            <v>C05F05</v>
          </cell>
        </row>
        <row r="111">
          <cell r="D111" t="str">
            <v>A5</v>
          </cell>
          <cell r="E111" t="str">
            <v>05</v>
          </cell>
          <cell r="F111">
            <v>33.020000000000003</v>
          </cell>
          <cell r="H111">
            <v>59</v>
          </cell>
          <cell r="I111">
            <v>37</v>
          </cell>
          <cell r="J111">
            <v>269</v>
          </cell>
          <cell r="K111">
            <v>1538</v>
          </cell>
          <cell r="L111">
            <v>19.7</v>
          </cell>
          <cell r="M111">
            <v>1922.7</v>
          </cell>
          <cell r="N111">
            <v>1922.7</v>
          </cell>
          <cell r="W111" t="str">
            <v>&lt;&gt;一樓</v>
          </cell>
          <cell r="X111" t="str">
            <v>C05F06</v>
          </cell>
        </row>
        <row r="112">
          <cell r="A112" t="str">
            <v>H28-3</v>
          </cell>
          <cell r="B112">
            <v>-0.7</v>
          </cell>
          <cell r="D112" t="str">
            <v>A5</v>
          </cell>
          <cell r="E112" t="str">
            <v>06</v>
          </cell>
          <cell r="F112" t="str">
            <v>A05F06</v>
          </cell>
          <cell r="G112">
            <v>81.260000000000005</v>
          </cell>
          <cell r="I112">
            <v>52</v>
          </cell>
          <cell r="J112">
            <v>146</v>
          </cell>
          <cell r="K112">
            <v>833</v>
          </cell>
          <cell r="L112">
            <v>10.25</v>
          </cell>
          <cell r="M112">
            <v>1041.25</v>
          </cell>
          <cell r="N112">
            <v>1041.25</v>
          </cell>
          <cell r="O112">
            <v>3194</v>
          </cell>
          <cell r="P112">
            <v>2812</v>
          </cell>
          <cell r="Q112">
            <v>34.6</v>
          </cell>
          <cell r="R112">
            <v>39.299999999999997</v>
          </cell>
          <cell r="S112">
            <v>34.76</v>
          </cell>
          <cell r="T112" t="str">
            <v>4+1</v>
          </cell>
          <cell r="U112">
            <v>37929</v>
          </cell>
        </row>
        <row r="113">
          <cell r="D113" t="str">
            <v>A5</v>
          </cell>
          <cell r="E113" t="str">
            <v>06</v>
          </cell>
          <cell r="F113">
            <v>34.76</v>
          </cell>
          <cell r="H113">
            <v>60</v>
          </cell>
          <cell r="I113">
            <v>37</v>
          </cell>
          <cell r="J113">
            <v>271</v>
          </cell>
          <cell r="K113">
            <v>1547</v>
          </cell>
          <cell r="L113">
            <v>18.75</v>
          </cell>
          <cell r="M113">
            <v>1933.75</v>
          </cell>
          <cell r="N113">
            <v>1933.75</v>
          </cell>
        </row>
        <row r="114">
          <cell r="A114" t="str">
            <v>H28-3</v>
          </cell>
          <cell r="B114">
            <v>-0.5</v>
          </cell>
          <cell r="D114" t="str">
            <v>A5</v>
          </cell>
          <cell r="E114" t="str">
            <v>07</v>
          </cell>
          <cell r="F114" t="str">
            <v>A05F07</v>
          </cell>
          <cell r="G114">
            <v>81.260000000000005</v>
          </cell>
          <cell r="I114">
            <v>52</v>
          </cell>
          <cell r="J114">
            <v>147</v>
          </cell>
          <cell r="K114">
            <v>837</v>
          </cell>
          <cell r="L114">
            <v>10.849999999999909</v>
          </cell>
          <cell r="M114">
            <v>1046.8499999999999</v>
          </cell>
          <cell r="N114">
            <v>1046.8499999999999</v>
          </cell>
          <cell r="O114">
            <v>2991</v>
          </cell>
          <cell r="P114">
            <v>2609</v>
          </cell>
          <cell r="Q114">
            <v>32.1</v>
          </cell>
          <cell r="R114">
            <v>36.799999999999997</v>
          </cell>
          <cell r="S114">
            <v>34.46</v>
          </cell>
          <cell r="T114" t="str">
            <v>4+1</v>
          </cell>
          <cell r="U114">
            <v>37881</v>
          </cell>
        </row>
        <row r="115">
          <cell r="D115" t="str">
            <v>A5</v>
          </cell>
          <cell r="E115" t="str">
            <v>07</v>
          </cell>
          <cell r="F115">
            <v>34.46</v>
          </cell>
          <cell r="H115">
            <v>60</v>
          </cell>
          <cell r="I115">
            <v>38</v>
          </cell>
          <cell r="J115">
            <v>272</v>
          </cell>
          <cell r="K115">
            <v>1555</v>
          </cell>
          <cell r="L115">
            <v>19.150000000000091</v>
          </cell>
          <cell r="M115">
            <v>1944.15</v>
          </cell>
          <cell r="N115">
            <v>1944.15</v>
          </cell>
        </row>
        <row r="116">
          <cell r="A116" t="str">
            <v>H28-3</v>
          </cell>
          <cell r="B116">
            <v>-0.5</v>
          </cell>
          <cell r="D116" t="str">
            <v>A5</v>
          </cell>
          <cell r="E116" t="str">
            <v>08</v>
          </cell>
          <cell r="F116" t="str">
            <v>A05F08</v>
          </cell>
          <cell r="G116">
            <v>81.260000000000005</v>
          </cell>
          <cell r="I116">
            <v>52</v>
          </cell>
          <cell r="J116">
            <v>147</v>
          </cell>
          <cell r="K116">
            <v>837</v>
          </cell>
          <cell r="L116">
            <v>10.849999999999909</v>
          </cell>
          <cell r="M116">
            <v>1046.8499999999999</v>
          </cell>
          <cell r="N116">
            <v>1046.8499999999999</v>
          </cell>
          <cell r="O116">
            <v>3186</v>
          </cell>
          <cell r="P116">
            <v>2804</v>
          </cell>
          <cell r="Q116">
            <v>34.5</v>
          </cell>
          <cell r="R116">
            <v>39.200000000000003</v>
          </cell>
          <cell r="S116">
            <v>34.46</v>
          </cell>
          <cell r="T116" t="str">
            <v>4+1</v>
          </cell>
          <cell r="U116">
            <v>37906</v>
          </cell>
        </row>
        <row r="117">
          <cell r="D117" t="str">
            <v>A5</v>
          </cell>
          <cell r="E117" t="str">
            <v>08</v>
          </cell>
          <cell r="F117">
            <v>34.46</v>
          </cell>
          <cell r="H117">
            <v>60</v>
          </cell>
          <cell r="I117">
            <v>38</v>
          </cell>
          <cell r="J117">
            <v>272</v>
          </cell>
          <cell r="K117">
            <v>1555</v>
          </cell>
          <cell r="L117">
            <v>19.150000000000091</v>
          </cell>
          <cell r="M117">
            <v>1944.15</v>
          </cell>
          <cell r="N117">
            <v>1944.15</v>
          </cell>
        </row>
        <row r="118">
          <cell r="A118" t="str">
            <v>H28-3</v>
          </cell>
          <cell r="B118">
            <v>-0.4</v>
          </cell>
          <cell r="D118" t="str">
            <v>A5</v>
          </cell>
          <cell r="E118" t="str">
            <v>09</v>
          </cell>
          <cell r="F118" t="str">
            <v>A05F09</v>
          </cell>
          <cell r="G118">
            <v>81.260000000000005</v>
          </cell>
          <cell r="I118">
            <v>52</v>
          </cell>
          <cell r="J118">
            <v>147</v>
          </cell>
          <cell r="K118">
            <v>839</v>
          </cell>
          <cell r="L118">
            <v>11.650000000000091</v>
          </cell>
          <cell r="M118">
            <v>1049.6500000000001</v>
          </cell>
          <cell r="N118">
            <v>1049.6500000000001</v>
          </cell>
          <cell r="O118">
            <v>3227</v>
          </cell>
          <cell r="P118">
            <v>2845</v>
          </cell>
          <cell r="Q118">
            <v>35</v>
          </cell>
          <cell r="R118">
            <v>39.700000000000003</v>
          </cell>
          <cell r="S118">
            <v>35.17</v>
          </cell>
          <cell r="T118" t="str">
            <v>4+1</v>
          </cell>
          <cell r="U118">
            <v>37929</v>
          </cell>
        </row>
        <row r="119">
          <cell r="D119" t="str">
            <v>A5</v>
          </cell>
          <cell r="E119" t="str">
            <v>09</v>
          </cell>
          <cell r="F119">
            <v>35.17</v>
          </cell>
          <cell r="H119">
            <v>60</v>
          </cell>
          <cell r="I119">
            <v>38</v>
          </cell>
          <cell r="J119">
            <v>273</v>
          </cell>
          <cell r="K119">
            <v>1559</v>
          </cell>
          <cell r="L119">
            <v>19.349999999999909</v>
          </cell>
          <cell r="M119">
            <v>1949.35</v>
          </cell>
          <cell r="N119">
            <v>1949.35</v>
          </cell>
        </row>
        <row r="120">
          <cell r="A120" t="str">
            <v>H28-3</v>
          </cell>
          <cell r="B120">
            <v>-0.3</v>
          </cell>
          <cell r="D120" t="str">
            <v>A5</v>
          </cell>
          <cell r="E120" t="str">
            <v>10</v>
          </cell>
          <cell r="F120" t="str">
            <v>A05F10</v>
          </cell>
          <cell r="G120">
            <v>81.260000000000005</v>
          </cell>
          <cell r="I120">
            <v>53</v>
          </cell>
          <cell r="J120">
            <v>147</v>
          </cell>
          <cell r="K120">
            <v>841</v>
          </cell>
          <cell r="L120">
            <v>11.45</v>
          </cell>
          <cell r="M120">
            <v>1052.45</v>
          </cell>
          <cell r="N120">
            <v>1052.45</v>
          </cell>
          <cell r="O120">
            <v>3007</v>
          </cell>
          <cell r="P120">
            <v>2625</v>
          </cell>
          <cell r="Q120">
            <v>32.299999999999997</v>
          </cell>
          <cell r="R120">
            <v>37</v>
          </cell>
          <cell r="S120">
            <v>32</v>
          </cell>
          <cell r="T120" t="str">
            <v>4+1</v>
          </cell>
          <cell r="U120">
            <v>37876</v>
          </cell>
        </row>
        <row r="121">
          <cell r="D121" t="str">
            <v>A5</v>
          </cell>
          <cell r="E121" t="str">
            <v>10</v>
          </cell>
          <cell r="F121">
            <v>32</v>
          </cell>
          <cell r="H121">
            <v>60</v>
          </cell>
          <cell r="I121">
            <v>37</v>
          </cell>
          <cell r="J121">
            <v>274</v>
          </cell>
          <cell r="K121">
            <v>1563</v>
          </cell>
          <cell r="L121">
            <v>20.55</v>
          </cell>
          <cell r="M121">
            <v>1954.55</v>
          </cell>
          <cell r="N121">
            <v>1954.55</v>
          </cell>
        </row>
        <row r="122">
          <cell r="A122" t="str">
            <v>H28-3</v>
          </cell>
          <cell r="B122">
            <v>-0.2</v>
          </cell>
          <cell r="D122" t="str">
            <v>A5</v>
          </cell>
          <cell r="E122" t="str">
            <v>11</v>
          </cell>
          <cell r="F122" t="str">
            <v>A05F11</v>
          </cell>
          <cell r="G122">
            <v>81.260000000000005</v>
          </cell>
          <cell r="I122">
            <v>53</v>
          </cell>
          <cell r="J122">
            <v>148</v>
          </cell>
          <cell r="K122">
            <v>844</v>
          </cell>
          <cell r="L122">
            <v>10.25</v>
          </cell>
          <cell r="M122">
            <v>1055.25</v>
          </cell>
          <cell r="N122">
            <v>1055.25</v>
          </cell>
          <cell r="O122">
            <v>3243</v>
          </cell>
          <cell r="P122">
            <v>2861</v>
          </cell>
          <cell r="Q122">
            <v>35.200000000000003</v>
          </cell>
          <cell r="R122">
            <v>39.9</v>
          </cell>
          <cell r="S122">
            <v>35.369999999999997</v>
          </cell>
          <cell r="T122" t="str">
            <v>4+1</v>
          </cell>
          <cell r="U122">
            <v>37929</v>
          </cell>
        </row>
        <row r="123">
          <cell r="D123" t="str">
            <v>A5</v>
          </cell>
          <cell r="E123" t="str">
            <v>11</v>
          </cell>
          <cell r="F123">
            <v>35.369999999999997</v>
          </cell>
          <cell r="H123">
            <v>60</v>
          </cell>
          <cell r="I123">
            <v>38</v>
          </cell>
          <cell r="J123">
            <v>274</v>
          </cell>
          <cell r="K123">
            <v>1567</v>
          </cell>
          <cell r="L123">
            <v>20.75</v>
          </cell>
          <cell r="M123">
            <v>1959.75</v>
          </cell>
          <cell r="N123">
            <v>1959.75</v>
          </cell>
        </row>
        <row r="124">
          <cell r="A124" t="str">
            <v>H28-3</v>
          </cell>
          <cell r="B124">
            <v>-0.2</v>
          </cell>
          <cell r="D124" t="str">
            <v>A5</v>
          </cell>
          <cell r="E124" t="str">
            <v>12</v>
          </cell>
          <cell r="F124" t="str">
            <v>A05F12</v>
          </cell>
          <cell r="G124">
            <v>81.260000000000005</v>
          </cell>
          <cell r="I124">
            <v>53</v>
          </cell>
          <cell r="J124">
            <v>148</v>
          </cell>
          <cell r="K124">
            <v>844</v>
          </cell>
          <cell r="L124">
            <v>10.25</v>
          </cell>
          <cell r="M124">
            <v>1055.25</v>
          </cell>
          <cell r="N124">
            <v>1055.25</v>
          </cell>
          <cell r="O124">
            <v>3267</v>
          </cell>
          <cell r="P124">
            <v>2885</v>
          </cell>
          <cell r="Q124">
            <v>35.5</v>
          </cell>
          <cell r="R124">
            <v>40.200000000000003</v>
          </cell>
          <cell r="S124">
            <v>34.58</v>
          </cell>
          <cell r="T124" t="str">
            <v>4+1</v>
          </cell>
          <cell r="U124">
            <v>37967</v>
          </cell>
        </row>
        <row r="125">
          <cell r="D125" t="str">
            <v>A5</v>
          </cell>
          <cell r="E125" t="str">
            <v>12</v>
          </cell>
          <cell r="F125">
            <v>34.58</v>
          </cell>
          <cell r="H125">
            <v>60</v>
          </cell>
          <cell r="I125">
            <v>38</v>
          </cell>
          <cell r="J125">
            <v>274</v>
          </cell>
          <cell r="K125">
            <v>1567</v>
          </cell>
          <cell r="L125">
            <v>20.75</v>
          </cell>
          <cell r="M125">
            <v>1959.75</v>
          </cell>
          <cell r="N125">
            <v>1959.75</v>
          </cell>
        </row>
        <row r="126">
          <cell r="A126" t="str">
            <v>H28-3</v>
          </cell>
          <cell r="B126">
            <v>-0.2</v>
          </cell>
          <cell r="D126" t="str">
            <v>A5</v>
          </cell>
          <cell r="E126" t="str">
            <v>13</v>
          </cell>
          <cell r="F126" t="str">
            <v>A05F13</v>
          </cell>
          <cell r="G126">
            <v>81.260000000000005</v>
          </cell>
          <cell r="I126">
            <v>53</v>
          </cell>
          <cell r="J126">
            <v>148</v>
          </cell>
          <cell r="K126">
            <v>844</v>
          </cell>
          <cell r="L126">
            <v>10.25</v>
          </cell>
          <cell r="M126">
            <v>1055.25</v>
          </cell>
          <cell r="N126">
            <v>1055.25</v>
          </cell>
          <cell r="O126">
            <v>3259</v>
          </cell>
          <cell r="P126">
            <v>2877</v>
          </cell>
          <cell r="Q126">
            <v>35.4</v>
          </cell>
          <cell r="R126">
            <v>40.1</v>
          </cell>
          <cell r="S126">
            <v>35.56</v>
          </cell>
          <cell r="T126" t="str">
            <v>4+1</v>
          </cell>
          <cell r="U126">
            <v>37929</v>
          </cell>
        </row>
        <row r="127">
          <cell r="D127" t="str">
            <v>A5</v>
          </cell>
          <cell r="E127" t="str">
            <v>13</v>
          </cell>
          <cell r="F127">
            <v>35.56</v>
          </cell>
          <cell r="H127">
            <v>60</v>
          </cell>
          <cell r="I127">
            <v>38</v>
          </cell>
          <cell r="J127">
            <v>274</v>
          </cell>
          <cell r="K127">
            <v>1567</v>
          </cell>
          <cell r="L127">
            <v>20.75</v>
          </cell>
          <cell r="M127">
            <v>1959.75</v>
          </cell>
          <cell r="N127">
            <v>1959.75</v>
          </cell>
        </row>
        <row r="128">
          <cell r="A128" t="str">
            <v>H28-3</v>
          </cell>
          <cell r="B128">
            <v>-0.1</v>
          </cell>
          <cell r="D128" t="str">
            <v>A5</v>
          </cell>
          <cell r="E128" t="str">
            <v>14</v>
          </cell>
          <cell r="F128" t="str">
            <v>A05F14</v>
          </cell>
          <cell r="G128">
            <v>81.260000000000005</v>
          </cell>
          <cell r="I128">
            <v>53</v>
          </cell>
          <cell r="J128">
            <v>148</v>
          </cell>
          <cell r="K128">
            <v>846</v>
          </cell>
          <cell r="L128">
            <v>11.05</v>
          </cell>
          <cell r="M128">
            <v>1058.05</v>
          </cell>
          <cell r="N128">
            <v>1058.05</v>
          </cell>
          <cell r="O128">
            <v>3259</v>
          </cell>
          <cell r="P128">
            <v>2877</v>
          </cell>
          <cell r="Q128">
            <v>35.4</v>
          </cell>
          <cell r="R128">
            <v>40.1</v>
          </cell>
          <cell r="S128">
            <v>35.56</v>
          </cell>
          <cell r="T128" t="str">
            <v>4+1</v>
          </cell>
          <cell r="U128">
            <v>37929</v>
          </cell>
        </row>
        <row r="129">
          <cell r="D129" t="str">
            <v>A5</v>
          </cell>
          <cell r="E129" t="str">
            <v>14</v>
          </cell>
          <cell r="F129">
            <v>35.56</v>
          </cell>
          <cell r="H129">
            <v>60</v>
          </cell>
          <cell r="I129">
            <v>38</v>
          </cell>
          <cell r="J129">
            <v>275</v>
          </cell>
          <cell r="K129">
            <v>1571</v>
          </cell>
          <cell r="L129">
            <v>20.95</v>
          </cell>
          <cell r="M129">
            <v>1964.95</v>
          </cell>
          <cell r="N129">
            <v>1964.95</v>
          </cell>
        </row>
        <row r="130">
          <cell r="A130" t="str">
            <v>H28-3</v>
          </cell>
          <cell r="B130">
            <v>-0.1</v>
          </cell>
          <cell r="D130" t="str">
            <v>A5</v>
          </cell>
          <cell r="E130" t="str">
            <v>15</v>
          </cell>
          <cell r="F130" t="str">
            <v>A05F15</v>
          </cell>
          <cell r="G130">
            <v>81.260000000000005</v>
          </cell>
          <cell r="I130">
            <v>53</v>
          </cell>
          <cell r="J130">
            <v>148</v>
          </cell>
          <cell r="K130">
            <v>846</v>
          </cell>
          <cell r="L130">
            <v>11.05</v>
          </cell>
          <cell r="M130">
            <v>1058.05</v>
          </cell>
          <cell r="N130">
            <v>1058.05</v>
          </cell>
          <cell r="O130">
            <v>3275</v>
          </cell>
          <cell r="P130">
            <v>2893</v>
          </cell>
          <cell r="Q130">
            <v>35.6</v>
          </cell>
          <cell r="R130">
            <v>40.299999999999997</v>
          </cell>
          <cell r="S130">
            <v>35.799999999999997</v>
          </cell>
          <cell r="T130" t="str">
            <v>4+1</v>
          </cell>
          <cell r="U130">
            <v>37930</v>
          </cell>
        </row>
        <row r="131">
          <cell r="D131" t="str">
            <v>A5</v>
          </cell>
          <cell r="E131" t="str">
            <v>15</v>
          </cell>
          <cell r="F131">
            <v>35.799999999999997</v>
          </cell>
          <cell r="H131">
            <v>60</v>
          </cell>
          <cell r="I131">
            <v>38</v>
          </cell>
          <cell r="J131">
            <v>275</v>
          </cell>
          <cell r="K131">
            <v>1571</v>
          </cell>
          <cell r="L131">
            <v>20.95</v>
          </cell>
          <cell r="M131">
            <v>1964.95</v>
          </cell>
          <cell r="N131">
            <v>1964.95</v>
          </cell>
        </row>
        <row r="132">
          <cell r="A132" t="str">
            <v>H28-樓中樓3</v>
          </cell>
          <cell r="B132">
            <v>0.1</v>
          </cell>
          <cell r="D132" t="str">
            <v>A5</v>
          </cell>
          <cell r="E132" t="str">
            <v>16</v>
          </cell>
          <cell r="F132" t="str">
            <v>A05F16</v>
          </cell>
          <cell r="G132">
            <v>130.24</v>
          </cell>
          <cell r="I132">
            <v>86</v>
          </cell>
          <cell r="J132">
            <v>240</v>
          </cell>
          <cell r="K132">
            <v>1371</v>
          </cell>
          <cell r="L132">
            <v>17.3</v>
          </cell>
          <cell r="M132">
            <v>1714.3</v>
          </cell>
          <cell r="N132">
            <v>1714.3</v>
          </cell>
          <cell r="O132">
            <v>5405</v>
          </cell>
          <cell r="P132">
            <v>4767</v>
          </cell>
          <cell r="Q132">
            <v>36.6</v>
          </cell>
          <cell r="R132">
            <v>41.5</v>
          </cell>
          <cell r="S132">
            <v>35</v>
          </cell>
          <cell r="U132">
            <v>38027</v>
          </cell>
        </row>
        <row r="133">
          <cell r="D133" t="str">
            <v>A5</v>
          </cell>
          <cell r="E133" t="str">
            <v>16</v>
          </cell>
          <cell r="F133">
            <v>35</v>
          </cell>
          <cell r="H133">
            <v>98</v>
          </cell>
          <cell r="I133">
            <v>61</v>
          </cell>
          <cell r="J133">
            <v>446</v>
          </cell>
          <cell r="K133">
            <v>2546</v>
          </cell>
          <cell r="L133">
            <v>32.699999999999818</v>
          </cell>
          <cell r="M133">
            <v>3183.7</v>
          </cell>
          <cell r="N133">
            <v>3183.7</v>
          </cell>
        </row>
        <row r="134">
          <cell r="A134" t="str">
            <v>H28-3</v>
          </cell>
          <cell r="B134">
            <v>-1</v>
          </cell>
          <cell r="C134" t="str">
            <v>B1</v>
          </cell>
          <cell r="D134" t="str">
            <v>B1</v>
          </cell>
          <cell r="E134" t="str">
            <v>03</v>
          </cell>
          <cell r="F134" t="str">
            <v>B01F03</v>
          </cell>
          <cell r="G134">
            <v>64.540000000000006</v>
          </cell>
          <cell r="I134">
            <v>41</v>
          </cell>
          <cell r="J134">
            <v>115</v>
          </cell>
          <cell r="K134">
            <v>656</v>
          </cell>
          <cell r="L134">
            <v>8.0499999999999545</v>
          </cell>
          <cell r="M134">
            <v>820.05</v>
          </cell>
          <cell r="N134">
            <v>820.05</v>
          </cell>
          <cell r="O134">
            <v>2427</v>
          </cell>
          <cell r="P134">
            <v>2124</v>
          </cell>
          <cell r="Q134">
            <v>32.9</v>
          </cell>
          <cell r="R134">
            <v>37.6</v>
          </cell>
          <cell r="S134">
            <v>33</v>
          </cell>
          <cell r="U134">
            <v>37973</v>
          </cell>
        </row>
        <row r="135">
          <cell r="D135" t="str">
            <v>B1</v>
          </cell>
          <cell r="E135" t="str">
            <v>03</v>
          </cell>
          <cell r="F135">
            <v>33</v>
          </cell>
          <cell r="H135">
            <v>47</v>
          </cell>
          <cell r="I135">
            <v>29</v>
          </cell>
          <cell r="J135">
            <v>213</v>
          </cell>
          <cell r="K135">
            <v>1218</v>
          </cell>
          <cell r="L135">
            <v>15.95</v>
          </cell>
          <cell r="M135">
            <v>1522.95</v>
          </cell>
          <cell r="N135">
            <v>1522.95</v>
          </cell>
        </row>
        <row r="136">
          <cell r="A136" t="str">
            <v>H28-3</v>
          </cell>
          <cell r="B136">
            <v>-1.1000000000000001</v>
          </cell>
          <cell r="D136" t="str">
            <v>B1</v>
          </cell>
          <cell r="E136" t="str">
            <v>04</v>
          </cell>
          <cell r="F136" t="str">
            <v>B01F04</v>
          </cell>
          <cell r="G136">
            <v>64.540000000000006</v>
          </cell>
          <cell r="I136">
            <v>41</v>
          </cell>
          <cell r="J136">
            <v>115</v>
          </cell>
          <cell r="K136">
            <v>654</v>
          </cell>
          <cell r="L136">
            <v>7.9500000000000455</v>
          </cell>
          <cell r="M136">
            <v>817.95</v>
          </cell>
          <cell r="N136">
            <v>817.95</v>
          </cell>
          <cell r="O136">
            <v>2376</v>
          </cell>
          <cell r="P136">
            <v>2072</v>
          </cell>
          <cell r="Q136">
            <v>32.1</v>
          </cell>
          <cell r="R136">
            <v>36.799999999999997</v>
          </cell>
          <cell r="S136">
            <v>32.85</v>
          </cell>
          <cell r="U136">
            <v>37971</v>
          </cell>
        </row>
        <row r="137">
          <cell r="D137" t="str">
            <v>B1</v>
          </cell>
          <cell r="E137" t="str">
            <v>04</v>
          </cell>
          <cell r="F137">
            <v>32.85</v>
          </cell>
          <cell r="H137">
            <v>47</v>
          </cell>
          <cell r="I137">
            <v>29</v>
          </cell>
          <cell r="J137">
            <v>213</v>
          </cell>
          <cell r="K137">
            <v>1215</v>
          </cell>
          <cell r="L137">
            <v>15.05</v>
          </cell>
          <cell r="M137">
            <v>1519.05</v>
          </cell>
          <cell r="N137">
            <v>1519.05</v>
          </cell>
        </row>
        <row r="138">
          <cell r="A138" t="str">
            <v>H28-3</v>
          </cell>
          <cell r="B138">
            <v>-0.9</v>
          </cell>
          <cell r="D138" t="str">
            <v>B1</v>
          </cell>
          <cell r="E138" t="str">
            <v>05</v>
          </cell>
          <cell r="F138" t="str">
            <v>B01F05</v>
          </cell>
          <cell r="G138">
            <v>64.540000000000006</v>
          </cell>
          <cell r="I138">
            <v>41</v>
          </cell>
          <cell r="J138">
            <v>115</v>
          </cell>
          <cell r="K138">
            <v>658</v>
          </cell>
          <cell r="L138">
            <v>8.5</v>
          </cell>
          <cell r="M138">
            <v>822.5</v>
          </cell>
          <cell r="N138">
            <v>822.5</v>
          </cell>
          <cell r="O138">
            <v>2401</v>
          </cell>
          <cell r="P138">
            <v>2098</v>
          </cell>
          <cell r="Q138">
            <v>32.5</v>
          </cell>
          <cell r="R138">
            <v>37.200000000000003</v>
          </cell>
          <cell r="S138">
            <v>32.31</v>
          </cell>
          <cell r="U138">
            <v>37918</v>
          </cell>
        </row>
        <row r="139">
          <cell r="D139" t="str">
            <v>B1</v>
          </cell>
          <cell r="E139" t="str">
            <v>05</v>
          </cell>
          <cell r="F139">
            <v>32.31</v>
          </cell>
          <cell r="H139">
            <v>47</v>
          </cell>
          <cell r="I139">
            <v>30</v>
          </cell>
          <cell r="J139">
            <v>214</v>
          </cell>
          <cell r="K139">
            <v>1222</v>
          </cell>
          <cell r="L139">
            <v>14.5</v>
          </cell>
          <cell r="M139">
            <v>1527.5</v>
          </cell>
          <cell r="N139">
            <v>1527.5</v>
          </cell>
        </row>
        <row r="140">
          <cell r="A140" t="str">
            <v>H28-3</v>
          </cell>
          <cell r="B140">
            <v>-0.7</v>
          </cell>
          <cell r="D140" t="str">
            <v>B1</v>
          </cell>
          <cell r="E140" t="str">
            <v>06</v>
          </cell>
          <cell r="F140" t="str">
            <v>B01F06</v>
          </cell>
          <cell r="G140">
            <v>64.540000000000006</v>
          </cell>
          <cell r="I140">
            <v>41</v>
          </cell>
          <cell r="J140">
            <v>116</v>
          </cell>
          <cell r="K140">
            <v>661</v>
          </cell>
          <cell r="L140">
            <v>9.0499999999999545</v>
          </cell>
          <cell r="M140">
            <v>827.05</v>
          </cell>
          <cell r="N140">
            <v>827.05</v>
          </cell>
          <cell r="O140">
            <v>2453</v>
          </cell>
          <cell r="P140">
            <v>2150</v>
          </cell>
          <cell r="Q140">
            <v>33.299999999999997</v>
          </cell>
          <cell r="R140">
            <v>38</v>
          </cell>
          <cell r="S140">
            <v>33.619999999999997</v>
          </cell>
          <cell r="U140">
            <v>37938</v>
          </cell>
        </row>
        <row r="141">
          <cell r="D141" t="str">
            <v>B1</v>
          </cell>
          <cell r="E141" t="str">
            <v>06</v>
          </cell>
          <cell r="F141">
            <v>33.619999999999997</v>
          </cell>
          <cell r="H141">
            <v>47</v>
          </cell>
          <cell r="I141">
            <v>30</v>
          </cell>
          <cell r="J141">
            <v>215</v>
          </cell>
          <cell r="K141">
            <v>1228</v>
          </cell>
          <cell r="L141">
            <v>15.95</v>
          </cell>
          <cell r="M141">
            <v>1535.95</v>
          </cell>
          <cell r="N141">
            <v>1535.95</v>
          </cell>
        </row>
        <row r="142">
          <cell r="A142" t="str">
            <v>H28-3</v>
          </cell>
          <cell r="B142">
            <v>-0.4</v>
          </cell>
          <cell r="D142" t="str">
            <v>B1</v>
          </cell>
          <cell r="E142" t="str">
            <v>07</v>
          </cell>
          <cell r="F142" t="str">
            <v>B01F07</v>
          </cell>
          <cell r="G142">
            <v>64.540000000000006</v>
          </cell>
          <cell r="I142">
            <v>42</v>
          </cell>
          <cell r="J142">
            <v>117</v>
          </cell>
          <cell r="K142">
            <v>666</v>
          </cell>
          <cell r="L142">
            <v>8.7000000000000455</v>
          </cell>
          <cell r="M142">
            <v>833.7</v>
          </cell>
          <cell r="N142">
            <v>833.7</v>
          </cell>
          <cell r="O142">
            <v>2427</v>
          </cell>
          <cell r="P142">
            <v>2124</v>
          </cell>
          <cell r="Q142">
            <v>32.9</v>
          </cell>
          <cell r="R142">
            <v>37.6</v>
          </cell>
          <cell r="S142">
            <v>32.85</v>
          </cell>
          <cell r="U142">
            <v>37904</v>
          </cell>
        </row>
        <row r="143">
          <cell r="D143" t="str">
            <v>B1</v>
          </cell>
          <cell r="E143" t="str">
            <v>07</v>
          </cell>
          <cell r="F143">
            <v>32.85</v>
          </cell>
          <cell r="H143">
            <v>48</v>
          </cell>
          <cell r="I143">
            <v>29</v>
          </cell>
          <cell r="J143">
            <v>217</v>
          </cell>
          <cell r="K143">
            <v>1238</v>
          </cell>
          <cell r="L143">
            <v>16.3</v>
          </cell>
          <cell r="M143">
            <v>1548.3</v>
          </cell>
          <cell r="N143">
            <v>1548.3</v>
          </cell>
        </row>
        <row r="144">
          <cell r="A144" t="str">
            <v>H28-3</v>
          </cell>
          <cell r="B144">
            <v>-0.4</v>
          </cell>
          <cell r="D144" t="str">
            <v>B1</v>
          </cell>
          <cell r="E144" t="str">
            <v>08</v>
          </cell>
          <cell r="F144" t="str">
            <v>B01F08</v>
          </cell>
          <cell r="G144">
            <v>64.540000000000006</v>
          </cell>
          <cell r="I144">
            <v>42</v>
          </cell>
          <cell r="J144">
            <v>117</v>
          </cell>
          <cell r="K144">
            <v>666</v>
          </cell>
          <cell r="L144">
            <v>8.7000000000000455</v>
          </cell>
          <cell r="M144">
            <v>833.7</v>
          </cell>
          <cell r="N144">
            <v>833.7</v>
          </cell>
          <cell r="O144">
            <v>2453</v>
          </cell>
          <cell r="P144">
            <v>2150</v>
          </cell>
          <cell r="Q144">
            <v>33.299999999999997</v>
          </cell>
          <cell r="R144">
            <v>38</v>
          </cell>
          <cell r="S144">
            <v>33.19</v>
          </cell>
          <cell r="U144">
            <v>37904</v>
          </cell>
        </row>
        <row r="145">
          <cell r="D145" t="str">
            <v>B1</v>
          </cell>
          <cell r="E145" t="str">
            <v>08</v>
          </cell>
          <cell r="F145">
            <v>33.19</v>
          </cell>
          <cell r="H145">
            <v>48</v>
          </cell>
          <cell r="I145">
            <v>29</v>
          </cell>
          <cell r="J145">
            <v>217</v>
          </cell>
          <cell r="K145">
            <v>1238</v>
          </cell>
          <cell r="L145">
            <v>16.3</v>
          </cell>
          <cell r="M145">
            <v>1548.3</v>
          </cell>
          <cell r="N145">
            <v>1548.3</v>
          </cell>
        </row>
        <row r="146">
          <cell r="A146" t="str">
            <v>H28-3</v>
          </cell>
          <cell r="B146">
            <v>-0.3</v>
          </cell>
          <cell r="D146" t="str">
            <v>B1</v>
          </cell>
          <cell r="E146" t="str">
            <v>09</v>
          </cell>
          <cell r="F146" t="str">
            <v>B01F09</v>
          </cell>
          <cell r="G146">
            <v>64.540000000000006</v>
          </cell>
          <cell r="I146">
            <v>42</v>
          </cell>
          <cell r="J146">
            <v>117</v>
          </cell>
          <cell r="K146">
            <v>668</v>
          </cell>
          <cell r="L146">
            <v>8.7999999999999545</v>
          </cell>
          <cell r="M146">
            <v>835.8</v>
          </cell>
          <cell r="N146">
            <v>835.8</v>
          </cell>
          <cell r="O146">
            <v>2388</v>
          </cell>
          <cell r="P146">
            <v>2085</v>
          </cell>
          <cell r="Q146">
            <v>32.299999999999997</v>
          </cell>
          <cell r="R146">
            <v>37</v>
          </cell>
          <cell r="S146">
            <v>32.01</v>
          </cell>
          <cell r="U146">
            <v>37881</v>
          </cell>
        </row>
        <row r="147">
          <cell r="D147" t="str">
            <v>B1</v>
          </cell>
          <cell r="E147" t="str">
            <v>09</v>
          </cell>
          <cell r="F147">
            <v>32.01</v>
          </cell>
          <cell r="H147">
            <v>48</v>
          </cell>
          <cell r="I147">
            <v>29</v>
          </cell>
          <cell r="J147">
            <v>217</v>
          </cell>
          <cell r="K147">
            <v>1241</v>
          </cell>
          <cell r="L147">
            <v>17.2</v>
          </cell>
          <cell r="M147">
            <v>1552.2</v>
          </cell>
          <cell r="N147">
            <v>1552.2</v>
          </cell>
        </row>
        <row r="148">
          <cell r="A148" t="str">
            <v>H28-3</v>
          </cell>
          <cell r="B148">
            <v>-0.2</v>
          </cell>
          <cell r="D148" t="str">
            <v>B1</v>
          </cell>
          <cell r="E148" t="str">
            <v>10</v>
          </cell>
          <cell r="F148" t="str">
            <v>B01F10</v>
          </cell>
          <cell r="G148">
            <v>64.540000000000006</v>
          </cell>
          <cell r="I148">
            <v>42</v>
          </cell>
          <cell r="J148">
            <v>117</v>
          </cell>
          <cell r="K148">
            <v>670</v>
          </cell>
          <cell r="L148">
            <v>9.25</v>
          </cell>
          <cell r="M148">
            <v>838.25</v>
          </cell>
          <cell r="N148">
            <v>838.25</v>
          </cell>
          <cell r="O148">
            <v>2421</v>
          </cell>
          <cell r="P148">
            <v>2117</v>
          </cell>
          <cell r="Q148">
            <v>32.799999999999997</v>
          </cell>
          <cell r="R148">
            <v>37.5</v>
          </cell>
          <cell r="S148">
            <v>32.54</v>
          </cell>
          <cell r="U148">
            <v>37882</v>
          </cell>
        </row>
        <row r="149">
          <cell r="D149" t="str">
            <v>B1</v>
          </cell>
          <cell r="E149" t="str">
            <v>10</v>
          </cell>
          <cell r="F149">
            <v>32.54</v>
          </cell>
          <cell r="H149">
            <v>48</v>
          </cell>
          <cell r="I149">
            <v>30</v>
          </cell>
          <cell r="J149">
            <v>218</v>
          </cell>
          <cell r="K149">
            <v>1245</v>
          </cell>
          <cell r="L149">
            <v>15.75</v>
          </cell>
          <cell r="M149">
            <v>1556.75</v>
          </cell>
          <cell r="N149">
            <v>1556.75</v>
          </cell>
        </row>
        <row r="150">
          <cell r="A150" t="str">
            <v>H28-3</v>
          </cell>
          <cell r="B150">
            <v>-0.1</v>
          </cell>
          <cell r="D150" t="str">
            <v>B1</v>
          </cell>
          <cell r="E150" t="str">
            <v>11</v>
          </cell>
          <cell r="F150" t="str">
            <v>B01F11</v>
          </cell>
          <cell r="G150">
            <v>64.540000000000006</v>
          </cell>
          <cell r="I150">
            <v>42</v>
          </cell>
          <cell r="J150">
            <v>118</v>
          </cell>
          <cell r="K150">
            <v>672</v>
          </cell>
          <cell r="L150">
            <v>8.3500000000000227</v>
          </cell>
          <cell r="M150">
            <v>840.35</v>
          </cell>
          <cell r="N150">
            <v>840.35</v>
          </cell>
          <cell r="O150">
            <v>2401</v>
          </cell>
          <cell r="P150">
            <v>2098</v>
          </cell>
          <cell r="Q150">
            <v>32.5</v>
          </cell>
          <cell r="R150">
            <v>37.200000000000003</v>
          </cell>
          <cell r="S150">
            <v>32.46</v>
          </cell>
          <cell r="U150">
            <v>37853</v>
          </cell>
        </row>
        <row r="151">
          <cell r="D151" t="str">
            <v>B1</v>
          </cell>
          <cell r="E151" t="str">
            <v>11</v>
          </cell>
          <cell r="F151">
            <v>32.46</v>
          </cell>
          <cell r="H151">
            <v>48</v>
          </cell>
          <cell r="I151">
            <v>30</v>
          </cell>
          <cell r="J151">
            <v>218</v>
          </cell>
          <cell r="K151">
            <v>1248</v>
          </cell>
          <cell r="L151">
            <v>16.650000000000091</v>
          </cell>
          <cell r="M151">
            <v>1560.65</v>
          </cell>
          <cell r="N151">
            <v>1560.65</v>
          </cell>
        </row>
        <row r="152">
          <cell r="A152" t="str">
            <v>H28-2</v>
          </cell>
          <cell r="B152">
            <v>-0.1</v>
          </cell>
          <cell r="D152" t="str">
            <v>B1</v>
          </cell>
          <cell r="E152" t="str">
            <v>12</v>
          </cell>
          <cell r="F152" t="str">
            <v>B01F12</v>
          </cell>
          <cell r="G152">
            <v>64.540000000000006</v>
          </cell>
          <cell r="I152">
            <v>42</v>
          </cell>
          <cell r="J152">
            <v>118</v>
          </cell>
          <cell r="K152">
            <v>672</v>
          </cell>
          <cell r="L152">
            <v>8.3500000000000227</v>
          </cell>
          <cell r="M152">
            <v>840.35</v>
          </cell>
          <cell r="N152">
            <v>840.35</v>
          </cell>
          <cell r="O152">
            <v>2401</v>
          </cell>
          <cell r="P152">
            <v>2098</v>
          </cell>
          <cell r="Q152">
            <v>32.5</v>
          </cell>
          <cell r="R152">
            <v>37.200000000000003</v>
          </cell>
          <cell r="S152">
            <v>33.47</v>
          </cell>
          <cell r="U152">
            <v>37795</v>
          </cell>
        </row>
        <row r="153">
          <cell r="D153" t="str">
            <v>B1</v>
          </cell>
          <cell r="E153" t="str">
            <v>12</v>
          </cell>
          <cell r="F153">
            <v>33.47</v>
          </cell>
          <cell r="H153">
            <v>48</v>
          </cell>
          <cell r="I153">
            <v>30</v>
          </cell>
          <cell r="J153">
            <v>218</v>
          </cell>
          <cell r="K153">
            <v>1248</v>
          </cell>
          <cell r="L153">
            <v>16.650000000000091</v>
          </cell>
          <cell r="M153">
            <v>1560.65</v>
          </cell>
          <cell r="N153">
            <v>1560.65</v>
          </cell>
        </row>
        <row r="154">
          <cell r="A154" t="str">
            <v>H28-3</v>
          </cell>
          <cell r="B154">
            <v>-0.1</v>
          </cell>
          <cell r="D154" t="str">
            <v>B1</v>
          </cell>
          <cell r="E154" t="str">
            <v>13</v>
          </cell>
          <cell r="F154" t="str">
            <v>B01F13</v>
          </cell>
          <cell r="G154">
            <v>64.540000000000006</v>
          </cell>
          <cell r="I154">
            <v>42</v>
          </cell>
          <cell r="J154">
            <v>118</v>
          </cell>
          <cell r="K154">
            <v>672</v>
          </cell>
          <cell r="L154">
            <v>8.3500000000000227</v>
          </cell>
          <cell r="M154">
            <v>840.35</v>
          </cell>
          <cell r="N154">
            <v>840.35</v>
          </cell>
          <cell r="O154">
            <v>2401</v>
          </cell>
          <cell r="P154">
            <v>2098</v>
          </cell>
          <cell r="Q154">
            <v>32.5</v>
          </cell>
          <cell r="R154">
            <v>37.200000000000003</v>
          </cell>
          <cell r="S154">
            <v>32.380000000000003</v>
          </cell>
          <cell r="U154">
            <v>37879</v>
          </cell>
        </row>
        <row r="155">
          <cell r="D155" t="str">
            <v>B1</v>
          </cell>
          <cell r="E155" t="str">
            <v>13</v>
          </cell>
          <cell r="F155">
            <v>32.380000000000003</v>
          </cell>
          <cell r="H155">
            <v>48</v>
          </cell>
          <cell r="I155">
            <v>30</v>
          </cell>
          <cell r="J155">
            <v>218</v>
          </cell>
          <cell r="K155">
            <v>1248</v>
          </cell>
          <cell r="L155">
            <v>16.650000000000091</v>
          </cell>
          <cell r="M155">
            <v>1560.65</v>
          </cell>
          <cell r="N155">
            <v>1560.65</v>
          </cell>
        </row>
        <row r="156">
          <cell r="A156" t="str">
            <v>H28-3</v>
          </cell>
          <cell r="B156">
            <v>0</v>
          </cell>
          <cell r="D156" t="str">
            <v>B1</v>
          </cell>
          <cell r="E156" t="str">
            <v>14</v>
          </cell>
          <cell r="F156" t="str">
            <v>B01F14</v>
          </cell>
          <cell r="G156">
            <v>64.540000000000006</v>
          </cell>
          <cell r="I156">
            <v>42</v>
          </cell>
          <cell r="J156">
            <v>118</v>
          </cell>
          <cell r="K156">
            <v>674</v>
          </cell>
          <cell r="L156">
            <v>8.7999999999999545</v>
          </cell>
          <cell r="M156">
            <v>842.8</v>
          </cell>
          <cell r="N156">
            <v>842.8</v>
          </cell>
          <cell r="O156">
            <v>2408</v>
          </cell>
          <cell r="P156">
            <v>2105</v>
          </cell>
          <cell r="Q156">
            <v>32.6</v>
          </cell>
          <cell r="R156">
            <v>37.299999999999997</v>
          </cell>
          <cell r="S156">
            <v>32.31</v>
          </cell>
          <cell r="U156">
            <v>37881</v>
          </cell>
        </row>
        <row r="157">
          <cell r="D157" t="str">
            <v>B1</v>
          </cell>
          <cell r="E157" t="str">
            <v>14</v>
          </cell>
          <cell r="F157">
            <v>32.31</v>
          </cell>
          <cell r="H157">
            <v>48</v>
          </cell>
          <cell r="I157">
            <v>30</v>
          </cell>
          <cell r="J157">
            <v>219</v>
          </cell>
          <cell r="K157">
            <v>1252</v>
          </cell>
          <cell r="L157">
            <v>16.2</v>
          </cell>
          <cell r="M157">
            <v>1565.2</v>
          </cell>
          <cell r="N157">
            <v>1565.2</v>
          </cell>
        </row>
        <row r="158">
          <cell r="A158" t="str">
            <v>H28-3</v>
          </cell>
          <cell r="B158">
            <v>0</v>
          </cell>
          <cell r="D158" t="str">
            <v>B1</v>
          </cell>
          <cell r="E158" t="str">
            <v>15</v>
          </cell>
          <cell r="F158" t="str">
            <v>B01F15</v>
          </cell>
          <cell r="G158">
            <v>64.540000000000006</v>
          </cell>
          <cell r="I158">
            <v>42</v>
          </cell>
          <cell r="J158">
            <v>118</v>
          </cell>
          <cell r="K158">
            <v>674</v>
          </cell>
          <cell r="L158">
            <v>8.7999999999999545</v>
          </cell>
          <cell r="M158">
            <v>842.8</v>
          </cell>
          <cell r="N158">
            <v>842.8</v>
          </cell>
          <cell r="O158">
            <v>2408</v>
          </cell>
          <cell r="P158">
            <v>2105</v>
          </cell>
          <cell r="Q158">
            <v>32.6</v>
          </cell>
          <cell r="R158">
            <v>37.299999999999997</v>
          </cell>
          <cell r="S158">
            <v>32.54</v>
          </cell>
          <cell r="U158">
            <v>37845</v>
          </cell>
        </row>
        <row r="159">
          <cell r="D159" t="str">
            <v>B1</v>
          </cell>
          <cell r="E159" t="str">
            <v>15</v>
          </cell>
          <cell r="F159">
            <v>32.54</v>
          </cell>
          <cell r="H159">
            <v>48</v>
          </cell>
          <cell r="I159">
            <v>30</v>
          </cell>
          <cell r="J159">
            <v>219</v>
          </cell>
          <cell r="K159">
            <v>1252</v>
          </cell>
          <cell r="L159">
            <v>16.2</v>
          </cell>
          <cell r="M159">
            <v>1565.2</v>
          </cell>
          <cell r="N159">
            <v>1565.2</v>
          </cell>
        </row>
        <row r="160">
          <cell r="A160" t="str">
            <v>H28-樓中樓3</v>
          </cell>
          <cell r="B160">
            <v>0.2</v>
          </cell>
          <cell r="D160" t="str">
            <v>B1</v>
          </cell>
          <cell r="E160" t="str">
            <v>16</v>
          </cell>
          <cell r="F160" t="str">
            <v>B01F16</v>
          </cell>
          <cell r="G160">
            <v>107</v>
          </cell>
          <cell r="I160">
            <v>71</v>
          </cell>
          <cell r="J160">
            <v>198</v>
          </cell>
          <cell r="K160">
            <v>1129</v>
          </cell>
          <cell r="L160">
            <v>13.900000000000091</v>
          </cell>
          <cell r="M160">
            <v>1411.9</v>
          </cell>
          <cell r="N160">
            <v>1411.9</v>
          </cell>
          <cell r="O160">
            <v>4034</v>
          </cell>
          <cell r="P160">
            <v>3510</v>
          </cell>
          <cell r="Q160">
            <v>32.799999999999997</v>
          </cell>
          <cell r="R160">
            <v>37.700000000000003</v>
          </cell>
          <cell r="S160">
            <v>32.71</v>
          </cell>
          <cell r="U160">
            <v>37865</v>
          </cell>
        </row>
        <row r="161">
          <cell r="D161" t="str">
            <v>B1</v>
          </cell>
          <cell r="E161" t="str">
            <v>16</v>
          </cell>
          <cell r="F161">
            <v>32.71</v>
          </cell>
          <cell r="H161">
            <v>81</v>
          </cell>
          <cell r="I161">
            <v>50</v>
          </cell>
          <cell r="J161">
            <v>367</v>
          </cell>
          <cell r="K161">
            <v>2097</v>
          </cell>
          <cell r="L161">
            <v>27.099999999999909</v>
          </cell>
          <cell r="M161">
            <v>2622.1</v>
          </cell>
          <cell r="N161">
            <v>2622.1</v>
          </cell>
        </row>
        <row r="162">
          <cell r="A162" t="str">
            <v>H28-3</v>
          </cell>
          <cell r="B162">
            <v>-1</v>
          </cell>
          <cell r="C162" t="str">
            <v>B2</v>
          </cell>
          <cell r="D162" t="str">
            <v>B2</v>
          </cell>
          <cell r="E162" t="str">
            <v>03</v>
          </cell>
          <cell r="F162" t="str">
            <v>B02F03</v>
          </cell>
          <cell r="G162">
            <v>64.540000000000006</v>
          </cell>
          <cell r="I162">
            <v>41</v>
          </cell>
          <cell r="J162">
            <v>115</v>
          </cell>
          <cell r="K162">
            <v>656</v>
          </cell>
          <cell r="L162">
            <v>8.0499999999999545</v>
          </cell>
          <cell r="M162">
            <v>820.05</v>
          </cell>
          <cell r="N162">
            <v>820.05</v>
          </cell>
          <cell r="O162">
            <v>2427</v>
          </cell>
          <cell r="P162">
            <v>2124</v>
          </cell>
          <cell r="Q162">
            <v>32.9</v>
          </cell>
          <cell r="R162">
            <v>37.6</v>
          </cell>
          <cell r="S162">
            <v>33</v>
          </cell>
          <cell r="U162">
            <v>37971</v>
          </cell>
        </row>
        <row r="163">
          <cell r="D163" t="str">
            <v>B2</v>
          </cell>
          <cell r="E163" t="str">
            <v>03</v>
          </cell>
          <cell r="F163">
            <v>33</v>
          </cell>
          <cell r="H163">
            <v>47</v>
          </cell>
          <cell r="I163">
            <v>29</v>
          </cell>
          <cell r="J163">
            <v>213</v>
          </cell>
          <cell r="K163">
            <v>1218</v>
          </cell>
          <cell r="L163">
            <v>15.95</v>
          </cell>
          <cell r="M163">
            <v>1522.95</v>
          </cell>
          <cell r="N163">
            <v>1522.95</v>
          </cell>
        </row>
        <row r="164">
          <cell r="A164" t="str">
            <v>H28-3</v>
          </cell>
          <cell r="B164">
            <v>-1.1000000000000001</v>
          </cell>
          <cell r="D164" t="str">
            <v>B2</v>
          </cell>
          <cell r="E164" t="str">
            <v>04</v>
          </cell>
          <cell r="F164" t="str">
            <v>B02F04</v>
          </cell>
          <cell r="G164">
            <v>64.540000000000006</v>
          </cell>
          <cell r="I164">
            <v>41</v>
          </cell>
          <cell r="J164">
            <v>115</v>
          </cell>
          <cell r="K164">
            <v>654</v>
          </cell>
          <cell r="L164">
            <v>7.9500000000000455</v>
          </cell>
          <cell r="M164">
            <v>817.95</v>
          </cell>
          <cell r="N164">
            <v>817.95</v>
          </cell>
          <cell r="O164">
            <v>2356</v>
          </cell>
          <cell r="P164">
            <v>2053</v>
          </cell>
          <cell r="Q164">
            <v>31.8</v>
          </cell>
          <cell r="R164">
            <v>36.5</v>
          </cell>
          <cell r="S164">
            <v>31.81</v>
          </cell>
          <cell r="U164">
            <v>37934</v>
          </cell>
        </row>
        <row r="165">
          <cell r="D165" t="str">
            <v>B2</v>
          </cell>
          <cell r="E165" t="str">
            <v>04</v>
          </cell>
          <cell r="F165">
            <v>31.81</v>
          </cell>
          <cell r="H165">
            <v>47</v>
          </cell>
          <cell r="I165">
            <v>29</v>
          </cell>
          <cell r="J165">
            <v>213</v>
          </cell>
          <cell r="K165">
            <v>1215</v>
          </cell>
          <cell r="L165">
            <v>15.05</v>
          </cell>
          <cell r="M165">
            <v>1519.05</v>
          </cell>
          <cell r="N165">
            <v>1519.05</v>
          </cell>
        </row>
        <row r="166">
          <cell r="A166" t="str">
            <v>H28-3</v>
          </cell>
          <cell r="B166">
            <v>-0.9</v>
          </cell>
          <cell r="D166" t="str">
            <v>B2</v>
          </cell>
          <cell r="E166" t="str">
            <v>05</v>
          </cell>
          <cell r="F166" t="str">
            <v>B02F05</v>
          </cell>
          <cell r="G166">
            <v>64.540000000000006</v>
          </cell>
          <cell r="I166">
            <v>41</v>
          </cell>
          <cell r="J166">
            <v>115</v>
          </cell>
          <cell r="K166">
            <v>658</v>
          </cell>
          <cell r="L166">
            <v>8.5</v>
          </cell>
          <cell r="M166">
            <v>822.5</v>
          </cell>
          <cell r="N166">
            <v>822.5</v>
          </cell>
          <cell r="O166">
            <v>2421</v>
          </cell>
          <cell r="P166">
            <v>2117</v>
          </cell>
          <cell r="Q166">
            <v>32.799999999999997</v>
          </cell>
          <cell r="R166">
            <v>37.5</v>
          </cell>
          <cell r="S166">
            <v>33</v>
          </cell>
          <cell r="U166">
            <v>37942</v>
          </cell>
        </row>
        <row r="167">
          <cell r="D167" t="str">
            <v>B2</v>
          </cell>
          <cell r="E167" t="str">
            <v>05</v>
          </cell>
          <cell r="F167">
            <v>33</v>
          </cell>
          <cell r="H167">
            <v>47</v>
          </cell>
          <cell r="I167">
            <v>30</v>
          </cell>
          <cell r="J167">
            <v>214</v>
          </cell>
          <cell r="K167">
            <v>1222</v>
          </cell>
          <cell r="L167">
            <v>14.5</v>
          </cell>
          <cell r="M167">
            <v>1527.5</v>
          </cell>
          <cell r="N167">
            <v>1527.5</v>
          </cell>
        </row>
        <row r="168">
          <cell r="A168" t="str">
            <v>H28-3</v>
          </cell>
          <cell r="B168">
            <v>-0.7</v>
          </cell>
          <cell r="D168" t="str">
            <v>B2</v>
          </cell>
          <cell r="E168" t="str">
            <v>06</v>
          </cell>
          <cell r="F168" t="str">
            <v>B02F06</v>
          </cell>
          <cell r="G168">
            <v>64.540000000000006</v>
          </cell>
          <cell r="I168">
            <v>41</v>
          </cell>
          <cell r="J168">
            <v>116</v>
          </cell>
          <cell r="K168">
            <v>661</v>
          </cell>
          <cell r="L168">
            <v>9.0499999999999545</v>
          </cell>
          <cell r="M168">
            <v>827.05</v>
          </cell>
          <cell r="N168">
            <v>827.05</v>
          </cell>
          <cell r="O168">
            <v>2453</v>
          </cell>
          <cell r="P168">
            <v>2150</v>
          </cell>
          <cell r="Q168">
            <v>33.299999999999997</v>
          </cell>
          <cell r="R168">
            <v>38</v>
          </cell>
          <cell r="S168">
            <v>32.69</v>
          </cell>
          <cell r="U168">
            <v>37938</v>
          </cell>
        </row>
        <row r="169">
          <cell r="D169" t="str">
            <v>B2</v>
          </cell>
          <cell r="E169" t="str">
            <v>06</v>
          </cell>
          <cell r="F169">
            <v>32.69</v>
          </cell>
          <cell r="H169">
            <v>47</v>
          </cell>
          <cell r="I169">
            <v>30</v>
          </cell>
          <cell r="J169">
            <v>215</v>
          </cell>
          <cell r="K169">
            <v>1228</v>
          </cell>
          <cell r="L169">
            <v>15.95</v>
          </cell>
          <cell r="M169">
            <v>1535.95</v>
          </cell>
          <cell r="N169">
            <v>1535.95</v>
          </cell>
        </row>
        <row r="170">
          <cell r="A170" t="str">
            <v>H28-3</v>
          </cell>
          <cell r="B170">
            <v>-0.4</v>
          </cell>
          <cell r="D170" t="str">
            <v>B2</v>
          </cell>
          <cell r="E170" t="str">
            <v>07</v>
          </cell>
          <cell r="F170" t="str">
            <v>B02F07</v>
          </cell>
          <cell r="G170">
            <v>64.540000000000006</v>
          </cell>
          <cell r="I170">
            <v>42</v>
          </cell>
          <cell r="J170">
            <v>117</v>
          </cell>
          <cell r="K170">
            <v>666</v>
          </cell>
          <cell r="L170">
            <v>8.7000000000000455</v>
          </cell>
          <cell r="M170">
            <v>833.7</v>
          </cell>
          <cell r="N170">
            <v>833.7</v>
          </cell>
          <cell r="O170">
            <v>2447</v>
          </cell>
          <cell r="P170">
            <v>2143</v>
          </cell>
          <cell r="Q170">
            <v>33.200000000000003</v>
          </cell>
          <cell r="R170">
            <v>37.9</v>
          </cell>
          <cell r="S170">
            <v>33</v>
          </cell>
          <cell r="U170">
            <v>37912</v>
          </cell>
        </row>
        <row r="171">
          <cell r="D171" t="str">
            <v>B2</v>
          </cell>
          <cell r="E171" t="str">
            <v>07</v>
          </cell>
          <cell r="F171">
            <v>33</v>
          </cell>
          <cell r="H171">
            <v>48</v>
          </cell>
          <cell r="I171">
            <v>29</v>
          </cell>
          <cell r="J171">
            <v>217</v>
          </cell>
          <cell r="K171">
            <v>1238</v>
          </cell>
          <cell r="L171">
            <v>16.3</v>
          </cell>
          <cell r="M171">
            <v>1548.3</v>
          </cell>
          <cell r="N171">
            <v>1548.3</v>
          </cell>
        </row>
        <row r="172">
          <cell r="A172" t="str">
            <v>H28-3</v>
          </cell>
          <cell r="B172">
            <v>-0.4</v>
          </cell>
          <cell r="D172" t="str">
            <v>B2</v>
          </cell>
          <cell r="E172" t="str">
            <v>08</v>
          </cell>
          <cell r="F172" t="str">
            <v>B02F08</v>
          </cell>
          <cell r="G172">
            <v>64.540000000000006</v>
          </cell>
          <cell r="I172">
            <v>42</v>
          </cell>
          <cell r="J172">
            <v>117</v>
          </cell>
          <cell r="K172">
            <v>666</v>
          </cell>
          <cell r="L172">
            <v>8.7000000000000455</v>
          </cell>
          <cell r="M172">
            <v>833.7</v>
          </cell>
          <cell r="N172">
            <v>833.7</v>
          </cell>
          <cell r="O172">
            <v>2427</v>
          </cell>
          <cell r="P172">
            <v>2124</v>
          </cell>
          <cell r="Q172">
            <v>32.9</v>
          </cell>
          <cell r="R172">
            <v>37.6</v>
          </cell>
          <cell r="S172">
            <v>33.19</v>
          </cell>
          <cell r="U172">
            <v>37904</v>
          </cell>
        </row>
        <row r="173">
          <cell r="D173" t="str">
            <v>B2</v>
          </cell>
          <cell r="E173" t="str">
            <v>08</v>
          </cell>
          <cell r="F173">
            <v>33.19</v>
          </cell>
          <cell r="H173">
            <v>48</v>
          </cell>
          <cell r="I173">
            <v>29</v>
          </cell>
          <cell r="J173">
            <v>217</v>
          </cell>
          <cell r="K173">
            <v>1238</v>
          </cell>
          <cell r="L173">
            <v>16.3</v>
          </cell>
          <cell r="M173">
            <v>1548.3</v>
          </cell>
          <cell r="N173">
            <v>1548.3</v>
          </cell>
        </row>
        <row r="174">
          <cell r="A174" t="str">
            <v>H28-3</v>
          </cell>
          <cell r="B174">
            <v>-0.3</v>
          </cell>
          <cell r="D174" t="str">
            <v>B2</v>
          </cell>
          <cell r="E174" t="str">
            <v>09</v>
          </cell>
          <cell r="F174" t="str">
            <v>B02F09</v>
          </cell>
          <cell r="G174">
            <v>64.540000000000006</v>
          </cell>
          <cell r="I174">
            <v>42</v>
          </cell>
          <cell r="J174">
            <v>117</v>
          </cell>
          <cell r="K174">
            <v>668</v>
          </cell>
          <cell r="L174">
            <v>8.7999999999999545</v>
          </cell>
          <cell r="M174">
            <v>835.8</v>
          </cell>
          <cell r="N174">
            <v>835.8</v>
          </cell>
          <cell r="O174">
            <v>2414</v>
          </cell>
          <cell r="P174">
            <v>2111</v>
          </cell>
          <cell r="Q174">
            <v>32.700000000000003</v>
          </cell>
          <cell r="R174">
            <v>37.4</v>
          </cell>
          <cell r="S174">
            <v>32.229999999999997</v>
          </cell>
          <cell r="U174">
            <v>37884</v>
          </cell>
        </row>
        <row r="175">
          <cell r="D175" t="str">
            <v>B2</v>
          </cell>
          <cell r="E175" t="str">
            <v>09</v>
          </cell>
          <cell r="F175">
            <v>32.229999999999997</v>
          </cell>
          <cell r="H175">
            <v>48</v>
          </cell>
          <cell r="I175">
            <v>29</v>
          </cell>
          <cell r="J175">
            <v>217</v>
          </cell>
          <cell r="K175">
            <v>1241</v>
          </cell>
          <cell r="L175">
            <v>17.2</v>
          </cell>
          <cell r="M175">
            <v>1552.2</v>
          </cell>
          <cell r="N175">
            <v>1552.2</v>
          </cell>
        </row>
        <row r="176">
          <cell r="A176" t="str">
            <v>H28-3</v>
          </cell>
          <cell r="B176">
            <v>-0.2</v>
          </cell>
          <cell r="D176" t="str">
            <v>B2</v>
          </cell>
          <cell r="E176" t="str">
            <v>10</v>
          </cell>
          <cell r="F176" t="str">
            <v>B02F10</v>
          </cell>
          <cell r="G176">
            <v>64.540000000000006</v>
          </cell>
          <cell r="I176">
            <v>42</v>
          </cell>
          <cell r="J176">
            <v>117</v>
          </cell>
          <cell r="K176">
            <v>670</v>
          </cell>
          <cell r="L176">
            <v>9.25</v>
          </cell>
          <cell r="M176">
            <v>838.25</v>
          </cell>
          <cell r="N176">
            <v>838.25</v>
          </cell>
          <cell r="O176">
            <v>2440</v>
          </cell>
          <cell r="P176">
            <v>2137</v>
          </cell>
          <cell r="Q176">
            <v>33.1</v>
          </cell>
          <cell r="R176">
            <v>37.799999999999997</v>
          </cell>
          <cell r="S176">
            <v>33.85</v>
          </cell>
          <cell r="U176">
            <v>37894</v>
          </cell>
        </row>
        <row r="177">
          <cell r="D177" t="str">
            <v>B2</v>
          </cell>
          <cell r="E177" t="str">
            <v>10</v>
          </cell>
          <cell r="F177">
            <v>33.85</v>
          </cell>
          <cell r="H177">
            <v>48</v>
          </cell>
          <cell r="I177">
            <v>30</v>
          </cell>
          <cell r="J177">
            <v>218</v>
          </cell>
          <cell r="K177">
            <v>1245</v>
          </cell>
          <cell r="L177">
            <v>15.75</v>
          </cell>
          <cell r="M177">
            <v>1556.75</v>
          </cell>
          <cell r="N177">
            <v>1556.75</v>
          </cell>
        </row>
        <row r="178">
          <cell r="A178" t="str">
            <v>H28-3</v>
          </cell>
          <cell r="B178">
            <v>-0.1</v>
          </cell>
          <cell r="D178" t="str">
            <v>B2</v>
          </cell>
          <cell r="E178" t="str">
            <v>11</v>
          </cell>
          <cell r="F178" t="str">
            <v>B02F11</v>
          </cell>
          <cell r="G178">
            <v>64.540000000000006</v>
          </cell>
          <cell r="I178">
            <v>42</v>
          </cell>
          <cell r="J178">
            <v>118</v>
          </cell>
          <cell r="K178">
            <v>672</v>
          </cell>
          <cell r="L178">
            <v>8.3500000000000227</v>
          </cell>
          <cell r="M178">
            <v>840.35</v>
          </cell>
          <cell r="N178">
            <v>840.35</v>
          </cell>
          <cell r="O178">
            <v>2401</v>
          </cell>
          <cell r="P178">
            <v>2098</v>
          </cell>
          <cell r="Q178">
            <v>32.5</v>
          </cell>
          <cell r="R178">
            <v>37.200000000000003</v>
          </cell>
          <cell r="S178">
            <v>32.49</v>
          </cell>
          <cell r="U178">
            <v>37838</v>
          </cell>
        </row>
        <row r="179">
          <cell r="D179" t="str">
            <v>B2</v>
          </cell>
          <cell r="E179" t="str">
            <v>11</v>
          </cell>
          <cell r="F179">
            <v>32.49</v>
          </cell>
          <cell r="H179">
            <v>48</v>
          </cell>
          <cell r="I179">
            <v>30</v>
          </cell>
          <cell r="J179">
            <v>218</v>
          </cell>
          <cell r="K179">
            <v>1248</v>
          </cell>
          <cell r="L179">
            <v>16.650000000000091</v>
          </cell>
          <cell r="M179">
            <v>1560.65</v>
          </cell>
          <cell r="N179">
            <v>1560.65</v>
          </cell>
        </row>
        <row r="180">
          <cell r="A180" t="str">
            <v>H28-2</v>
          </cell>
          <cell r="B180">
            <v>-0.1</v>
          </cell>
          <cell r="D180" t="str">
            <v>B2</v>
          </cell>
          <cell r="E180" t="str">
            <v>12</v>
          </cell>
          <cell r="F180" t="str">
            <v>B02F12</v>
          </cell>
          <cell r="G180">
            <v>64.540000000000006</v>
          </cell>
          <cell r="I180">
            <v>42</v>
          </cell>
          <cell r="J180">
            <v>118</v>
          </cell>
          <cell r="K180">
            <v>672</v>
          </cell>
          <cell r="L180">
            <v>8.3500000000000227</v>
          </cell>
          <cell r="M180">
            <v>840.35</v>
          </cell>
          <cell r="N180">
            <v>840.35</v>
          </cell>
          <cell r="O180">
            <v>2401</v>
          </cell>
          <cell r="P180">
            <v>2098</v>
          </cell>
          <cell r="Q180">
            <v>32.5</v>
          </cell>
          <cell r="R180">
            <v>37.200000000000003</v>
          </cell>
          <cell r="S180">
            <v>32.35</v>
          </cell>
          <cell r="U180">
            <v>37793</v>
          </cell>
        </row>
        <row r="181">
          <cell r="D181" t="str">
            <v>B2</v>
          </cell>
          <cell r="E181" t="str">
            <v>12</v>
          </cell>
          <cell r="F181">
            <v>32.35</v>
          </cell>
          <cell r="H181">
            <v>48</v>
          </cell>
          <cell r="I181">
            <v>30</v>
          </cell>
          <cell r="J181">
            <v>218</v>
          </cell>
          <cell r="K181">
            <v>1248</v>
          </cell>
          <cell r="L181">
            <v>16.650000000000091</v>
          </cell>
          <cell r="M181">
            <v>1560.65</v>
          </cell>
          <cell r="N181">
            <v>1560.65</v>
          </cell>
        </row>
        <row r="182">
          <cell r="A182" t="str">
            <v>H28-3</v>
          </cell>
          <cell r="B182">
            <v>-0.1</v>
          </cell>
          <cell r="D182" t="str">
            <v>B2</v>
          </cell>
          <cell r="E182" t="str">
            <v>13</v>
          </cell>
          <cell r="F182" t="str">
            <v>B02F13</v>
          </cell>
          <cell r="G182">
            <v>64.540000000000006</v>
          </cell>
          <cell r="I182">
            <v>42</v>
          </cell>
          <cell r="J182">
            <v>118</v>
          </cell>
          <cell r="K182">
            <v>672</v>
          </cell>
          <cell r="L182">
            <v>8.3500000000000227</v>
          </cell>
          <cell r="M182">
            <v>840.35</v>
          </cell>
          <cell r="N182">
            <v>840.35</v>
          </cell>
          <cell r="O182">
            <v>2401</v>
          </cell>
          <cell r="P182">
            <v>2098</v>
          </cell>
          <cell r="Q182">
            <v>32.5</v>
          </cell>
          <cell r="R182">
            <v>37.200000000000003</v>
          </cell>
          <cell r="S182">
            <v>32</v>
          </cell>
          <cell r="U182">
            <v>37874</v>
          </cell>
        </row>
        <row r="183">
          <cell r="D183" t="str">
            <v>B2</v>
          </cell>
          <cell r="E183" t="str">
            <v>13</v>
          </cell>
          <cell r="F183">
            <v>32</v>
          </cell>
          <cell r="H183">
            <v>48</v>
          </cell>
          <cell r="I183">
            <v>30</v>
          </cell>
          <cell r="J183">
            <v>218</v>
          </cell>
          <cell r="K183">
            <v>1248</v>
          </cell>
          <cell r="L183">
            <v>16.650000000000091</v>
          </cell>
          <cell r="M183">
            <v>1560.65</v>
          </cell>
          <cell r="N183">
            <v>1560.65</v>
          </cell>
        </row>
        <row r="184">
          <cell r="A184" t="str">
            <v>H28-3</v>
          </cell>
          <cell r="B184">
            <v>0</v>
          </cell>
          <cell r="D184" t="str">
            <v>B2</v>
          </cell>
          <cell r="E184" t="str">
            <v>14</v>
          </cell>
          <cell r="F184" t="str">
            <v>B02F14</v>
          </cell>
          <cell r="G184">
            <v>64.540000000000006</v>
          </cell>
          <cell r="I184">
            <v>42</v>
          </cell>
          <cell r="J184">
            <v>118</v>
          </cell>
          <cell r="K184">
            <v>674</v>
          </cell>
          <cell r="L184">
            <v>8.7999999999999545</v>
          </cell>
          <cell r="M184">
            <v>842.8</v>
          </cell>
          <cell r="N184">
            <v>842.8</v>
          </cell>
          <cell r="O184">
            <v>2408</v>
          </cell>
          <cell r="P184">
            <v>2105</v>
          </cell>
          <cell r="Q184">
            <v>32.6</v>
          </cell>
          <cell r="R184">
            <v>37.299999999999997</v>
          </cell>
          <cell r="S184">
            <v>32.31</v>
          </cell>
          <cell r="U184">
            <v>37881</v>
          </cell>
        </row>
        <row r="185">
          <cell r="D185" t="str">
            <v>B2</v>
          </cell>
          <cell r="E185" t="str">
            <v>14</v>
          </cell>
          <cell r="F185">
            <v>32.31</v>
          </cell>
          <cell r="H185">
            <v>48</v>
          </cell>
          <cell r="I185">
            <v>30</v>
          </cell>
          <cell r="J185">
            <v>219</v>
          </cell>
          <cell r="K185">
            <v>1252</v>
          </cell>
          <cell r="L185">
            <v>16.2</v>
          </cell>
          <cell r="M185">
            <v>1565.2</v>
          </cell>
          <cell r="N185">
            <v>1565.2</v>
          </cell>
        </row>
        <row r="186">
          <cell r="A186" t="str">
            <v>H28-3</v>
          </cell>
          <cell r="B186">
            <v>0</v>
          </cell>
          <cell r="D186" t="str">
            <v>B2</v>
          </cell>
          <cell r="E186" t="str">
            <v>15</v>
          </cell>
          <cell r="F186" t="str">
            <v>B02F15</v>
          </cell>
          <cell r="G186">
            <v>64.540000000000006</v>
          </cell>
          <cell r="I186">
            <v>42</v>
          </cell>
          <cell r="J186">
            <v>118</v>
          </cell>
          <cell r="K186">
            <v>674</v>
          </cell>
          <cell r="L186">
            <v>8.7999999999999545</v>
          </cell>
          <cell r="M186">
            <v>842.8</v>
          </cell>
          <cell r="N186">
            <v>842.8</v>
          </cell>
          <cell r="O186">
            <v>2408</v>
          </cell>
          <cell r="P186">
            <v>2105</v>
          </cell>
          <cell r="Q186">
            <v>32.6</v>
          </cell>
          <cell r="R186">
            <v>37.299999999999997</v>
          </cell>
          <cell r="S186">
            <v>32.54</v>
          </cell>
          <cell r="U186">
            <v>37845</v>
          </cell>
        </row>
        <row r="187">
          <cell r="D187" t="str">
            <v>B2</v>
          </cell>
          <cell r="E187" t="str">
            <v>15</v>
          </cell>
          <cell r="F187">
            <v>32.54</v>
          </cell>
          <cell r="H187">
            <v>48</v>
          </cell>
          <cell r="I187">
            <v>30</v>
          </cell>
          <cell r="J187">
            <v>219</v>
          </cell>
          <cell r="K187">
            <v>1252</v>
          </cell>
          <cell r="L187">
            <v>16.2</v>
          </cell>
          <cell r="M187">
            <v>1565.2</v>
          </cell>
          <cell r="N187">
            <v>1565.2</v>
          </cell>
        </row>
        <row r="188">
          <cell r="A188" t="str">
            <v>H28-樓中樓3</v>
          </cell>
          <cell r="B188">
            <v>0.2</v>
          </cell>
          <cell r="D188" t="str">
            <v>B2</v>
          </cell>
          <cell r="E188" t="str">
            <v>16</v>
          </cell>
          <cell r="F188" t="str">
            <v>B02F16</v>
          </cell>
          <cell r="G188">
            <v>107</v>
          </cell>
          <cell r="I188">
            <v>71</v>
          </cell>
          <cell r="J188">
            <v>198</v>
          </cell>
          <cell r="K188">
            <v>1129</v>
          </cell>
          <cell r="L188">
            <v>13.900000000000091</v>
          </cell>
          <cell r="M188">
            <v>1411.9</v>
          </cell>
          <cell r="N188">
            <v>1411.9</v>
          </cell>
          <cell r="O188">
            <v>4206</v>
          </cell>
          <cell r="P188">
            <v>3681</v>
          </cell>
          <cell r="Q188">
            <v>34.4</v>
          </cell>
          <cell r="R188">
            <v>39.299999999999997</v>
          </cell>
          <cell r="S188">
            <v>34.020000000000003</v>
          </cell>
          <cell r="U188">
            <v>37909</v>
          </cell>
        </row>
        <row r="189">
          <cell r="D189" t="str">
            <v>B2</v>
          </cell>
          <cell r="E189" t="str">
            <v>16</v>
          </cell>
          <cell r="F189">
            <v>34.020000000000003</v>
          </cell>
          <cell r="H189">
            <v>81</v>
          </cell>
          <cell r="I189">
            <v>50</v>
          </cell>
          <cell r="J189">
            <v>367</v>
          </cell>
          <cell r="K189">
            <v>2097</v>
          </cell>
          <cell r="L189">
            <v>27.099999999999909</v>
          </cell>
          <cell r="M189">
            <v>2622.1</v>
          </cell>
          <cell r="N189">
            <v>2622.1</v>
          </cell>
        </row>
        <row r="190">
          <cell r="A190" t="str">
            <v>H28-S2</v>
          </cell>
          <cell r="B190">
            <v>-0.8</v>
          </cell>
          <cell r="C190" t="str">
            <v>B3</v>
          </cell>
          <cell r="D190" t="str">
            <v>B3</v>
          </cell>
          <cell r="E190" t="str">
            <v>01</v>
          </cell>
          <cell r="F190" t="str">
            <v>B03F01</v>
          </cell>
          <cell r="G190">
            <v>70.58</v>
          </cell>
          <cell r="I190">
            <v>52</v>
          </cell>
          <cell r="J190">
            <v>144</v>
          </cell>
          <cell r="K190">
            <v>824</v>
          </cell>
          <cell r="L190">
            <v>10.400000000000091</v>
          </cell>
          <cell r="M190">
            <v>1030.4000000000001</v>
          </cell>
          <cell r="N190">
            <v>1030.4000000000001</v>
          </cell>
          <cell r="O190">
            <v>2944</v>
          </cell>
          <cell r="P190">
            <v>2414</v>
          </cell>
          <cell r="Q190">
            <v>34.200000000000003</v>
          </cell>
          <cell r="R190">
            <v>41.7</v>
          </cell>
          <cell r="S190">
            <v>35.07</v>
          </cell>
          <cell r="T190" t="str">
            <v>1F</v>
          </cell>
          <cell r="U190">
            <v>37779</v>
          </cell>
        </row>
        <row r="191">
          <cell r="D191" t="str">
            <v>B3</v>
          </cell>
          <cell r="E191" t="str">
            <v>01</v>
          </cell>
          <cell r="F191">
            <v>35.07</v>
          </cell>
          <cell r="H191">
            <v>59</v>
          </cell>
          <cell r="I191">
            <v>36</v>
          </cell>
          <cell r="J191">
            <v>268</v>
          </cell>
          <cell r="K191">
            <v>1530</v>
          </cell>
          <cell r="L191">
            <v>20.599999999999909</v>
          </cell>
          <cell r="M191">
            <v>1913.6</v>
          </cell>
          <cell r="N191">
            <v>1913.6</v>
          </cell>
        </row>
        <row r="192">
          <cell r="A192" t="str">
            <v>H28-3</v>
          </cell>
          <cell r="B192">
            <v>0.2</v>
          </cell>
          <cell r="D192" t="str">
            <v>B3</v>
          </cell>
          <cell r="E192" t="str">
            <v>02</v>
          </cell>
          <cell r="F192" t="str">
            <v>B03F02</v>
          </cell>
          <cell r="G192">
            <v>73.510000000000005</v>
          </cell>
          <cell r="I192">
            <v>48</v>
          </cell>
          <cell r="J192">
            <v>135</v>
          </cell>
          <cell r="K192">
            <v>771</v>
          </cell>
          <cell r="L192">
            <v>10.95</v>
          </cell>
          <cell r="M192">
            <v>964.95</v>
          </cell>
          <cell r="N192">
            <v>964.95</v>
          </cell>
          <cell r="O192">
            <v>2889</v>
          </cell>
          <cell r="P192">
            <v>2544</v>
          </cell>
          <cell r="Q192">
            <v>34.6</v>
          </cell>
          <cell r="R192">
            <v>39.299999999999997</v>
          </cell>
          <cell r="S192">
            <v>34.46</v>
          </cell>
          <cell r="U192">
            <v>37938</v>
          </cell>
        </row>
        <row r="193">
          <cell r="D193" t="str">
            <v>B3</v>
          </cell>
          <cell r="E193" t="str">
            <v>02</v>
          </cell>
          <cell r="F193">
            <v>34.46</v>
          </cell>
          <cell r="H193">
            <v>55</v>
          </cell>
          <cell r="I193">
            <v>35</v>
          </cell>
          <cell r="J193">
            <v>251</v>
          </cell>
          <cell r="K193">
            <v>1433</v>
          </cell>
          <cell r="L193">
            <v>18.05</v>
          </cell>
          <cell r="M193">
            <v>1792.05</v>
          </cell>
          <cell r="N193">
            <v>1792.05</v>
          </cell>
        </row>
        <row r="194">
          <cell r="A194" t="str">
            <v>H28-3</v>
          </cell>
          <cell r="B194">
            <v>0.2</v>
          </cell>
          <cell r="D194" t="str">
            <v>B3</v>
          </cell>
          <cell r="E194" t="str">
            <v>03</v>
          </cell>
          <cell r="F194" t="str">
            <v>B03F03</v>
          </cell>
          <cell r="G194">
            <v>81.61</v>
          </cell>
          <cell r="I194">
            <v>54</v>
          </cell>
          <cell r="J194">
            <v>150</v>
          </cell>
          <cell r="K194">
            <v>857</v>
          </cell>
          <cell r="L194">
            <v>10.349999999999909</v>
          </cell>
          <cell r="M194">
            <v>1071.3499999999999</v>
          </cell>
          <cell r="N194">
            <v>1071.3499999999999</v>
          </cell>
          <cell r="O194">
            <v>3159</v>
          </cell>
          <cell r="P194">
            <v>2775</v>
          </cell>
          <cell r="Q194">
            <v>34</v>
          </cell>
          <cell r="R194">
            <v>38.700000000000003</v>
          </cell>
          <cell r="S194">
            <v>34.549999999999997</v>
          </cell>
          <cell r="U194">
            <v>37894</v>
          </cell>
        </row>
        <row r="195">
          <cell r="D195" t="str">
            <v>B3</v>
          </cell>
          <cell r="E195" t="str">
            <v>03</v>
          </cell>
          <cell r="F195">
            <v>34.549999999999997</v>
          </cell>
          <cell r="H195">
            <v>61</v>
          </cell>
          <cell r="I195">
            <v>38</v>
          </cell>
          <cell r="J195">
            <v>279</v>
          </cell>
          <cell r="K195">
            <v>1591</v>
          </cell>
          <cell r="L195">
            <v>20.650000000000091</v>
          </cell>
          <cell r="M195">
            <v>1989.65</v>
          </cell>
          <cell r="N195">
            <v>1989.65</v>
          </cell>
        </row>
        <row r="196">
          <cell r="A196" t="str">
            <v>H28-3</v>
          </cell>
          <cell r="B196">
            <v>0.1</v>
          </cell>
          <cell r="D196" t="str">
            <v>B3</v>
          </cell>
          <cell r="E196" t="str">
            <v>04</v>
          </cell>
          <cell r="F196" t="str">
            <v>B03F04</v>
          </cell>
          <cell r="G196">
            <v>81.61</v>
          </cell>
          <cell r="I196">
            <v>53</v>
          </cell>
          <cell r="J196">
            <v>150</v>
          </cell>
          <cell r="K196">
            <v>854</v>
          </cell>
          <cell r="L196">
            <v>11.55</v>
          </cell>
          <cell r="M196">
            <v>1068.55</v>
          </cell>
          <cell r="N196">
            <v>1068.55</v>
          </cell>
          <cell r="O196">
            <v>3094</v>
          </cell>
          <cell r="P196">
            <v>2710</v>
          </cell>
          <cell r="Q196">
            <v>33.200000000000003</v>
          </cell>
          <cell r="R196">
            <v>37.9</v>
          </cell>
          <cell r="S196">
            <v>32.72</v>
          </cell>
          <cell r="U196">
            <v>37877</v>
          </cell>
        </row>
        <row r="197">
          <cell r="D197" t="str">
            <v>B3</v>
          </cell>
          <cell r="E197" t="str">
            <v>04</v>
          </cell>
          <cell r="F197">
            <v>32.72</v>
          </cell>
          <cell r="H197">
            <v>61</v>
          </cell>
          <cell r="I197">
            <v>39</v>
          </cell>
          <cell r="J197">
            <v>278</v>
          </cell>
          <cell r="K197">
            <v>1587</v>
          </cell>
          <cell r="L197">
            <v>19.45</v>
          </cell>
          <cell r="M197">
            <v>1984.45</v>
          </cell>
          <cell r="N197">
            <v>1984.45</v>
          </cell>
        </row>
        <row r="198">
          <cell r="A198" t="str">
            <v>H28-3</v>
          </cell>
          <cell r="B198">
            <v>0.4</v>
          </cell>
          <cell r="D198" t="str">
            <v>B3</v>
          </cell>
          <cell r="E198" t="str">
            <v>05</v>
          </cell>
          <cell r="F198" t="str">
            <v>B03F05</v>
          </cell>
          <cell r="G198">
            <v>81.61</v>
          </cell>
          <cell r="I198">
            <v>54</v>
          </cell>
          <cell r="J198">
            <v>151</v>
          </cell>
          <cell r="K198">
            <v>861</v>
          </cell>
          <cell r="L198">
            <v>10.95</v>
          </cell>
          <cell r="M198">
            <v>1076.95</v>
          </cell>
          <cell r="N198">
            <v>1076.95</v>
          </cell>
          <cell r="O198">
            <v>3077</v>
          </cell>
          <cell r="P198">
            <v>2694</v>
          </cell>
          <cell r="Q198">
            <v>33</v>
          </cell>
          <cell r="R198">
            <v>37.700000000000003</v>
          </cell>
          <cell r="S198">
            <v>32.840000000000003</v>
          </cell>
          <cell r="U198">
            <v>37878</v>
          </cell>
        </row>
        <row r="199">
          <cell r="D199" t="str">
            <v>B3</v>
          </cell>
          <cell r="E199" t="str">
            <v>05</v>
          </cell>
          <cell r="F199">
            <v>32.840000000000003</v>
          </cell>
          <cell r="H199">
            <v>62</v>
          </cell>
          <cell r="I199">
            <v>38</v>
          </cell>
          <cell r="J199">
            <v>280</v>
          </cell>
          <cell r="K199">
            <v>1600</v>
          </cell>
          <cell r="L199">
            <v>20.05</v>
          </cell>
          <cell r="M199">
            <v>2000.05</v>
          </cell>
          <cell r="N199">
            <v>2000.05</v>
          </cell>
        </row>
        <row r="200">
          <cell r="A200" t="str">
            <v>H28-3</v>
          </cell>
          <cell r="B200">
            <v>0.6</v>
          </cell>
          <cell r="D200" t="str">
            <v>B3</v>
          </cell>
          <cell r="E200" t="str">
            <v>06</v>
          </cell>
          <cell r="F200" t="str">
            <v>B03F06</v>
          </cell>
          <cell r="G200">
            <v>81.61</v>
          </cell>
          <cell r="I200">
            <v>54</v>
          </cell>
          <cell r="J200">
            <v>152</v>
          </cell>
          <cell r="K200">
            <v>866</v>
          </cell>
          <cell r="L200">
            <v>10.900000000000091</v>
          </cell>
          <cell r="M200">
            <v>1082.9000000000001</v>
          </cell>
          <cell r="N200">
            <v>1082.9000000000001</v>
          </cell>
          <cell r="O200">
            <v>3094</v>
          </cell>
          <cell r="P200">
            <v>2710</v>
          </cell>
          <cell r="Q200">
            <v>33.200000000000003</v>
          </cell>
          <cell r="R200">
            <v>37.9</v>
          </cell>
          <cell r="S200">
            <v>33.08</v>
          </cell>
          <cell r="U200">
            <v>37823</v>
          </cell>
        </row>
        <row r="201">
          <cell r="D201" t="str">
            <v>B3</v>
          </cell>
          <cell r="E201" t="str">
            <v>06</v>
          </cell>
          <cell r="F201">
            <v>33.08</v>
          </cell>
          <cell r="H201">
            <v>62</v>
          </cell>
          <cell r="I201">
            <v>39</v>
          </cell>
          <cell r="J201">
            <v>282</v>
          </cell>
          <cell r="K201">
            <v>1608</v>
          </cell>
          <cell r="L201">
            <v>20.099999999999909</v>
          </cell>
          <cell r="M201">
            <v>2011.1</v>
          </cell>
          <cell r="N201">
            <v>2011.1</v>
          </cell>
        </row>
        <row r="202">
          <cell r="A202" t="str">
            <v>H28-3</v>
          </cell>
          <cell r="B202">
            <v>0.8</v>
          </cell>
          <cell r="D202" t="str">
            <v>B3</v>
          </cell>
          <cell r="E202" t="str">
            <v>07</v>
          </cell>
          <cell r="F202" t="str">
            <v>B03F07</v>
          </cell>
          <cell r="G202">
            <v>81.61</v>
          </cell>
          <cell r="I202">
            <v>54</v>
          </cell>
          <cell r="J202">
            <v>152</v>
          </cell>
          <cell r="K202">
            <v>870</v>
          </cell>
          <cell r="L202">
            <v>12.5</v>
          </cell>
          <cell r="M202">
            <v>1088.5</v>
          </cell>
          <cell r="N202">
            <v>1088.5</v>
          </cell>
          <cell r="O202">
            <v>3110</v>
          </cell>
          <cell r="P202">
            <v>2726</v>
          </cell>
          <cell r="Q202">
            <v>33.4</v>
          </cell>
          <cell r="R202">
            <v>38.1</v>
          </cell>
          <cell r="S202">
            <v>34.31</v>
          </cell>
          <cell r="U202">
            <v>37829</v>
          </cell>
        </row>
        <row r="203">
          <cell r="D203" t="str">
            <v>B3</v>
          </cell>
          <cell r="E203" t="str">
            <v>07</v>
          </cell>
          <cell r="F203">
            <v>34.31</v>
          </cell>
          <cell r="H203">
            <v>62</v>
          </cell>
          <cell r="I203">
            <v>40</v>
          </cell>
          <cell r="J203">
            <v>283</v>
          </cell>
          <cell r="K203">
            <v>1617</v>
          </cell>
          <cell r="L203">
            <v>19.5</v>
          </cell>
          <cell r="M203">
            <v>2021.5</v>
          </cell>
          <cell r="N203">
            <v>2021.5</v>
          </cell>
        </row>
        <row r="204">
          <cell r="A204" t="str">
            <v>H28-3</v>
          </cell>
          <cell r="B204">
            <v>0.8</v>
          </cell>
          <cell r="D204" t="str">
            <v>B3</v>
          </cell>
          <cell r="E204" t="str">
            <v>08</v>
          </cell>
          <cell r="F204" t="str">
            <v>B03F08</v>
          </cell>
          <cell r="G204">
            <v>81.61</v>
          </cell>
          <cell r="I204">
            <v>54</v>
          </cell>
          <cell r="J204">
            <v>152</v>
          </cell>
          <cell r="K204">
            <v>870</v>
          </cell>
          <cell r="L204">
            <v>12.5</v>
          </cell>
          <cell r="M204">
            <v>1088.5</v>
          </cell>
          <cell r="N204">
            <v>1088.5</v>
          </cell>
          <cell r="O204">
            <v>3110</v>
          </cell>
          <cell r="P204">
            <v>2726</v>
          </cell>
          <cell r="Q204">
            <v>33.4</v>
          </cell>
          <cell r="R204">
            <v>38.1</v>
          </cell>
          <cell r="S204">
            <v>33.33</v>
          </cell>
          <cell r="U204">
            <v>37851</v>
          </cell>
        </row>
        <row r="205">
          <cell r="D205" t="str">
            <v>B3</v>
          </cell>
          <cell r="E205" t="str">
            <v>08</v>
          </cell>
          <cell r="F205">
            <v>33.33</v>
          </cell>
          <cell r="H205">
            <v>62</v>
          </cell>
          <cell r="I205">
            <v>40</v>
          </cell>
          <cell r="J205">
            <v>283</v>
          </cell>
          <cell r="K205">
            <v>1617</v>
          </cell>
          <cell r="L205">
            <v>19.5</v>
          </cell>
          <cell r="M205">
            <v>2021.5</v>
          </cell>
          <cell r="N205">
            <v>2021.5</v>
          </cell>
        </row>
        <row r="206">
          <cell r="A206" t="str">
            <v>H28-3</v>
          </cell>
          <cell r="B206">
            <v>0.9</v>
          </cell>
          <cell r="D206" t="str">
            <v>B3</v>
          </cell>
          <cell r="E206" t="str">
            <v>09</v>
          </cell>
          <cell r="F206" t="str">
            <v>B03F09</v>
          </cell>
          <cell r="G206">
            <v>81.61</v>
          </cell>
          <cell r="I206">
            <v>55</v>
          </cell>
          <cell r="J206">
            <v>153</v>
          </cell>
          <cell r="K206">
            <v>873</v>
          </cell>
          <cell r="L206">
            <v>10.3</v>
          </cell>
          <cell r="M206">
            <v>1091.3</v>
          </cell>
          <cell r="N206">
            <v>1091.3</v>
          </cell>
          <cell r="O206">
            <v>3118</v>
          </cell>
          <cell r="P206">
            <v>2734</v>
          </cell>
          <cell r="Q206">
            <v>33.5</v>
          </cell>
          <cell r="R206">
            <v>38.200000000000003</v>
          </cell>
          <cell r="S206">
            <v>34.21</v>
          </cell>
          <cell r="U206">
            <v>37844</v>
          </cell>
        </row>
        <row r="207">
          <cell r="D207" t="str">
            <v>B3</v>
          </cell>
          <cell r="E207" t="str">
            <v>09</v>
          </cell>
          <cell r="F207">
            <v>34.21</v>
          </cell>
          <cell r="H207">
            <v>62</v>
          </cell>
          <cell r="I207">
            <v>39</v>
          </cell>
          <cell r="J207">
            <v>284</v>
          </cell>
          <cell r="K207">
            <v>1621</v>
          </cell>
          <cell r="L207">
            <v>20.7</v>
          </cell>
          <cell r="M207">
            <v>2026.7</v>
          </cell>
          <cell r="N207">
            <v>2026.7</v>
          </cell>
        </row>
        <row r="208">
          <cell r="A208" t="str">
            <v>H28-3</v>
          </cell>
          <cell r="B208">
            <v>1</v>
          </cell>
          <cell r="D208" t="str">
            <v>B3</v>
          </cell>
          <cell r="E208" t="str">
            <v>10</v>
          </cell>
          <cell r="F208" t="str">
            <v>B03F10</v>
          </cell>
          <cell r="G208">
            <v>81.61</v>
          </cell>
          <cell r="I208">
            <v>55</v>
          </cell>
          <cell r="J208">
            <v>153</v>
          </cell>
          <cell r="K208">
            <v>875</v>
          </cell>
          <cell r="L208">
            <v>11.099999999999909</v>
          </cell>
          <cell r="M208">
            <v>1094.0999999999999</v>
          </cell>
          <cell r="N208">
            <v>1094.0999999999999</v>
          </cell>
          <cell r="O208">
            <v>3126</v>
          </cell>
          <cell r="P208">
            <v>2743</v>
          </cell>
          <cell r="Q208">
            <v>33.6</v>
          </cell>
          <cell r="R208">
            <v>38.299999999999997</v>
          </cell>
          <cell r="S208">
            <v>33.94</v>
          </cell>
          <cell r="U208">
            <v>37850</v>
          </cell>
        </row>
        <row r="209">
          <cell r="D209" t="str">
            <v>B3</v>
          </cell>
          <cell r="E209" t="str">
            <v>10</v>
          </cell>
          <cell r="F209">
            <v>33.94</v>
          </cell>
          <cell r="H209">
            <v>63</v>
          </cell>
          <cell r="I209">
            <v>38</v>
          </cell>
          <cell r="J209">
            <v>284</v>
          </cell>
          <cell r="K209">
            <v>1625</v>
          </cell>
          <cell r="L209">
            <v>21.900000000000091</v>
          </cell>
          <cell r="M209">
            <v>2031.9</v>
          </cell>
          <cell r="N209">
            <v>2031.9</v>
          </cell>
        </row>
        <row r="210">
          <cell r="A210" t="str">
            <v>H28-3</v>
          </cell>
          <cell r="B210">
            <v>1.1000000000000001</v>
          </cell>
          <cell r="D210" t="str">
            <v>B3</v>
          </cell>
          <cell r="E210" t="str">
            <v>11</v>
          </cell>
          <cell r="F210" t="str">
            <v>B03F11</v>
          </cell>
          <cell r="G210">
            <v>81.61</v>
          </cell>
          <cell r="I210">
            <v>55</v>
          </cell>
          <cell r="J210">
            <v>154</v>
          </cell>
          <cell r="K210">
            <v>877</v>
          </cell>
          <cell r="L210">
            <v>10.900000000000091</v>
          </cell>
          <cell r="M210">
            <v>1096.9000000000001</v>
          </cell>
          <cell r="N210">
            <v>1096.9000000000001</v>
          </cell>
          <cell r="O210">
            <v>3134</v>
          </cell>
          <cell r="P210">
            <v>2751</v>
          </cell>
          <cell r="Q210">
            <v>33.700000000000003</v>
          </cell>
          <cell r="R210">
            <v>38.4</v>
          </cell>
          <cell r="S210">
            <v>34.549999999999997</v>
          </cell>
          <cell r="U210">
            <v>37813</v>
          </cell>
        </row>
        <row r="211">
          <cell r="D211" t="str">
            <v>B3</v>
          </cell>
          <cell r="E211" t="str">
            <v>11</v>
          </cell>
          <cell r="F211">
            <v>34.549999999999997</v>
          </cell>
          <cell r="H211">
            <v>63</v>
          </cell>
          <cell r="I211">
            <v>39</v>
          </cell>
          <cell r="J211">
            <v>285</v>
          </cell>
          <cell r="K211">
            <v>1629</v>
          </cell>
          <cell r="L211">
            <v>21.099999999999909</v>
          </cell>
          <cell r="M211">
            <v>2037.1</v>
          </cell>
          <cell r="N211">
            <v>2037.1</v>
          </cell>
        </row>
        <row r="212">
          <cell r="A212" t="str">
            <v>H28-2</v>
          </cell>
          <cell r="B212">
            <v>1.1000000000000001</v>
          </cell>
          <cell r="D212" t="str">
            <v>B3</v>
          </cell>
          <cell r="E212" t="str">
            <v>12</v>
          </cell>
          <cell r="F212" t="str">
            <v>B03F12</v>
          </cell>
          <cell r="G212">
            <v>81.61</v>
          </cell>
          <cell r="I212">
            <v>55</v>
          </cell>
          <cell r="J212">
            <v>154</v>
          </cell>
          <cell r="K212">
            <v>877</v>
          </cell>
          <cell r="L212">
            <v>10.900000000000091</v>
          </cell>
          <cell r="M212">
            <v>1096.9000000000001</v>
          </cell>
          <cell r="N212">
            <v>1096.9000000000001</v>
          </cell>
          <cell r="O212">
            <v>3134</v>
          </cell>
          <cell r="P212">
            <v>2751</v>
          </cell>
          <cell r="Q212">
            <v>33.700000000000003</v>
          </cell>
          <cell r="R212">
            <v>38.4</v>
          </cell>
          <cell r="S212">
            <v>33.33</v>
          </cell>
          <cell r="U212">
            <v>37789</v>
          </cell>
        </row>
        <row r="213">
          <cell r="D213" t="str">
            <v>B3</v>
          </cell>
          <cell r="E213" t="str">
            <v>12</v>
          </cell>
          <cell r="F213">
            <v>33.33</v>
          </cell>
          <cell r="H213">
            <v>63</v>
          </cell>
          <cell r="I213">
            <v>39</v>
          </cell>
          <cell r="J213">
            <v>285</v>
          </cell>
          <cell r="K213">
            <v>1629</v>
          </cell>
          <cell r="L213">
            <v>21.099999999999909</v>
          </cell>
          <cell r="M213">
            <v>2037.1</v>
          </cell>
          <cell r="N213">
            <v>2037.1</v>
          </cell>
        </row>
        <row r="214">
          <cell r="A214" t="str">
            <v>H28-3</v>
          </cell>
          <cell r="B214">
            <v>1.1000000000000001</v>
          </cell>
          <cell r="D214" t="str">
            <v>B3</v>
          </cell>
          <cell r="E214" t="str">
            <v>13</v>
          </cell>
          <cell r="F214" t="str">
            <v>B03F13</v>
          </cell>
          <cell r="G214">
            <v>81.61</v>
          </cell>
          <cell r="I214">
            <v>55</v>
          </cell>
          <cell r="J214">
            <v>154</v>
          </cell>
          <cell r="K214">
            <v>877</v>
          </cell>
          <cell r="L214">
            <v>10.900000000000091</v>
          </cell>
          <cell r="M214">
            <v>1096.9000000000001</v>
          </cell>
          <cell r="N214">
            <v>1096.9000000000001</v>
          </cell>
          <cell r="O214">
            <v>3134</v>
          </cell>
          <cell r="P214">
            <v>2751</v>
          </cell>
          <cell r="Q214">
            <v>33.700000000000003</v>
          </cell>
          <cell r="R214">
            <v>38.4</v>
          </cell>
          <cell r="S214">
            <v>34.549999999999997</v>
          </cell>
          <cell r="U214">
            <v>37813</v>
          </cell>
        </row>
        <row r="215">
          <cell r="D215" t="str">
            <v>B3</v>
          </cell>
          <cell r="E215" t="str">
            <v>13</v>
          </cell>
          <cell r="F215">
            <v>34.549999999999997</v>
          </cell>
          <cell r="H215">
            <v>63</v>
          </cell>
          <cell r="I215">
            <v>39</v>
          </cell>
          <cell r="J215">
            <v>285</v>
          </cell>
          <cell r="K215">
            <v>1629</v>
          </cell>
          <cell r="L215">
            <v>21.099999999999909</v>
          </cell>
          <cell r="M215">
            <v>2037.1</v>
          </cell>
          <cell r="N215">
            <v>2037.1</v>
          </cell>
        </row>
        <row r="216">
          <cell r="A216" t="str">
            <v>H28-3</v>
          </cell>
          <cell r="B216">
            <v>1.2</v>
          </cell>
          <cell r="D216" t="str">
            <v>B3</v>
          </cell>
          <cell r="E216" t="str">
            <v>14</v>
          </cell>
          <cell r="F216" t="str">
            <v>B03F14</v>
          </cell>
          <cell r="G216">
            <v>81.61</v>
          </cell>
          <cell r="I216">
            <v>55</v>
          </cell>
          <cell r="J216">
            <v>154</v>
          </cell>
          <cell r="K216">
            <v>879</v>
          </cell>
          <cell r="L216">
            <v>11.7</v>
          </cell>
          <cell r="M216">
            <v>1099.7</v>
          </cell>
          <cell r="N216">
            <v>1099.7</v>
          </cell>
          <cell r="O216">
            <v>3142</v>
          </cell>
          <cell r="P216">
            <v>2759</v>
          </cell>
          <cell r="Q216">
            <v>33.799999999999997</v>
          </cell>
          <cell r="R216">
            <v>38.5</v>
          </cell>
          <cell r="S216">
            <v>33.880000000000003</v>
          </cell>
          <cell r="U216">
            <v>37868</v>
          </cell>
        </row>
        <row r="217">
          <cell r="D217" t="str">
            <v>B3</v>
          </cell>
          <cell r="E217" t="str">
            <v>14</v>
          </cell>
          <cell r="F217">
            <v>33.880000000000003</v>
          </cell>
          <cell r="H217">
            <v>63</v>
          </cell>
          <cell r="I217">
            <v>39</v>
          </cell>
          <cell r="J217">
            <v>286</v>
          </cell>
          <cell r="K217">
            <v>1633</v>
          </cell>
          <cell r="L217">
            <v>21.3</v>
          </cell>
          <cell r="M217">
            <v>2042.3</v>
          </cell>
          <cell r="N217">
            <v>2042.3</v>
          </cell>
        </row>
        <row r="218">
          <cell r="A218" t="str">
            <v>H28-1</v>
          </cell>
          <cell r="B218">
            <v>1.1000000000000001</v>
          </cell>
          <cell r="D218" t="str">
            <v>B3</v>
          </cell>
          <cell r="E218" t="str">
            <v>15</v>
          </cell>
          <cell r="F218" t="str">
            <v>B03F15</v>
          </cell>
          <cell r="G218">
            <v>81.61</v>
          </cell>
          <cell r="I218">
            <v>53</v>
          </cell>
          <cell r="J218">
            <v>150</v>
          </cell>
          <cell r="K218">
            <v>854</v>
          </cell>
          <cell r="L218">
            <v>11.55</v>
          </cell>
          <cell r="M218">
            <v>1068.55</v>
          </cell>
          <cell r="N218">
            <v>1068.55</v>
          </cell>
          <cell r="O218">
            <v>3053</v>
          </cell>
          <cell r="P218">
            <v>2751</v>
          </cell>
          <cell r="Q218">
            <v>33.700000000000003</v>
          </cell>
          <cell r="R218">
            <v>37.4</v>
          </cell>
          <cell r="S218">
            <v>33.6</v>
          </cell>
          <cell r="U218">
            <v>37726</v>
          </cell>
        </row>
        <row r="219">
          <cell r="D219" t="str">
            <v>B3</v>
          </cell>
          <cell r="E219" t="str">
            <v>15</v>
          </cell>
          <cell r="F219">
            <v>33.6</v>
          </cell>
          <cell r="H219">
            <v>61</v>
          </cell>
          <cell r="I219">
            <v>39</v>
          </cell>
          <cell r="J219">
            <v>278</v>
          </cell>
          <cell r="K219">
            <v>1587</v>
          </cell>
          <cell r="L219">
            <v>19.45</v>
          </cell>
          <cell r="M219">
            <v>1984.45</v>
          </cell>
          <cell r="N219">
            <v>1984.45</v>
          </cell>
        </row>
        <row r="220">
          <cell r="A220" t="str">
            <v>H28-樓中樓3</v>
          </cell>
          <cell r="B220">
            <v>1.4</v>
          </cell>
          <cell r="D220" t="str">
            <v>B3</v>
          </cell>
          <cell r="E220" t="str">
            <v>16</v>
          </cell>
          <cell r="F220" t="str">
            <v>B03F16</v>
          </cell>
          <cell r="G220">
            <v>130.79</v>
          </cell>
          <cell r="I220">
            <v>89</v>
          </cell>
          <cell r="J220">
            <v>249</v>
          </cell>
          <cell r="K220">
            <v>1424</v>
          </cell>
          <cell r="L220">
            <v>18.8</v>
          </cell>
          <cell r="M220">
            <v>1780.8</v>
          </cell>
          <cell r="N220">
            <v>1780.8</v>
          </cell>
          <cell r="O220">
            <v>5088</v>
          </cell>
          <cell r="P220">
            <v>4447</v>
          </cell>
          <cell r="Q220">
            <v>34</v>
          </cell>
          <cell r="R220">
            <v>38.9</v>
          </cell>
          <cell r="S220">
            <v>33.64</v>
          </cell>
          <cell r="U220">
            <v>37845</v>
          </cell>
        </row>
        <row r="221">
          <cell r="D221" t="str">
            <v>B3</v>
          </cell>
          <cell r="E221" t="str">
            <v>16</v>
          </cell>
          <cell r="F221">
            <v>33.64</v>
          </cell>
          <cell r="H221">
            <v>102</v>
          </cell>
          <cell r="I221">
            <v>63</v>
          </cell>
          <cell r="J221">
            <v>463</v>
          </cell>
          <cell r="K221">
            <v>2645</v>
          </cell>
          <cell r="L221">
            <v>34.199999999999818</v>
          </cell>
          <cell r="M221">
            <v>3307.2</v>
          </cell>
          <cell r="N221">
            <v>3307.2</v>
          </cell>
        </row>
        <row r="222">
          <cell r="A222" t="str">
            <v>H28-S2</v>
          </cell>
          <cell r="B222">
            <v>-0.8</v>
          </cell>
          <cell r="C222" t="str">
            <v>B5</v>
          </cell>
          <cell r="D222" t="str">
            <v>B5</v>
          </cell>
          <cell r="E222" t="str">
            <v>01</v>
          </cell>
          <cell r="F222" t="str">
            <v>B05F01</v>
          </cell>
          <cell r="G222">
            <v>70.58</v>
          </cell>
          <cell r="I222">
            <v>52</v>
          </cell>
          <cell r="J222">
            <v>144</v>
          </cell>
          <cell r="K222">
            <v>824</v>
          </cell>
          <cell r="L222">
            <v>10.400000000000091</v>
          </cell>
          <cell r="M222">
            <v>1030.4000000000001</v>
          </cell>
          <cell r="N222">
            <v>1030.4000000000001</v>
          </cell>
          <cell r="O222">
            <v>2944</v>
          </cell>
          <cell r="P222">
            <v>2414</v>
          </cell>
          <cell r="Q222">
            <v>34.200000000000003</v>
          </cell>
          <cell r="R222">
            <v>41.7</v>
          </cell>
          <cell r="S222">
            <v>35.07</v>
          </cell>
          <cell r="T222" t="str">
            <v>1F</v>
          </cell>
          <cell r="U222">
            <v>37779</v>
          </cell>
        </row>
        <row r="223">
          <cell r="D223" t="str">
            <v>B5</v>
          </cell>
          <cell r="E223" t="str">
            <v>01</v>
          </cell>
          <cell r="F223">
            <v>35.07</v>
          </cell>
          <cell r="H223">
            <v>59</v>
          </cell>
          <cell r="I223">
            <v>36</v>
          </cell>
          <cell r="J223">
            <v>268</v>
          </cell>
          <cell r="K223">
            <v>1530</v>
          </cell>
          <cell r="L223">
            <v>20.599999999999909</v>
          </cell>
          <cell r="M223">
            <v>1913.6</v>
          </cell>
          <cell r="N223">
            <v>1913.6</v>
          </cell>
        </row>
        <row r="224">
          <cell r="A224" t="str">
            <v>H28-3</v>
          </cell>
          <cell r="B224">
            <v>0.2</v>
          </cell>
          <cell r="D224" t="str">
            <v>B5</v>
          </cell>
          <cell r="E224" t="str">
            <v>02</v>
          </cell>
          <cell r="F224" t="str">
            <v>B05F02</v>
          </cell>
          <cell r="G224">
            <v>73.510000000000005</v>
          </cell>
          <cell r="I224">
            <v>48</v>
          </cell>
          <cell r="J224">
            <v>135</v>
          </cell>
          <cell r="K224">
            <v>771</v>
          </cell>
          <cell r="L224">
            <v>10.95</v>
          </cell>
          <cell r="M224">
            <v>964.95</v>
          </cell>
          <cell r="N224">
            <v>964.95</v>
          </cell>
          <cell r="O224">
            <v>2757</v>
          </cell>
          <cell r="P224">
            <v>2412</v>
          </cell>
          <cell r="Q224">
            <v>32.799999999999997</v>
          </cell>
          <cell r="R224">
            <v>37.5</v>
          </cell>
          <cell r="S224">
            <v>32.65</v>
          </cell>
          <cell r="U224">
            <v>37847</v>
          </cell>
        </row>
        <row r="225">
          <cell r="D225" t="str">
            <v>B5</v>
          </cell>
          <cell r="E225" t="str">
            <v>02</v>
          </cell>
          <cell r="F225">
            <v>32.65</v>
          </cell>
          <cell r="H225">
            <v>55</v>
          </cell>
          <cell r="I225">
            <v>35</v>
          </cell>
          <cell r="J225">
            <v>251</v>
          </cell>
          <cell r="K225">
            <v>1433</v>
          </cell>
          <cell r="L225">
            <v>18.05</v>
          </cell>
          <cell r="M225">
            <v>1792.05</v>
          </cell>
          <cell r="N225">
            <v>1792.05</v>
          </cell>
        </row>
        <row r="226">
          <cell r="A226" t="str">
            <v>H28-3</v>
          </cell>
          <cell r="B226">
            <v>-0.1</v>
          </cell>
          <cell r="D226" t="str">
            <v>B5</v>
          </cell>
          <cell r="E226" t="str">
            <v>03</v>
          </cell>
          <cell r="F226" t="str">
            <v>B05F03</v>
          </cell>
          <cell r="G226">
            <v>71.709999999999994</v>
          </cell>
          <cell r="I226">
            <v>47</v>
          </cell>
          <cell r="J226">
            <v>131</v>
          </cell>
          <cell r="K226">
            <v>747</v>
          </cell>
          <cell r="L226">
            <v>8.7999999999999545</v>
          </cell>
          <cell r="M226">
            <v>933.8</v>
          </cell>
          <cell r="N226">
            <v>933.8</v>
          </cell>
          <cell r="O226">
            <v>2840</v>
          </cell>
          <cell r="P226">
            <v>2474</v>
          </cell>
          <cell r="Q226">
            <v>34.5</v>
          </cell>
          <cell r="R226">
            <v>39.6</v>
          </cell>
          <cell r="S226">
            <v>34.58</v>
          </cell>
          <cell r="U226">
            <v>37957</v>
          </cell>
        </row>
        <row r="227">
          <cell r="D227" t="str">
            <v>B5</v>
          </cell>
          <cell r="E227" t="str">
            <v>03</v>
          </cell>
          <cell r="F227">
            <v>34.58</v>
          </cell>
          <cell r="H227">
            <v>53</v>
          </cell>
          <cell r="I227">
            <v>33</v>
          </cell>
          <cell r="J227">
            <v>243</v>
          </cell>
          <cell r="K227">
            <v>1387</v>
          </cell>
          <cell r="L227">
            <v>18.2</v>
          </cell>
          <cell r="M227">
            <v>1734.2</v>
          </cell>
          <cell r="N227">
            <v>1734.2</v>
          </cell>
        </row>
        <row r="228">
          <cell r="A228" t="str">
            <v>H28-3</v>
          </cell>
          <cell r="B228">
            <v>-0.1</v>
          </cell>
          <cell r="D228" t="str">
            <v>B5</v>
          </cell>
          <cell r="E228" t="str">
            <v>04</v>
          </cell>
          <cell r="F228" t="str">
            <v>B05F04</v>
          </cell>
          <cell r="G228">
            <v>71.709999999999994</v>
          </cell>
          <cell r="I228">
            <v>47</v>
          </cell>
          <cell r="J228">
            <v>131</v>
          </cell>
          <cell r="K228">
            <v>747</v>
          </cell>
          <cell r="L228">
            <v>8.7999999999999545</v>
          </cell>
          <cell r="M228">
            <v>933.8</v>
          </cell>
          <cell r="N228">
            <v>933.8</v>
          </cell>
          <cell r="O228">
            <v>2668</v>
          </cell>
          <cell r="P228">
            <v>2331</v>
          </cell>
          <cell r="Q228">
            <v>32.5</v>
          </cell>
          <cell r="R228">
            <v>37.200000000000003</v>
          </cell>
          <cell r="S228">
            <v>32.049999999999997</v>
          </cell>
          <cell r="U228">
            <v>37852</v>
          </cell>
        </row>
        <row r="229">
          <cell r="D229" t="str">
            <v>B5</v>
          </cell>
          <cell r="E229" t="str">
            <v>04</v>
          </cell>
          <cell r="F229">
            <v>32.049999999999997</v>
          </cell>
          <cell r="H229">
            <v>53</v>
          </cell>
          <cell r="I229">
            <v>33</v>
          </cell>
          <cell r="J229">
            <v>243</v>
          </cell>
          <cell r="K229">
            <v>1387</v>
          </cell>
          <cell r="L229">
            <v>18.2</v>
          </cell>
          <cell r="M229">
            <v>1734.2</v>
          </cell>
          <cell r="N229">
            <v>1734.2</v>
          </cell>
        </row>
        <row r="230">
          <cell r="A230" t="str">
            <v>H28-3</v>
          </cell>
          <cell r="B230">
            <v>0.4</v>
          </cell>
          <cell r="D230" t="str">
            <v>B5</v>
          </cell>
          <cell r="E230" t="str">
            <v>05</v>
          </cell>
          <cell r="F230" t="str">
            <v>B05F05</v>
          </cell>
          <cell r="G230">
            <v>81.62</v>
          </cell>
          <cell r="I230">
            <v>54</v>
          </cell>
          <cell r="J230">
            <v>151</v>
          </cell>
          <cell r="K230">
            <v>861</v>
          </cell>
          <cell r="L230">
            <v>11.3</v>
          </cell>
          <cell r="M230">
            <v>1077.3</v>
          </cell>
          <cell r="N230">
            <v>1077.3</v>
          </cell>
          <cell r="O230">
            <v>3078</v>
          </cell>
          <cell r="P230">
            <v>2694</v>
          </cell>
          <cell r="Q230">
            <v>33</v>
          </cell>
          <cell r="R230">
            <v>37.700000000000003</v>
          </cell>
          <cell r="S230">
            <v>33.08</v>
          </cell>
          <cell r="U230">
            <v>37881</v>
          </cell>
        </row>
        <row r="231">
          <cell r="D231" t="str">
            <v>B5</v>
          </cell>
          <cell r="E231" t="str">
            <v>05</v>
          </cell>
          <cell r="F231">
            <v>33.08</v>
          </cell>
          <cell r="H231">
            <v>62</v>
          </cell>
          <cell r="I231">
            <v>38</v>
          </cell>
          <cell r="J231">
            <v>280</v>
          </cell>
          <cell r="K231">
            <v>1600</v>
          </cell>
          <cell r="L231">
            <v>20.7</v>
          </cell>
          <cell r="M231">
            <v>2000.7</v>
          </cell>
          <cell r="N231">
            <v>2000.7</v>
          </cell>
        </row>
        <row r="232">
          <cell r="A232" t="str">
            <v>H28-2</v>
          </cell>
          <cell r="B232">
            <v>0.6</v>
          </cell>
          <cell r="D232" t="str">
            <v>B5</v>
          </cell>
          <cell r="E232" t="str">
            <v>06</v>
          </cell>
          <cell r="F232" t="str">
            <v>B05F06</v>
          </cell>
          <cell r="G232">
            <v>81.62</v>
          </cell>
          <cell r="I232">
            <v>54</v>
          </cell>
          <cell r="J232">
            <v>152</v>
          </cell>
          <cell r="K232">
            <v>866</v>
          </cell>
          <cell r="L232">
            <v>10.900000000000091</v>
          </cell>
          <cell r="M232">
            <v>1082.9000000000001</v>
          </cell>
          <cell r="N232">
            <v>1082.9000000000001</v>
          </cell>
          <cell r="O232">
            <v>3094</v>
          </cell>
          <cell r="P232">
            <v>2710</v>
          </cell>
          <cell r="Q232">
            <v>33.200000000000003</v>
          </cell>
          <cell r="R232">
            <v>37.9</v>
          </cell>
          <cell r="S232">
            <v>33.28</v>
          </cell>
          <cell r="U232">
            <v>37797</v>
          </cell>
        </row>
        <row r="233">
          <cell r="D233" t="str">
            <v>B5</v>
          </cell>
          <cell r="E233" t="str">
            <v>06</v>
          </cell>
          <cell r="F233">
            <v>33.28</v>
          </cell>
          <cell r="H233">
            <v>62</v>
          </cell>
          <cell r="I233">
            <v>39</v>
          </cell>
          <cell r="J233">
            <v>282</v>
          </cell>
          <cell r="K233">
            <v>1608</v>
          </cell>
          <cell r="L233">
            <v>20.099999999999909</v>
          </cell>
          <cell r="M233">
            <v>2011.1</v>
          </cell>
          <cell r="N233">
            <v>2011.1</v>
          </cell>
        </row>
        <row r="234">
          <cell r="A234" t="str">
            <v>H28-3</v>
          </cell>
          <cell r="B234">
            <v>0.8</v>
          </cell>
          <cell r="D234" t="str">
            <v>B5</v>
          </cell>
          <cell r="E234" t="str">
            <v>07</v>
          </cell>
          <cell r="F234" t="str">
            <v>B05F07</v>
          </cell>
          <cell r="G234">
            <v>81.62</v>
          </cell>
          <cell r="I234">
            <v>54</v>
          </cell>
          <cell r="J234">
            <v>152</v>
          </cell>
          <cell r="K234">
            <v>870</v>
          </cell>
          <cell r="L234">
            <v>12.5</v>
          </cell>
          <cell r="M234">
            <v>1088.5</v>
          </cell>
          <cell r="N234">
            <v>1088.5</v>
          </cell>
          <cell r="O234">
            <v>3110</v>
          </cell>
          <cell r="P234">
            <v>2727</v>
          </cell>
          <cell r="Q234">
            <v>33.4</v>
          </cell>
          <cell r="R234">
            <v>38.1</v>
          </cell>
          <cell r="S234">
            <v>33.67</v>
          </cell>
          <cell r="U234">
            <v>37832</v>
          </cell>
        </row>
        <row r="235">
          <cell r="D235" t="str">
            <v>B5</v>
          </cell>
          <cell r="E235" t="str">
            <v>07</v>
          </cell>
          <cell r="F235">
            <v>33.67</v>
          </cell>
          <cell r="H235">
            <v>62</v>
          </cell>
          <cell r="I235">
            <v>40</v>
          </cell>
          <cell r="J235">
            <v>283</v>
          </cell>
          <cell r="K235">
            <v>1617</v>
          </cell>
          <cell r="L235">
            <v>19.5</v>
          </cell>
          <cell r="M235">
            <v>2021.5</v>
          </cell>
          <cell r="N235">
            <v>2021.5</v>
          </cell>
        </row>
        <row r="236">
          <cell r="A236" t="str">
            <v>H28-3</v>
          </cell>
          <cell r="B236">
            <v>0.8</v>
          </cell>
          <cell r="D236" t="str">
            <v>B5</v>
          </cell>
          <cell r="E236" t="str">
            <v>08</v>
          </cell>
          <cell r="F236" t="str">
            <v>B05F08</v>
          </cell>
          <cell r="G236">
            <v>81.62</v>
          </cell>
          <cell r="I236">
            <v>54</v>
          </cell>
          <cell r="J236">
            <v>152</v>
          </cell>
          <cell r="K236">
            <v>870</v>
          </cell>
          <cell r="L236">
            <v>12.5</v>
          </cell>
          <cell r="M236">
            <v>1088.5</v>
          </cell>
          <cell r="N236">
            <v>1088.5</v>
          </cell>
          <cell r="O236">
            <v>3110</v>
          </cell>
          <cell r="P236">
            <v>2727</v>
          </cell>
          <cell r="Q236">
            <v>33.4</v>
          </cell>
          <cell r="R236">
            <v>38.1</v>
          </cell>
          <cell r="S236">
            <v>33.33</v>
          </cell>
          <cell r="U236">
            <v>37851</v>
          </cell>
        </row>
        <row r="237">
          <cell r="D237" t="str">
            <v>B5</v>
          </cell>
          <cell r="E237" t="str">
            <v>08</v>
          </cell>
          <cell r="F237">
            <v>33.33</v>
          </cell>
          <cell r="H237">
            <v>62</v>
          </cell>
          <cell r="I237">
            <v>40</v>
          </cell>
          <cell r="J237">
            <v>283</v>
          </cell>
          <cell r="K237">
            <v>1617</v>
          </cell>
          <cell r="L237">
            <v>19.5</v>
          </cell>
          <cell r="M237">
            <v>2021.5</v>
          </cell>
          <cell r="N237">
            <v>2021.5</v>
          </cell>
        </row>
        <row r="238">
          <cell r="A238" t="str">
            <v>H28-3</v>
          </cell>
          <cell r="B238">
            <v>0.9</v>
          </cell>
          <cell r="D238" t="str">
            <v>B5</v>
          </cell>
          <cell r="E238" t="str">
            <v>09</v>
          </cell>
          <cell r="F238" t="str">
            <v>B05F09</v>
          </cell>
          <cell r="G238">
            <v>81.62</v>
          </cell>
          <cell r="I238">
            <v>55</v>
          </cell>
          <cell r="J238">
            <v>153</v>
          </cell>
          <cell r="K238">
            <v>873</v>
          </cell>
          <cell r="L238">
            <v>10.3</v>
          </cell>
          <cell r="M238">
            <v>1091.3</v>
          </cell>
          <cell r="N238">
            <v>1091.3</v>
          </cell>
          <cell r="O238">
            <v>3118</v>
          </cell>
          <cell r="P238">
            <v>2735</v>
          </cell>
          <cell r="Q238">
            <v>33.5</v>
          </cell>
          <cell r="R238">
            <v>38.200000000000003</v>
          </cell>
          <cell r="S238">
            <v>33.69</v>
          </cell>
          <cell r="U238">
            <v>37876</v>
          </cell>
        </row>
        <row r="239">
          <cell r="D239" t="str">
            <v>B5</v>
          </cell>
          <cell r="E239" t="str">
            <v>09</v>
          </cell>
          <cell r="F239">
            <v>33.69</v>
          </cell>
          <cell r="H239">
            <v>62</v>
          </cell>
          <cell r="I239">
            <v>39</v>
          </cell>
          <cell r="J239">
            <v>284</v>
          </cell>
          <cell r="K239">
            <v>1621</v>
          </cell>
          <cell r="L239">
            <v>20.7</v>
          </cell>
          <cell r="M239">
            <v>2026.7</v>
          </cell>
          <cell r="N239">
            <v>2026.7</v>
          </cell>
        </row>
        <row r="240">
          <cell r="A240" t="str">
            <v>H28-3</v>
          </cell>
          <cell r="B240">
            <v>1</v>
          </cell>
          <cell r="D240" t="str">
            <v>B5</v>
          </cell>
          <cell r="E240" t="str">
            <v>10</v>
          </cell>
          <cell r="F240" t="str">
            <v>B05F10</v>
          </cell>
          <cell r="G240">
            <v>81.62</v>
          </cell>
          <cell r="I240">
            <v>55</v>
          </cell>
          <cell r="J240">
            <v>153</v>
          </cell>
          <cell r="K240">
            <v>875</v>
          </cell>
          <cell r="L240">
            <v>11.45</v>
          </cell>
          <cell r="M240">
            <v>1094.45</v>
          </cell>
          <cell r="N240">
            <v>1094.45</v>
          </cell>
          <cell r="O240">
            <v>3127</v>
          </cell>
          <cell r="P240">
            <v>2743</v>
          </cell>
          <cell r="Q240">
            <v>33.6</v>
          </cell>
          <cell r="R240">
            <v>38.299999999999997</v>
          </cell>
          <cell r="S240">
            <v>33.69</v>
          </cell>
          <cell r="U240">
            <v>37865</v>
          </cell>
        </row>
        <row r="241">
          <cell r="D241" t="str">
            <v>B5</v>
          </cell>
          <cell r="E241" t="str">
            <v>10</v>
          </cell>
          <cell r="F241">
            <v>33.69</v>
          </cell>
          <cell r="H241">
            <v>63</v>
          </cell>
          <cell r="I241">
            <v>38</v>
          </cell>
          <cell r="J241">
            <v>285</v>
          </cell>
          <cell r="K241">
            <v>1626</v>
          </cell>
          <cell r="L241">
            <v>20.55</v>
          </cell>
          <cell r="M241">
            <v>2032.55</v>
          </cell>
          <cell r="N241">
            <v>2032.55</v>
          </cell>
        </row>
        <row r="242">
          <cell r="A242" t="str">
            <v>H28-3</v>
          </cell>
          <cell r="B242">
            <v>1.1000000000000001</v>
          </cell>
          <cell r="D242" t="str">
            <v>B5</v>
          </cell>
          <cell r="E242" t="str">
            <v>11</v>
          </cell>
          <cell r="F242" t="str">
            <v>B05F11</v>
          </cell>
          <cell r="G242">
            <v>81.62</v>
          </cell>
          <cell r="I242">
            <v>55</v>
          </cell>
          <cell r="J242">
            <v>154</v>
          </cell>
          <cell r="K242">
            <v>877</v>
          </cell>
          <cell r="L242">
            <v>11.25</v>
          </cell>
          <cell r="M242">
            <v>1097.25</v>
          </cell>
          <cell r="N242">
            <v>1097.25</v>
          </cell>
          <cell r="O242">
            <v>3135</v>
          </cell>
          <cell r="P242">
            <v>2751</v>
          </cell>
          <cell r="Q242">
            <v>33.700000000000003</v>
          </cell>
          <cell r="R242">
            <v>38.4</v>
          </cell>
          <cell r="S242">
            <v>33.57</v>
          </cell>
          <cell r="U242">
            <v>37850</v>
          </cell>
        </row>
        <row r="243">
          <cell r="D243" t="str">
            <v>B5</v>
          </cell>
          <cell r="E243" t="str">
            <v>11</v>
          </cell>
          <cell r="F243">
            <v>33.57</v>
          </cell>
          <cell r="H243">
            <v>63</v>
          </cell>
          <cell r="I243">
            <v>39</v>
          </cell>
          <cell r="J243">
            <v>285</v>
          </cell>
          <cell r="K243">
            <v>1630</v>
          </cell>
          <cell r="L243">
            <v>20.75</v>
          </cell>
          <cell r="M243">
            <v>2037.75</v>
          </cell>
          <cell r="N243">
            <v>2037.75</v>
          </cell>
        </row>
        <row r="244">
          <cell r="A244" t="str">
            <v>H28-1</v>
          </cell>
          <cell r="B244">
            <v>1</v>
          </cell>
          <cell r="D244" t="str">
            <v>B5</v>
          </cell>
          <cell r="E244" t="str">
            <v>12</v>
          </cell>
          <cell r="F244" t="str">
            <v>B05F12</v>
          </cell>
          <cell r="G244">
            <v>81.62</v>
          </cell>
          <cell r="I244">
            <v>53</v>
          </cell>
          <cell r="J244">
            <v>149</v>
          </cell>
          <cell r="K244">
            <v>852</v>
          </cell>
          <cell r="L244">
            <v>11.75</v>
          </cell>
          <cell r="M244">
            <v>1065.75</v>
          </cell>
          <cell r="N244">
            <v>1065.75</v>
          </cell>
          <cell r="O244">
            <v>3045</v>
          </cell>
          <cell r="P244">
            <v>2743</v>
          </cell>
          <cell r="Q244">
            <v>33.6</v>
          </cell>
          <cell r="R244">
            <v>37.299999999999997</v>
          </cell>
          <cell r="S244">
            <v>33.630000000000003</v>
          </cell>
          <cell r="U244">
            <v>37727</v>
          </cell>
        </row>
        <row r="245">
          <cell r="D245" t="str">
            <v>B5</v>
          </cell>
          <cell r="E245" t="str">
            <v>12</v>
          </cell>
          <cell r="F245">
            <v>33.630000000000003</v>
          </cell>
          <cell r="H245">
            <v>61</v>
          </cell>
          <cell r="I245">
            <v>38</v>
          </cell>
          <cell r="J245">
            <v>277</v>
          </cell>
          <cell r="K245">
            <v>1583</v>
          </cell>
          <cell r="L245">
            <v>20.25</v>
          </cell>
          <cell r="M245">
            <v>1979.25</v>
          </cell>
          <cell r="N245">
            <v>1979.25</v>
          </cell>
        </row>
        <row r="246">
          <cell r="A246" t="str">
            <v>H28-3</v>
          </cell>
          <cell r="B246">
            <v>1.1000000000000001</v>
          </cell>
          <cell r="D246" t="str">
            <v>B5</v>
          </cell>
          <cell r="E246" t="str">
            <v>13</v>
          </cell>
          <cell r="F246" t="str">
            <v>B05F13</v>
          </cell>
          <cell r="G246">
            <v>81.62</v>
          </cell>
          <cell r="I246">
            <v>55</v>
          </cell>
          <cell r="J246">
            <v>154</v>
          </cell>
          <cell r="K246">
            <v>877</v>
          </cell>
          <cell r="L246">
            <v>11.25</v>
          </cell>
          <cell r="M246">
            <v>1097.25</v>
          </cell>
          <cell r="N246">
            <v>1097.25</v>
          </cell>
          <cell r="O246">
            <v>3135</v>
          </cell>
          <cell r="P246">
            <v>2751</v>
          </cell>
          <cell r="Q246">
            <v>33.700000000000003</v>
          </cell>
          <cell r="R246">
            <v>38.4</v>
          </cell>
          <cell r="S246">
            <v>33.79</v>
          </cell>
          <cell r="U246">
            <v>37830</v>
          </cell>
        </row>
        <row r="247">
          <cell r="D247" t="str">
            <v>B5</v>
          </cell>
          <cell r="E247" t="str">
            <v>13</v>
          </cell>
          <cell r="F247">
            <v>33.79</v>
          </cell>
          <cell r="H247">
            <v>63</v>
          </cell>
          <cell r="I247">
            <v>39</v>
          </cell>
          <cell r="J247">
            <v>285</v>
          </cell>
          <cell r="K247">
            <v>1630</v>
          </cell>
          <cell r="L247">
            <v>20.75</v>
          </cell>
          <cell r="M247">
            <v>2037.75</v>
          </cell>
          <cell r="N247">
            <v>2037.75</v>
          </cell>
        </row>
        <row r="248">
          <cell r="A248" t="str">
            <v>H28-3</v>
          </cell>
          <cell r="B248">
            <v>1.2</v>
          </cell>
          <cell r="D248" t="str">
            <v>B5</v>
          </cell>
          <cell r="E248" t="str">
            <v>14</v>
          </cell>
          <cell r="F248" t="str">
            <v>B05F14</v>
          </cell>
          <cell r="G248">
            <v>81.62</v>
          </cell>
          <cell r="I248">
            <v>55</v>
          </cell>
          <cell r="J248">
            <v>154</v>
          </cell>
          <cell r="K248">
            <v>880</v>
          </cell>
          <cell r="L248">
            <v>11.05</v>
          </cell>
          <cell r="M248">
            <v>1100.05</v>
          </cell>
          <cell r="N248">
            <v>1100.05</v>
          </cell>
          <cell r="O248">
            <v>3143</v>
          </cell>
          <cell r="P248">
            <v>2759</v>
          </cell>
          <cell r="Q248">
            <v>33.799999999999997</v>
          </cell>
          <cell r="R248">
            <v>38.5</v>
          </cell>
          <cell r="S248">
            <v>34.799999999999997</v>
          </cell>
          <cell r="U248">
            <v>37922</v>
          </cell>
        </row>
        <row r="249">
          <cell r="D249" t="str">
            <v>B5</v>
          </cell>
          <cell r="E249" t="str">
            <v>14</v>
          </cell>
          <cell r="F249">
            <v>34.799999999999997</v>
          </cell>
          <cell r="H249">
            <v>63</v>
          </cell>
          <cell r="I249">
            <v>39</v>
          </cell>
          <cell r="J249">
            <v>286</v>
          </cell>
          <cell r="K249">
            <v>1634</v>
          </cell>
          <cell r="L249">
            <v>20.95</v>
          </cell>
          <cell r="M249">
            <v>2042.95</v>
          </cell>
          <cell r="N249">
            <v>2042.95</v>
          </cell>
        </row>
        <row r="250">
          <cell r="A250" t="str">
            <v>H28-2</v>
          </cell>
          <cell r="B250">
            <v>1.2</v>
          </cell>
          <cell r="D250" t="str">
            <v>B5</v>
          </cell>
          <cell r="E250" t="str">
            <v>15</v>
          </cell>
          <cell r="F250" t="str">
            <v>B05F15</v>
          </cell>
          <cell r="G250">
            <v>81.62</v>
          </cell>
          <cell r="I250">
            <v>55</v>
          </cell>
          <cell r="J250">
            <v>154</v>
          </cell>
          <cell r="K250">
            <v>880</v>
          </cell>
          <cell r="L250">
            <v>11.05</v>
          </cell>
          <cell r="M250">
            <v>1100.05</v>
          </cell>
          <cell r="N250">
            <v>1100.05</v>
          </cell>
          <cell r="O250">
            <v>3143</v>
          </cell>
          <cell r="P250">
            <v>2759</v>
          </cell>
          <cell r="Q250">
            <v>33.799999999999997</v>
          </cell>
          <cell r="R250">
            <v>38.5</v>
          </cell>
          <cell r="S250">
            <v>33.57</v>
          </cell>
          <cell r="U250">
            <v>37785</v>
          </cell>
        </row>
        <row r="251">
          <cell r="D251" t="str">
            <v>B5</v>
          </cell>
          <cell r="E251" t="str">
            <v>15</v>
          </cell>
          <cell r="F251">
            <v>33.57</v>
          </cell>
          <cell r="H251">
            <v>63</v>
          </cell>
          <cell r="I251">
            <v>39</v>
          </cell>
          <cell r="J251">
            <v>286</v>
          </cell>
          <cell r="K251">
            <v>1634</v>
          </cell>
          <cell r="L251">
            <v>20.95</v>
          </cell>
          <cell r="M251">
            <v>2042.95</v>
          </cell>
          <cell r="N251">
            <v>2042.95</v>
          </cell>
        </row>
        <row r="252">
          <cell r="A252" t="str">
            <v>H28-樓中樓3</v>
          </cell>
          <cell r="B252">
            <v>1.4</v>
          </cell>
          <cell r="D252" t="str">
            <v>B5</v>
          </cell>
          <cell r="E252" t="str">
            <v>16</v>
          </cell>
          <cell r="F252" t="str">
            <v>B05F16</v>
          </cell>
          <cell r="G252">
            <v>130.81</v>
          </cell>
          <cell r="I252">
            <v>89</v>
          </cell>
          <cell r="J252">
            <v>249</v>
          </cell>
          <cell r="K252">
            <v>1424</v>
          </cell>
          <cell r="L252">
            <v>19.150000000000091</v>
          </cell>
          <cell r="M252">
            <v>1781.15</v>
          </cell>
          <cell r="N252">
            <v>1781.15</v>
          </cell>
          <cell r="O252">
            <v>5089</v>
          </cell>
          <cell r="P252">
            <v>4448</v>
          </cell>
          <cell r="Q252">
            <v>34</v>
          </cell>
          <cell r="R252">
            <v>38.9</v>
          </cell>
          <cell r="S252">
            <v>33.94</v>
          </cell>
          <cell r="U252">
            <v>37827</v>
          </cell>
        </row>
        <row r="253">
          <cell r="D253" t="str">
            <v>B5</v>
          </cell>
          <cell r="E253" t="str">
            <v>16</v>
          </cell>
          <cell r="F253">
            <v>33.94</v>
          </cell>
          <cell r="H253">
            <v>102</v>
          </cell>
          <cell r="I253">
            <v>63</v>
          </cell>
          <cell r="J253">
            <v>463</v>
          </cell>
          <cell r="K253">
            <v>2646</v>
          </cell>
          <cell r="L253">
            <v>33.849999999999909</v>
          </cell>
          <cell r="M253">
            <v>3307.85</v>
          </cell>
          <cell r="N253">
            <v>3307.85</v>
          </cell>
        </row>
        <row r="254">
          <cell r="A254" t="str">
            <v>H28-S3</v>
          </cell>
          <cell r="B254">
            <v>1</v>
          </cell>
          <cell r="C254" t="str">
            <v>C1</v>
          </cell>
          <cell r="D254" t="str">
            <v>C1</v>
          </cell>
          <cell r="E254" t="str">
            <v>01</v>
          </cell>
          <cell r="F254" t="str">
            <v>C01F01</v>
          </cell>
          <cell r="G254">
            <v>69.52</v>
          </cell>
          <cell r="I254">
            <v>53</v>
          </cell>
          <cell r="J254">
            <v>148</v>
          </cell>
          <cell r="K254">
            <v>847</v>
          </cell>
          <cell r="L254">
            <v>10.75</v>
          </cell>
          <cell r="M254">
            <v>1058.75</v>
          </cell>
          <cell r="N254">
            <v>1058.75</v>
          </cell>
          <cell r="O254">
            <v>3025</v>
          </cell>
          <cell r="P254">
            <v>2503</v>
          </cell>
          <cell r="Q254">
            <v>36</v>
          </cell>
          <cell r="R254">
            <v>43.5</v>
          </cell>
          <cell r="S254">
            <v>39.200000000000003</v>
          </cell>
          <cell r="T254" t="str">
            <v>1F</v>
          </cell>
          <cell r="U254">
            <v>37855</v>
          </cell>
        </row>
        <row r="255">
          <cell r="D255" t="str">
            <v>C1</v>
          </cell>
          <cell r="E255" t="str">
            <v>01</v>
          </cell>
          <cell r="F255">
            <v>39.200000000000003</v>
          </cell>
          <cell r="H255">
            <v>61</v>
          </cell>
          <cell r="I255">
            <v>37</v>
          </cell>
          <cell r="J255">
            <v>275</v>
          </cell>
          <cell r="K255">
            <v>1573</v>
          </cell>
          <cell r="L255">
            <v>20.25</v>
          </cell>
          <cell r="M255">
            <v>1966.25</v>
          </cell>
          <cell r="N255">
            <v>1966.25</v>
          </cell>
        </row>
        <row r="256">
          <cell r="A256" t="str">
            <v>H28-3</v>
          </cell>
          <cell r="B256">
            <v>-1.3</v>
          </cell>
          <cell r="D256" t="str">
            <v>C1</v>
          </cell>
          <cell r="E256" t="str">
            <v>02</v>
          </cell>
          <cell r="F256" t="str">
            <v>C01F02</v>
          </cell>
          <cell r="G256">
            <v>52.79</v>
          </cell>
          <cell r="I256">
            <v>33</v>
          </cell>
          <cell r="J256">
            <v>93</v>
          </cell>
          <cell r="K256">
            <v>532</v>
          </cell>
          <cell r="L256">
            <v>7.3500000000000227</v>
          </cell>
          <cell r="M256">
            <v>665.35</v>
          </cell>
          <cell r="N256">
            <v>665.35</v>
          </cell>
          <cell r="O256">
            <v>1980</v>
          </cell>
          <cell r="P256">
            <v>1721</v>
          </cell>
          <cell r="Q256">
            <v>32.6</v>
          </cell>
          <cell r="R256">
            <v>37.5</v>
          </cell>
          <cell r="S256">
            <v>32.03</v>
          </cell>
          <cell r="U256">
            <v>37963</v>
          </cell>
        </row>
        <row r="257">
          <cell r="D257" t="str">
            <v>C1</v>
          </cell>
          <cell r="E257" t="str">
            <v>02</v>
          </cell>
          <cell r="F257">
            <v>32.03</v>
          </cell>
          <cell r="H257">
            <v>38</v>
          </cell>
          <cell r="I257">
            <v>24</v>
          </cell>
          <cell r="J257">
            <v>173</v>
          </cell>
          <cell r="K257">
            <v>988</v>
          </cell>
          <cell r="L257">
            <v>12.650000000000091</v>
          </cell>
          <cell r="M257">
            <v>1235.6500000000001</v>
          </cell>
          <cell r="N257">
            <v>1235.6500000000001</v>
          </cell>
        </row>
        <row r="258">
          <cell r="A258" t="str">
            <v>H28-3</v>
          </cell>
          <cell r="B258">
            <v>-1.6</v>
          </cell>
          <cell r="D258" t="str">
            <v>C1</v>
          </cell>
          <cell r="E258" t="str">
            <v>03</v>
          </cell>
          <cell r="F258" t="str">
            <v>C01F03</v>
          </cell>
          <cell r="G258">
            <v>44.73</v>
          </cell>
          <cell r="I258">
            <v>28</v>
          </cell>
          <cell r="J258">
            <v>78</v>
          </cell>
          <cell r="K258">
            <v>447</v>
          </cell>
          <cell r="L258">
            <v>5.9500000000000455</v>
          </cell>
          <cell r="M258">
            <v>558.95000000000005</v>
          </cell>
          <cell r="N258">
            <v>558.95000000000005</v>
          </cell>
          <cell r="O258">
            <v>1691</v>
          </cell>
          <cell r="P258">
            <v>1463</v>
          </cell>
          <cell r="Q258">
            <v>32.700000000000003</v>
          </cell>
          <cell r="R258">
            <v>37.799999999999997</v>
          </cell>
          <cell r="S258">
            <v>31.52</v>
          </cell>
          <cell r="U258">
            <v>37989</v>
          </cell>
        </row>
        <row r="259">
          <cell r="D259" t="str">
            <v>C1</v>
          </cell>
          <cell r="E259" t="str">
            <v>03</v>
          </cell>
          <cell r="F259">
            <v>31.52</v>
          </cell>
          <cell r="H259">
            <v>32</v>
          </cell>
          <cell r="I259">
            <v>20</v>
          </cell>
          <cell r="J259">
            <v>145</v>
          </cell>
          <cell r="K259">
            <v>830</v>
          </cell>
          <cell r="L259">
            <v>11.05</v>
          </cell>
          <cell r="M259">
            <v>1038.05</v>
          </cell>
          <cell r="N259">
            <v>1038.05</v>
          </cell>
        </row>
        <row r="260">
          <cell r="A260" t="str">
            <v>H28-3</v>
          </cell>
          <cell r="B260">
            <v>-1.6</v>
          </cell>
          <cell r="D260" t="str">
            <v>C1</v>
          </cell>
          <cell r="E260" t="str">
            <v>04</v>
          </cell>
          <cell r="F260" t="str">
            <v>C01F04</v>
          </cell>
          <cell r="G260">
            <v>44.73</v>
          </cell>
          <cell r="I260">
            <v>28</v>
          </cell>
          <cell r="J260">
            <v>78</v>
          </cell>
          <cell r="K260">
            <v>447</v>
          </cell>
          <cell r="L260">
            <v>5.9500000000000455</v>
          </cell>
          <cell r="M260">
            <v>558.95000000000005</v>
          </cell>
          <cell r="N260">
            <v>558.95000000000005</v>
          </cell>
          <cell r="O260">
            <v>1629</v>
          </cell>
          <cell r="P260">
            <v>1401</v>
          </cell>
          <cell r="Q260">
            <v>31.3</v>
          </cell>
          <cell r="R260">
            <v>36.4</v>
          </cell>
          <cell r="S260">
            <v>32.130000000000003</v>
          </cell>
          <cell r="U260">
            <v>37940</v>
          </cell>
        </row>
        <row r="261">
          <cell r="D261" t="str">
            <v>C1</v>
          </cell>
          <cell r="E261" t="str">
            <v>04</v>
          </cell>
          <cell r="F261">
            <v>32.130000000000003</v>
          </cell>
          <cell r="H261">
            <v>32</v>
          </cell>
          <cell r="I261">
            <v>20</v>
          </cell>
          <cell r="J261">
            <v>145</v>
          </cell>
          <cell r="K261">
            <v>830</v>
          </cell>
          <cell r="L261">
            <v>11.05</v>
          </cell>
          <cell r="M261">
            <v>1038.05</v>
          </cell>
          <cell r="N261">
            <v>1038.05</v>
          </cell>
        </row>
        <row r="262">
          <cell r="A262" t="str">
            <v>H28-3</v>
          </cell>
          <cell r="B262">
            <v>-1.2</v>
          </cell>
          <cell r="D262" t="str">
            <v>C1</v>
          </cell>
          <cell r="E262" t="str">
            <v>05</v>
          </cell>
          <cell r="F262" t="str">
            <v>C01F05</v>
          </cell>
          <cell r="G262">
            <v>52.18</v>
          </cell>
          <cell r="I262">
            <v>33</v>
          </cell>
          <cell r="J262">
            <v>92</v>
          </cell>
          <cell r="K262">
            <v>527</v>
          </cell>
          <cell r="L262">
            <v>7.3999999999999773</v>
          </cell>
          <cell r="M262">
            <v>659.4</v>
          </cell>
          <cell r="N262">
            <v>659.4</v>
          </cell>
          <cell r="O262">
            <v>1921</v>
          </cell>
          <cell r="P262">
            <v>1675</v>
          </cell>
          <cell r="Q262">
            <v>32.1</v>
          </cell>
          <cell r="R262">
            <v>36.799999999999997</v>
          </cell>
          <cell r="S262">
            <v>32.270000000000003</v>
          </cell>
          <cell r="U262">
            <v>37903</v>
          </cell>
        </row>
        <row r="263">
          <cell r="D263" t="str">
            <v>C1</v>
          </cell>
          <cell r="E263" t="str">
            <v>05</v>
          </cell>
          <cell r="F263">
            <v>32.270000000000003</v>
          </cell>
          <cell r="H263">
            <v>38</v>
          </cell>
          <cell r="I263">
            <v>23</v>
          </cell>
          <cell r="J263">
            <v>171</v>
          </cell>
          <cell r="K263">
            <v>979</v>
          </cell>
          <cell r="L263">
            <v>13.599999999999909</v>
          </cell>
          <cell r="M263">
            <v>1224.5999999999999</v>
          </cell>
          <cell r="N263">
            <v>1224.5999999999999</v>
          </cell>
        </row>
        <row r="264">
          <cell r="A264" t="str">
            <v>H28-3</v>
          </cell>
          <cell r="B264">
            <v>-1</v>
          </cell>
          <cell r="D264" t="str">
            <v>C1</v>
          </cell>
          <cell r="E264" t="str">
            <v>06</v>
          </cell>
          <cell r="F264" t="str">
            <v>C01F06</v>
          </cell>
          <cell r="G264">
            <v>52.18</v>
          </cell>
          <cell r="I264">
            <v>33</v>
          </cell>
          <cell r="J264">
            <v>93</v>
          </cell>
          <cell r="K264">
            <v>530</v>
          </cell>
          <cell r="L264">
            <v>7.25</v>
          </cell>
          <cell r="M264">
            <v>663.25</v>
          </cell>
          <cell r="N264">
            <v>663.25</v>
          </cell>
          <cell r="O264">
            <v>1947</v>
          </cell>
          <cell r="P264">
            <v>1702</v>
          </cell>
          <cell r="Q264">
            <v>32.6</v>
          </cell>
          <cell r="R264">
            <v>37.299999999999997</v>
          </cell>
          <cell r="S264">
            <v>33.46</v>
          </cell>
          <cell r="U264">
            <v>37899</v>
          </cell>
        </row>
        <row r="265">
          <cell r="D265" t="str">
            <v>C1</v>
          </cell>
          <cell r="E265" t="str">
            <v>06</v>
          </cell>
          <cell r="F265">
            <v>33.46</v>
          </cell>
          <cell r="H265">
            <v>38</v>
          </cell>
          <cell r="I265">
            <v>24</v>
          </cell>
          <cell r="J265">
            <v>172</v>
          </cell>
          <cell r="K265">
            <v>985</v>
          </cell>
          <cell r="L265">
            <v>12.75</v>
          </cell>
          <cell r="M265">
            <v>1231.75</v>
          </cell>
          <cell r="N265">
            <v>1231.75</v>
          </cell>
        </row>
        <row r="266">
          <cell r="A266" t="str">
            <v>H28-3</v>
          </cell>
          <cell r="B266">
            <v>-0.7</v>
          </cell>
          <cell r="D266" t="str">
            <v>C1</v>
          </cell>
          <cell r="E266" t="str">
            <v>07</v>
          </cell>
          <cell r="F266" t="str">
            <v>C01F07</v>
          </cell>
          <cell r="G266">
            <v>52.18</v>
          </cell>
          <cell r="I266">
            <v>33</v>
          </cell>
          <cell r="J266">
            <v>94</v>
          </cell>
          <cell r="K266">
            <v>534</v>
          </cell>
          <cell r="L266">
            <v>7.5</v>
          </cell>
          <cell r="M266">
            <v>668.5</v>
          </cell>
          <cell r="N266">
            <v>668.5</v>
          </cell>
          <cell r="O266">
            <v>1989</v>
          </cell>
          <cell r="P266">
            <v>1743</v>
          </cell>
          <cell r="Q266">
            <v>33.4</v>
          </cell>
          <cell r="R266">
            <v>38.1</v>
          </cell>
          <cell r="S266">
            <v>32.770000000000003</v>
          </cell>
          <cell r="U266">
            <v>37928</v>
          </cell>
        </row>
        <row r="267">
          <cell r="D267" t="str">
            <v>C1</v>
          </cell>
          <cell r="E267" t="str">
            <v>07</v>
          </cell>
          <cell r="F267">
            <v>32.770000000000003</v>
          </cell>
          <cell r="H267">
            <v>38</v>
          </cell>
          <cell r="I267">
            <v>25</v>
          </cell>
          <cell r="J267">
            <v>174</v>
          </cell>
          <cell r="K267">
            <v>993</v>
          </cell>
          <cell r="L267">
            <v>11.5</v>
          </cell>
          <cell r="M267">
            <v>1241.5</v>
          </cell>
          <cell r="N267">
            <v>1241.5</v>
          </cell>
        </row>
        <row r="268">
          <cell r="A268" t="str">
            <v>H28-3</v>
          </cell>
          <cell r="B268">
            <v>-0.7</v>
          </cell>
          <cell r="D268" t="str">
            <v>C1</v>
          </cell>
          <cell r="E268" t="str">
            <v>08</v>
          </cell>
          <cell r="F268" t="str">
            <v>C01F08</v>
          </cell>
          <cell r="G268">
            <v>52.18</v>
          </cell>
          <cell r="I268">
            <v>33</v>
          </cell>
          <cell r="J268">
            <v>94</v>
          </cell>
          <cell r="K268">
            <v>534</v>
          </cell>
          <cell r="L268">
            <v>7.5</v>
          </cell>
          <cell r="M268">
            <v>668.5</v>
          </cell>
          <cell r="N268">
            <v>668.5</v>
          </cell>
          <cell r="O268">
            <v>1910</v>
          </cell>
          <cell r="P268">
            <v>1665</v>
          </cell>
          <cell r="Q268">
            <v>31.9</v>
          </cell>
          <cell r="R268">
            <v>36.6</v>
          </cell>
          <cell r="S268">
            <v>32.31</v>
          </cell>
          <cell r="U268">
            <v>37857</v>
          </cell>
        </row>
        <row r="269">
          <cell r="D269" t="str">
            <v>C1</v>
          </cell>
          <cell r="E269" t="str">
            <v>08</v>
          </cell>
          <cell r="F269">
            <v>32.31</v>
          </cell>
          <cell r="H269">
            <v>38</v>
          </cell>
          <cell r="I269">
            <v>25</v>
          </cell>
          <cell r="J269">
            <v>174</v>
          </cell>
          <cell r="K269">
            <v>993</v>
          </cell>
          <cell r="L269">
            <v>11.5</v>
          </cell>
          <cell r="M269">
            <v>1241.5</v>
          </cell>
          <cell r="N269">
            <v>1241.5</v>
          </cell>
        </row>
        <row r="270">
          <cell r="A270" t="str">
            <v>H28-3</v>
          </cell>
          <cell r="B270">
            <v>-0.6</v>
          </cell>
          <cell r="D270" t="str">
            <v>C1</v>
          </cell>
          <cell r="E270" t="str">
            <v>09</v>
          </cell>
          <cell r="F270" t="str">
            <v>C01F09</v>
          </cell>
          <cell r="G270">
            <v>52.18</v>
          </cell>
          <cell r="I270">
            <v>34</v>
          </cell>
          <cell r="J270">
            <v>94</v>
          </cell>
          <cell r="K270">
            <v>536</v>
          </cell>
          <cell r="L270">
            <v>6.6000000000000227</v>
          </cell>
          <cell r="M270">
            <v>670.6</v>
          </cell>
          <cell r="N270">
            <v>670.6</v>
          </cell>
          <cell r="O270">
            <v>1916</v>
          </cell>
          <cell r="P270">
            <v>1670</v>
          </cell>
          <cell r="Q270">
            <v>32</v>
          </cell>
          <cell r="R270">
            <v>36.700000000000003</v>
          </cell>
          <cell r="S270">
            <v>32.1</v>
          </cell>
          <cell r="U270">
            <v>37881</v>
          </cell>
        </row>
        <row r="271">
          <cell r="D271" t="str">
            <v>C1</v>
          </cell>
          <cell r="E271" t="str">
            <v>09</v>
          </cell>
          <cell r="F271">
            <v>32.1</v>
          </cell>
          <cell r="H271">
            <v>38</v>
          </cell>
          <cell r="I271">
            <v>24</v>
          </cell>
          <cell r="J271">
            <v>174</v>
          </cell>
          <cell r="K271">
            <v>996</v>
          </cell>
          <cell r="L271">
            <v>13.400000000000091</v>
          </cell>
          <cell r="M271">
            <v>1245.4000000000001</v>
          </cell>
          <cell r="N271">
            <v>1245.4000000000001</v>
          </cell>
        </row>
        <row r="272">
          <cell r="A272" t="str">
            <v>H28-3</v>
          </cell>
          <cell r="B272">
            <v>-0.5</v>
          </cell>
          <cell r="D272" t="str">
            <v>C1</v>
          </cell>
          <cell r="E272" t="str">
            <v>10</v>
          </cell>
          <cell r="F272" t="str">
            <v>C01F10</v>
          </cell>
          <cell r="G272">
            <v>52.18</v>
          </cell>
          <cell r="I272">
            <v>34</v>
          </cell>
          <cell r="J272">
            <v>94</v>
          </cell>
          <cell r="K272">
            <v>537</v>
          </cell>
          <cell r="L272">
            <v>7.3500000000000227</v>
          </cell>
          <cell r="M272">
            <v>672.35</v>
          </cell>
          <cell r="N272">
            <v>672.35</v>
          </cell>
          <cell r="O272">
            <v>1921</v>
          </cell>
          <cell r="P272">
            <v>1675</v>
          </cell>
          <cell r="Q272">
            <v>32.1</v>
          </cell>
          <cell r="R272">
            <v>36.799999999999997</v>
          </cell>
          <cell r="S272">
            <v>32</v>
          </cell>
          <cell r="U272">
            <v>37869</v>
          </cell>
        </row>
        <row r="273">
          <cell r="D273" t="str">
            <v>C1</v>
          </cell>
          <cell r="E273" t="str">
            <v>10</v>
          </cell>
          <cell r="F273">
            <v>32</v>
          </cell>
          <cell r="H273">
            <v>38</v>
          </cell>
          <cell r="I273">
            <v>24</v>
          </cell>
          <cell r="J273">
            <v>175</v>
          </cell>
          <cell r="K273">
            <v>998</v>
          </cell>
          <cell r="L273">
            <v>13.650000000000091</v>
          </cell>
          <cell r="M273">
            <v>1248.6500000000001</v>
          </cell>
          <cell r="N273">
            <v>1248.6500000000001</v>
          </cell>
        </row>
        <row r="274">
          <cell r="A274" t="str">
            <v>H28-3</v>
          </cell>
          <cell r="B274">
            <v>-0.4</v>
          </cell>
          <cell r="D274" t="str">
            <v>C1</v>
          </cell>
          <cell r="E274" t="str">
            <v>11</v>
          </cell>
          <cell r="F274" t="str">
            <v>C01F11</v>
          </cell>
          <cell r="G274">
            <v>52.18</v>
          </cell>
          <cell r="I274">
            <v>34</v>
          </cell>
          <cell r="J274">
            <v>94</v>
          </cell>
          <cell r="K274">
            <v>539</v>
          </cell>
          <cell r="L274">
            <v>7.1000000000000227</v>
          </cell>
          <cell r="M274">
            <v>674.1</v>
          </cell>
          <cell r="N274">
            <v>674.1</v>
          </cell>
          <cell r="O274">
            <v>1926</v>
          </cell>
          <cell r="P274">
            <v>1681</v>
          </cell>
          <cell r="Q274">
            <v>32.200000000000003</v>
          </cell>
          <cell r="R274">
            <v>36.9</v>
          </cell>
          <cell r="S274">
            <v>32</v>
          </cell>
          <cell r="U274">
            <v>37876</v>
          </cell>
        </row>
        <row r="275">
          <cell r="D275" t="str">
            <v>C1</v>
          </cell>
          <cell r="E275" t="str">
            <v>11</v>
          </cell>
          <cell r="F275">
            <v>32</v>
          </cell>
          <cell r="H275">
            <v>39</v>
          </cell>
          <cell r="I275">
            <v>23</v>
          </cell>
          <cell r="J275">
            <v>175</v>
          </cell>
          <cell r="K275">
            <v>1001</v>
          </cell>
          <cell r="L275">
            <v>13.900000000000091</v>
          </cell>
          <cell r="M275">
            <v>1251.9000000000001</v>
          </cell>
          <cell r="N275">
            <v>1251.9000000000001</v>
          </cell>
        </row>
        <row r="276">
          <cell r="A276" t="str">
            <v>H28-3</v>
          </cell>
          <cell r="B276">
            <v>-0.4</v>
          </cell>
          <cell r="D276" t="str">
            <v>C1</v>
          </cell>
          <cell r="E276" t="str">
            <v>12</v>
          </cell>
          <cell r="F276" t="str">
            <v>C01F12</v>
          </cell>
          <cell r="G276">
            <v>52.18</v>
          </cell>
          <cell r="I276">
            <v>34</v>
          </cell>
          <cell r="J276">
            <v>94</v>
          </cell>
          <cell r="K276">
            <v>539</v>
          </cell>
          <cell r="L276">
            <v>7.1000000000000227</v>
          </cell>
          <cell r="M276">
            <v>674.1</v>
          </cell>
          <cell r="N276">
            <v>674.1</v>
          </cell>
          <cell r="O276">
            <v>1994</v>
          </cell>
          <cell r="P276">
            <v>1749</v>
          </cell>
          <cell r="Q276">
            <v>33.5</v>
          </cell>
          <cell r="R276">
            <v>38.200000000000003</v>
          </cell>
          <cell r="S276">
            <v>33.5</v>
          </cell>
          <cell r="U276">
            <v>37907</v>
          </cell>
        </row>
        <row r="277">
          <cell r="D277" t="str">
            <v>C1</v>
          </cell>
          <cell r="E277" t="str">
            <v>12</v>
          </cell>
          <cell r="F277">
            <v>33.5</v>
          </cell>
          <cell r="H277">
            <v>39</v>
          </cell>
          <cell r="I277">
            <v>23</v>
          </cell>
          <cell r="J277">
            <v>175</v>
          </cell>
          <cell r="K277">
            <v>1001</v>
          </cell>
          <cell r="L277">
            <v>13.900000000000091</v>
          </cell>
          <cell r="M277">
            <v>1251.9000000000001</v>
          </cell>
          <cell r="N277">
            <v>1251.9000000000001</v>
          </cell>
        </row>
        <row r="278">
          <cell r="A278" t="str">
            <v>H28-3</v>
          </cell>
          <cell r="B278">
            <v>-0.4</v>
          </cell>
          <cell r="D278" t="str">
            <v>C1</v>
          </cell>
          <cell r="E278" t="str">
            <v>13</v>
          </cell>
          <cell r="F278" t="str">
            <v>C01F13</v>
          </cell>
          <cell r="G278">
            <v>52.18</v>
          </cell>
          <cell r="I278">
            <v>34</v>
          </cell>
          <cell r="J278">
            <v>94</v>
          </cell>
          <cell r="K278">
            <v>539</v>
          </cell>
          <cell r="L278">
            <v>7.1000000000000227</v>
          </cell>
          <cell r="M278">
            <v>674.1</v>
          </cell>
          <cell r="N278">
            <v>674.1</v>
          </cell>
          <cell r="O278">
            <v>1989</v>
          </cell>
          <cell r="P278">
            <v>1743</v>
          </cell>
          <cell r="Q278">
            <v>33.4</v>
          </cell>
          <cell r="R278">
            <v>38.1</v>
          </cell>
          <cell r="S278">
            <v>33.92</v>
          </cell>
          <cell r="U278">
            <v>37899</v>
          </cell>
        </row>
        <row r="279">
          <cell r="D279" t="str">
            <v>C1</v>
          </cell>
          <cell r="E279" t="str">
            <v>13</v>
          </cell>
          <cell r="F279">
            <v>33.92</v>
          </cell>
          <cell r="H279">
            <v>39</v>
          </cell>
          <cell r="I279">
            <v>23</v>
          </cell>
          <cell r="J279">
            <v>175</v>
          </cell>
          <cell r="K279">
            <v>1001</v>
          </cell>
          <cell r="L279">
            <v>13.900000000000091</v>
          </cell>
          <cell r="M279">
            <v>1251.9000000000001</v>
          </cell>
          <cell r="N279">
            <v>1251.9000000000001</v>
          </cell>
        </row>
        <row r="280">
          <cell r="A280" t="str">
            <v>H28-3</v>
          </cell>
          <cell r="B280">
            <v>-0.3</v>
          </cell>
          <cell r="D280" t="str">
            <v>C1</v>
          </cell>
          <cell r="E280" t="str">
            <v>14</v>
          </cell>
          <cell r="F280" t="str">
            <v>C01F14</v>
          </cell>
          <cell r="G280">
            <v>52.18</v>
          </cell>
          <cell r="I280">
            <v>34</v>
          </cell>
          <cell r="J280">
            <v>95</v>
          </cell>
          <cell r="K280">
            <v>540</v>
          </cell>
          <cell r="L280">
            <v>6.8500000000000227</v>
          </cell>
          <cell r="M280">
            <v>675.85</v>
          </cell>
          <cell r="N280">
            <v>675.85</v>
          </cell>
          <cell r="O280">
            <v>1962</v>
          </cell>
          <cell r="P280">
            <v>1717</v>
          </cell>
          <cell r="Q280">
            <v>32.9</v>
          </cell>
          <cell r="R280">
            <v>37.6</v>
          </cell>
          <cell r="S280">
            <v>32.1</v>
          </cell>
          <cell r="U280">
            <v>37886</v>
          </cell>
        </row>
        <row r="281">
          <cell r="D281" t="str">
            <v>C1</v>
          </cell>
          <cell r="E281" t="str">
            <v>14</v>
          </cell>
          <cell r="F281">
            <v>32.1</v>
          </cell>
          <cell r="H281">
            <v>39</v>
          </cell>
          <cell r="I281">
            <v>24</v>
          </cell>
          <cell r="J281">
            <v>176</v>
          </cell>
          <cell r="K281">
            <v>1004</v>
          </cell>
          <cell r="L281">
            <v>12.150000000000091</v>
          </cell>
          <cell r="M281">
            <v>1255.1500000000001</v>
          </cell>
          <cell r="N281">
            <v>1255.1500000000001</v>
          </cell>
        </row>
        <row r="282">
          <cell r="A282" t="str">
            <v>H28-3</v>
          </cell>
          <cell r="B282">
            <v>-0.3</v>
          </cell>
          <cell r="D282" t="str">
            <v>C1</v>
          </cell>
          <cell r="E282" t="str">
            <v>15</v>
          </cell>
          <cell r="F282" t="str">
            <v>C01F15</v>
          </cell>
          <cell r="G282">
            <v>52.18</v>
          </cell>
          <cell r="I282">
            <v>34</v>
          </cell>
          <cell r="J282">
            <v>95</v>
          </cell>
          <cell r="K282">
            <v>540</v>
          </cell>
          <cell r="L282">
            <v>6.8500000000000227</v>
          </cell>
          <cell r="M282">
            <v>675.85</v>
          </cell>
          <cell r="N282">
            <v>675.85</v>
          </cell>
          <cell r="O282">
            <v>1968</v>
          </cell>
          <cell r="P282">
            <v>1722</v>
          </cell>
          <cell r="Q282">
            <v>33</v>
          </cell>
          <cell r="R282">
            <v>37.700000000000003</v>
          </cell>
          <cell r="S282">
            <v>33.92</v>
          </cell>
          <cell r="U282">
            <v>37889</v>
          </cell>
        </row>
        <row r="283">
          <cell r="D283" t="str">
            <v>C1</v>
          </cell>
          <cell r="E283" t="str">
            <v>15</v>
          </cell>
          <cell r="F283">
            <v>33.92</v>
          </cell>
          <cell r="H283">
            <v>39</v>
          </cell>
          <cell r="I283">
            <v>24</v>
          </cell>
          <cell r="J283">
            <v>176</v>
          </cell>
          <cell r="K283">
            <v>1004</v>
          </cell>
          <cell r="L283">
            <v>12.150000000000091</v>
          </cell>
          <cell r="M283">
            <v>1255.1500000000001</v>
          </cell>
          <cell r="N283">
            <v>1255.1500000000001</v>
          </cell>
        </row>
        <row r="284">
          <cell r="A284" t="str">
            <v>H28-樓中樓3</v>
          </cell>
          <cell r="B284">
            <v>-0.1</v>
          </cell>
          <cell r="D284" t="str">
            <v>C1</v>
          </cell>
          <cell r="E284" t="str">
            <v>16</v>
          </cell>
          <cell r="F284" t="str">
            <v>C01F16</v>
          </cell>
          <cell r="G284">
            <v>83.24</v>
          </cell>
          <cell r="I284">
            <v>54</v>
          </cell>
          <cell r="J284">
            <v>153</v>
          </cell>
          <cell r="K284">
            <v>871</v>
          </cell>
          <cell r="L284">
            <v>11.900000000000091</v>
          </cell>
          <cell r="M284">
            <v>1089.9000000000001</v>
          </cell>
          <cell r="N284">
            <v>1089.9000000000001</v>
          </cell>
          <cell r="O284">
            <v>3114</v>
          </cell>
          <cell r="P284">
            <v>2706</v>
          </cell>
          <cell r="Q284">
            <v>32.5</v>
          </cell>
          <cell r="R284">
            <v>37.4</v>
          </cell>
          <cell r="S284">
            <v>33</v>
          </cell>
          <cell r="U284">
            <v>37821</v>
          </cell>
        </row>
        <row r="285">
          <cell r="D285" t="str">
            <v>C1</v>
          </cell>
          <cell r="E285" t="str">
            <v>16</v>
          </cell>
          <cell r="F285">
            <v>33</v>
          </cell>
          <cell r="H285">
            <v>62</v>
          </cell>
          <cell r="I285">
            <v>40</v>
          </cell>
          <cell r="J285">
            <v>283</v>
          </cell>
          <cell r="K285">
            <v>1619</v>
          </cell>
          <cell r="L285">
            <v>20.099999999999909</v>
          </cell>
          <cell r="M285">
            <v>2024.1</v>
          </cell>
          <cell r="N285">
            <v>2024.1</v>
          </cell>
        </row>
        <row r="286">
          <cell r="A286" t="str">
            <v>H28-3</v>
          </cell>
          <cell r="B286">
            <v>-1.3</v>
          </cell>
          <cell r="D286" t="str">
            <v>C2</v>
          </cell>
          <cell r="E286" t="str">
            <v>02</v>
          </cell>
          <cell r="F286" t="str">
            <v>C02F02</v>
          </cell>
          <cell r="G286">
            <v>52.79</v>
          </cell>
          <cell r="I286">
            <v>33</v>
          </cell>
          <cell r="J286">
            <v>93</v>
          </cell>
          <cell r="K286">
            <v>532</v>
          </cell>
          <cell r="L286">
            <v>7.3500000000000227</v>
          </cell>
          <cell r="M286">
            <v>665.35</v>
          </cell>
          <cell r="N286">
            <v>665.35</v>
          </cell>
          <cell r="O286">
            <v>1996</v>
          </cell>
          <cell r="P286">
            <v>1737</v>
          </cell>
          <cell r="Q286">
            <v>32.9</v>
          </cell>
          <cell r="R286">
            <v>37.799999999999997</v>
          </cell>
          <cell r="S286">
            <v>31.16</v>
          </cell>
          <cell r="U286">
            <v>38028</v>
          </cell>
        </row>
        <row r="287">
          <cell r="D287" t="str">
            <v>C2</v>
          </cell>
          <cell r="E287" t="str">
            <v>02</v>
          </cell>
          <cell r="F287">
            <v>31.16</v>
          </cell>
          <cell r="H287">
            <v>38</v>
          </cell>
          <cell r="I287">
            <v>24</v>
          </cell>
          <cell r="J287">
            <v>173</v>
          </cell>
          <cell r="K287">
            <v>988</v>
          </cell>
          <cell r="L287">
            <v>12.650000000000091</v>
          </cell>
          <cell r="M287">
            <v>1235.6500000000001</v>
          </cell>
          <cell r="N287">
            <v>1235.6500000000001</v>
          </cell>
        </row>
        <row r="288">
          <cell r="A288" t="str">
            <v>H28-3</v>
          </cell>
          <cell r="B288">
            <v>-1.3</v>
          </cell>
          <cell r="D288" t="str">
            <v>C2</v>
          </cell>
          <cell r="E288" t="str">
            <v>03</v>
          </cell>
          <cell r="F288" t="str">
            <v>C02F03</v>
          </cell>
          <cell r="G288">
            <v>52.79</v>
          </cell>
          <cell r="I288">
            <v>33</v>
          </cell>
          <cell r="J288">
            <v>93</v>
          </cell>
          <cell r="K288">
            <v>532</v>
          </cell>
          <cell r="L288">
            <v>7.3500000000000227</v>
          </cell>
          <cell r="M288">
            <v>665.35</v>
          </cell>
          <cell r="N288">
            <v>665.35</v>
          </cell>
          <cell r="O288">
            <v>1980</v>
          </cell>
          <cell r="P288">
            <v>1732</v>
          </cell>
          <cell r="Q288">
            <v>32.799999999999997</v>
          </cell>
          <cell r="R288">
            <v>37.5</v>
          </cell>
          <cell r="S288">
            <v>33.340000000000003</v>
          </cell>
          <cell r="U288">
            <v>37960</v>
          </cell>
        </row>
        <row r="289">
          <cell r="D289" t="str">
            <v>C2</v>
          </cell>
          <cell r="E289" t="str">
            <v>03</v>
          </cell>
          <cell r="F289">
            <v>33.340000000000003</v>
          </cell>
          <cell r="H289">
            <v>38</v>
          </cell>
          <cell r="I289">
            <v>24</v>
          </cell>
          <cell r="J289">
            <v>173</v>
          </cell>
          <cell r="K289">
            <v>988</v>
          </cell>
          <cell r="L289">
            <v>12.650000000000091</v>
          </cell>
          <cell r="M289">
            <v>1235.6500000000001</v>
          </cell>
          <cell r="N289">
            <v>1235.6500000000001</v>
          </cell>
        </row>
        <row r="290">
          <cell r="A290" t="str">
            <v>H28-3</v>
          </cell>
          <cell r="B290">
            <v>-1.4</v>
          </cell>
          <cell r="D290" t="str">
            <v>C2</v>
          </cell>
          <cell r="E290" t="str">
            <v>04</v>
          </cell>
          <cell r="F290" t="str">
            <v>C02F04</v>
          </cell>
          <cell r="G290">
            <v>52.79</v>
          </cell>
          <cell r="I290">
            <v>33</v>
          </cell>
          <cell r="J290">
            <v>93</v>
          </cell>
          <cell r="K290">
            <v>530</v>
          </cell>
          <cell r="L290">
            <v>7.6000000000000227</v>
          </cell>
          <cell r="M290">
            <v>663.6</v>
          </cell>
          <cell r="N290">
            <v>663.6</v>
          </cell>
          <cell r="O290">
            <v>1954</v>
          </cell>
          <cell r="P290">
            <v>1706</v>
          </cell>
          <cell r="Q290">
            <v>32.299999999999997</v>
          </cell>
          <cell r="R290">
            <v>37</v>
          </cell>
          <cell r="S290">
            <v>33.15</v>
          </cell>
          <cell r="U290">
            <v>37980</v>
          </cell>
        </row>
        <row r="291">
          <cell r="D291" t="str">
            <v>C2</v>
          </cell>
          <cell r="E291" t="str">
            <v>04</v>
          </cell>
          <cell r="F291">
            <v>33.15</v>
          </cell>
          <cell r="H291">
            <v>38</v>
          </cell>
          <cell r="I291">
            <v>24</v>
          </cell>
          <cell r="J291">
            <v>173</v>
          </cell>
          <cell r="K291">
            <v>985</v>
          </cell>
          <cell r="L291">
            <v>12.400000000000091</v>
          </cell>
          <cell r="M291">
            <v>1232.4000000000001</v>
          </cell>
          <cell r="N291">
            <v>1232.4000000000001</v>
          </cell>
        </row>
        <row r="292">
          <cell r="A292" t="str">
            <v>H28-3</v>
          </cell>
          <cell r="B292">
            <v>-1.2</v>
          </cell>
          <cell r="D292" t="str">
            <v>C2</v>
          </cell>
          <cell r="E292" t="str">
            <v>05</v>
          </cell>
          <cell r="F292" t="str">
            <v>C02F05</v>
          </cell>
          <cell r="G292">
            <v>52.18</v>
          </cell>
          <cell r="I292">
            <v>33</v>
          </cell>
          <cell r="J292">
            <v>92</v>
          </cell>
          <cell r="K292">
            <v>527</v>
          </cell>
          <cell r="L292">
            <v>7.3999999999999773</v>
          </cell>
          <cell r="M292">
            <v>659.4</v>
          </cell>
          <cell r="N292">
            <v>659.4</v>
          </cell>
          <cell r="O292">
            <v>1921</v>
          </cell>
          <cell r="P292">
            <v>1675</v>
          </cell>
          <cell r="Q292">
            <v>32.1</v>
          </cell>
          <cell r="R292">
            <v>36.799999999999997</v>
          </cell>
          <cell r="S292">
            <v>32.25</v>
          </cell>
          <cell r="U292">
            <v>37903</v>
          </cell>
        </row>
        <row r="293">
          <cell r="D293" t="str">
            <v>C2</v>
          </cell>
          <cell r="E293" t="str">
            <v>05</v>
          </cell>
          <cell r="F293">
            <v>32.25</v>
          </cell>
          <cell r="H293">
            <v>38</v>
          </cell>
          <cell r="I293">
            <v>23</v>
          </cell>
          <cell r="J293">
            <v>171</v>
          </cell>
          <cell r="K293">
            <v>979</v>
          </cell>
          <cell r="L293">
            <v>13.599999999999909</v>
          </cell>
          <cell r="M293">
            <v>1224.5999999999999</v>
          </cell>
          <cell r="N293">
            <v>1224.5999999999999</v>
          </cell>
        </row>
        <row r="294">
          <cell r="A294" t="str">
            <v>H28-3</v>
          </cell>
          <cell r="B294">
            <v>-1</v>
          </cell>
          <cell r="D294" t="str">
            <v>C2</v>
          </cell>
          <cell r="E294" t="str">
            <v>06</v>
          </cell>
          <cell r="F294" t="str">
            <v>C02F06</v>
          </cell>
          <cell r="G294">
            <v>52.18</v>
          </cell>
          <cell r="I294">
            <v>33</v>
          </cell>
          <cell r="J294">
            <v>93</v>
          </cell>
          <cell r="K294">
            <v>530</v>
          </cell>
          <cell r="L294">
            <v>7.25</v>
          </cell>
          <cell r="M294">
            <v>663.25</v>
          </cell>
          <cell r="N294">
            <v>663.25</v>
          </cell>
          <cell r="O294">
            <v>1962</v>
          </cell>
          <cell r="P294">
            <v>1717</v>
          </cell>
          <cell r="Q294">
            <v>32.9</v>
          </cell>
          <cell r="R294">
            <v>37.6</v>
          </cell>
          <cell r="S294">
            <v>32.96</v>
          </cell>
          <cell r="U294">
            <v>37924</v>
          </cell>
        </row>
        <row r="295">
          <cell r="D295" t="str">
            <v>C2</v>
          </cell>
          <cell r="E295" t="str">
            <v>06</v>
          </cell>
          <cell r="F295">
            <v>32.96</v>
          </cell>
          <cell r="H295">
            <v>38</v>
          </cell>
          <cell r="I295">
            <v>24</v>
          </cell>
          <cell r="J295">
            <v>172</v>
          </cell>
          <cell r="K295">
            <v>985</v>
          </cell>
          <cell r="L295">
            <v>12.75</v>
          </cell>
          <cell r="M295">
            <v>1231.75</v>
          </cell>
          <cell r="N295">
            <v>1231.75</v>
          </cell>
        </row>
        <row r="296">
          <cell r="A296" t="str">
            <v>H28-3</v>
          </cell>
          <cell r="B296">
            <v>-0.7</v>
          </cell>
          <cell r="D296" t="str">
            <v>C2</v>
          </cell>
          <cell r="E296" t="str">
            <v>07</v>
          </cell>
          <cell r="F296" t="str">
            <v>C02F07</v>
          </cell>
          <cell r="G296">
            <v>52.18</v>
          </cell>
          <cell r="I296">
            <v>33</v>
          </cell>
          <cell r="J296">
            <v>94</v>
          </cell>
          <cell r="K296">
            <v>534</v>
          </cell>
          <cell r="L296">
            <v>7.5</v>
          </cell>
          <cell r="M296">
            <v>668.5</v>
          </cell>
          <cell r="N296">
            <v>668.5</v>
          </cell>
          <cell r="O296">
            <v>1973</v>
          </cell>
          <cell r="P296">
            <v>1728</v>
          </cell>
          <cell r="Q296">
            <v>33.1</v>
          </cell>
          <cell r="R296">
            <v>37.799999999999997</v>
          </cell>
          <cell r="S296">
            <v>27.88</v>
          </cell>
          <cell r="U296">
            <v>37923</v>
          </cell>
        </row>
        <row r="297">
          <cell r="D297" t="str">
            <v>C2</v>
          </cell>
          <cell r="E297" t="str">
            <v>07</v>
          </cell>
          <cell r="F297">
            <v>27.88</v>
          </cell>
          <cell r="H297">
            <v>38</v>
          </cell>
          <cell r="I297">
            <v>25</v>
          </cell>
          <cell r="J297">
            <v>174</v>
          </cell>
          <cell r="K297">
            <v>993</v>
          </cell>
          <cell r="L297">
            <v>11.5</v>
          </cell>
          <cell r="M297">
            <v>1241.5</v>
          </cell>
          <cell r="N297">
            <v>1241.5</v>
          </cell>
        </row>
        <row r="298">
          <cell r="A298" t="str">
            <v>H28-3</v>
          </cell>
          <cell r="B298">
            <v>-0.7</v>
          </cell>
          <cell r="D298" t="str">
            <v>C2</v>
          </cell>
          <cell r="E298" t="str">
            <v>08</v>
          </cell>
          <cell r="F298" t="str">
            <v>C02F08</v>
          </cell>
          <cell r="G298">
            <v>52.18</v>
          </cell>
          <cell r="I298">
            <v>33</v>
          </cell>
          <cell r="J298">
            <v>94</v>
          </cell>
          <cell r="K298">
            <v>534</v>
          </cell>
          <cell r="L298">
            <v>7.5</v>
          </cell>
          <cell r="M298">
            <v>668.5</v>
          </cell>
          <cell r="N298">
            <v>668.5</v>
          </cell>
          <cell r="O298">
            <v>1947</v>
          </cell>
          <cell r="P298">
            <v>1702</v>
          </cell>
          <cell r="Q298">
            <v>32.6</v>
          </cell>
          <cell r="R298">
            <v>37.299999999999997</v>
          </cell>
          <cell r="S298">
            <v>32.270000000000003</v>
          </cell>
          <cell r="U298">
            <v>37891</v>
          </cell>
        </row>
        <row r="299">
          <cell r="D299" t="str">
            <v>C2</v>
          </cell>
          <cell r="E299" t="str">
            <v>08</v>
          </cell>
          <cell r="F299">
            <v>32.270000000000003</v>
          </cell>
          <cell r="H299">
            <v>38</v>
          </cell>
          <cell r="I299">
            <v>25</v>
          </cell>
          <cell r="J299">
            <v>174</v>
          </cell>
          <cell r="K299">
            <v>993</v>
          </cell>
          <cell r="L299">
            <v>11.5</v>
          </cell>
          <cell r="M299">
            <v>1241.5</v>
          </cell>
          <cell r="N299">
            <v>1241.5</v>
          </cell>
        </row>
        <row r="300">
          <cell r="A300" t="str">
            <v>H28-3</v>
          </cell>
          <cell r="B300">
            <v>-0.6</v>
          </cell>
          <cell r="D300" t="str">
            <v>C2</v>
          </cell>
          <cell r="E300" t="str">
            <v>09</v>
          </cell>
          <cell r="F300" t="str">
            <v>C02F09</v>
          </cell>
          <cell r="G300">
            <v>52.18</v>
          </cell>
          <cell r="I300">
            <v>34</v>
          </cell>
          <cell r="J300">
            <v>94</v>
          </cell>
          <cell r="K300">
            <v>536</v>
          </cell>
          <cell r="L300">
            <v>6.6000000000000227</v>
          </cell>
          <cell r="M300">
            <v>670.6</v>
          </cell>
          <cell r="N300">
            <v>670.6</v>
          </cell>
          <cell r="O300">
            <v>1916</v>
          </cell>
          <cell r="P300">
            <v>1670</v>
          </cell>
          <cell r="Q300">
            <v>32</v>
          </cell>
          <cell r="R300">
            <v>36.700000000000003</v>
          </cell>
          <cell r="S300">
            <v>32.1</v>
          </cell>
          <cell r="U300">
            <v>37881</v>
          </cell>
        </row>
        <row r="301">
          <cell r="D301" t="str">
            <v>C2</v>
          </cell>
          <cell r="E301" t="str">
            <v>09</v>
          </cell>
          <cell r="F301">
            <v>32.1</v>
          </cell>
          <cell r="H301">
            <v>38</v>
          </cell>
          <cell r="I301">
            <v>24</v>
          </cell>
          <cell r="J301">
            <v>174</v>
          </cell>
          <cell r="K301">
            <v>996</v>
          </cell>
          <cell r="L301">
            <v>13.400000000000091</v>
          </cell>
          <cell r="M301">
            <v>1245.4000000000001</v>
          </cell>
          <cell r="N301">
            <v>1245.4000000000001</v>
          </cell>
        </row>
        <row r="302">
          <cell r="A302" t="str">
            <v>H28-3</v>
          </cell>
          <cell r="B302">
            <v>-0.5</v>
          </cell>
          <cell r="D302" t="str">
            <v>C2</v>
          </cell>
          <cell r="E302" t="str">
            <v>10</v>
          </cell>
          <cell r="F302" t="str">
            <v>C02F10</v>
          </cell>
          <cell r="G302">
            <v>52.18</v>
          </cell>
          <cell r="I302">
            <v>34</v>
          </cell>
          <cell r="J302">
            <v>94</v>
          </cell>
          <cell r="K302">
            <v>537</v>
          </cell>
          <cell r="L302">
            <v>7.3500000000000227</v>
          </cell>
          <cell r="M302">
            <v>672.35</v>
          </cell>
          <cell r="N302">
            <v>672.35</v>
          </cell>
          <cell r="O302">
            <v>1952</v>
          </cell>
          <cell r="P302">
            <v>1707</v>
          </cell>
          <cell r="Q302">
            <v>32.700000000000003</v>
          </cell>
          <cell r="R302">
            <v>37.4</v>
          </cell>
          <cell r="S302">
            <v>32.58</v>
          </cell>
          <cell r="U302">
            <v>37891</v>
          </cell>
        </row>
        <row r="303">
          <cell r="D303" t="str">
            <v>C2</v>
          </cell>
          <cell r="E303" t="str">
            <v>10</v>
          </cell>
          <cell r="F303">
            <v>32.58</v>
          </cell>
          <cell r="H303">
            <v>38</v>
          </cell>
          <cell r="I303">
            <v>24</v>
          </cell>
          <cell r="J303">
            <v>175</v>
          </cell>
          <cell r="K303">
            <v>998</v>
          </cell>
          <cell r="L303">
            <v>13.650000000000091</v>
          </cell>
          <cell r="M303">
            <v>1248.6500000000001</v>
          </cell>
          <cell r="N303">
            <v>1248.6500000000001</v>
          </cell>
        </row>
        <row r="304">
          <cell r="A304" t="str">
            <v>H28-3</v>
          </cell>
          <cell r="B304">
            <v>-0.4</v>
          </cell>
          <cell r="D304" t="str">
            <v>C2</v>
          </cell>
          <cell r="E304" t="str">
            <v>11</v>
          </cell>
          <cell r="F304" t="str">
            <v>C02F11</v>
          </cell>
          <cell r="G304">
            <v>52.18</v>
          </cell>
          <cell r="I304">
            <v>34</v>
          </cell>
          <cell r="J304">
            <v>94</v>
          </cell>
          <cell r="K304">
            <v>539</v>
          </cell>
          <cell r="L304">
            <v>7.1000000000000227</v>
          </cell>
          <cell r="M304">
            <v>674.1</v>
          </cell>
          <cell r="N304">
            <v>674.1</v>
          </cell>
          <cell r="O304">
            <v>1926</v>
          </cell>
          <cell r="P304">
            <v>1681</v>
          </cell>
          <cell r="Q304">
            <v>32.200000000000003</v>
          </cell>
          <cell r="R304">
            <v>36.9</v>
          </cell>
          <cell r="S304">
            <v>32</v>
          </cell>
          <cell r="U304">
            <v>37876</v>
          </cell>
        </row>
        <row r="305">
          <cell r="D305" t="str">
            <v>C2</v>
          </cell>
          <cell r="E305" t="str">
            <v>11</v>
          </cell>
          <cell r="F305">
            <v>32</v>
          </cell>
          <cell r="H305">
            <v>39</v>
          </cell>
          <cell r="I305">
            <v>23</v>
          </cell>
          <cell r="J305">
            <v>175</v>
          </cell>
          <cell r="K305">
            <v>1001</v>
          </cell>
          <cell r="L305">
            <v>13.900000000000091</v>
          </cell>
          <cell r="M305">
            <v>1251.9000000000001</v>
          </cell>
          <cell r="N305">
            <v>1251.9000000000001</v>
          </cell>
        </row>
        <row r="306">
          <cell r="A306" t="str">
            <v>H28-1</v>
          </cell>
          <cell r="B306">
            <v>-0.4</v>
          </cell>
          <cell r="D306" t="str">
            <v>C2</v>
          </cell>
          <cell r="E306" t="str">
            <v>12</v>
          </cell>
          <cell r="F306" t="str">
            <v>C02F12</v>
          </cell>
          <cell r="G306">
            <v>52.18</v>
          </cell>
          <cell r="I306">
            <v>33</v>
          </cell>
          <cell r="J306">
            <v>92</v>
          </cell>
          <cell r="K306">
            <v>524</v>
          </cell>
          <cell r="L306">
            <v>6.8999999999999773</v>
          </cell>
          <cell r="M306">
            <v>655.9</v>
          </cell>
          <cell r="N306">
            <v>655.9</v>
          </cell>
          <cell r="O306">
            <v>1874</v>
          </cell>
          <cell r="P306">
            <v>1681</v>
          </cell>
          <cell r="Q306">
            <v>32.200000000000003</v>
          </cell>
          <cell r="R306">
            <v>35.9</v>
          </cell>
          <cell r="S306">
            <v>32.770000000000003</v>
          </cell>
          <cell r="U306">
            <v>37763</v>
          </cell>
        </row>
        <row r="307">
          <cell r="D307" t="str">
            <v>C2</v>
          </cell>
          <cell r="E307" t="str">
            <v>12</v>
          </cell>
          <cell r="F307">
            <v>32.770000000000003</v>
          </cell>
          <cell r="H307">
            <v>37</v>
          </cell>
          <cell r="I307">
            <v>24</v>
          </cell>
          <cell r="J307">
            <v>171</v>
          </cell>
          <cell r="K307">
            <v>974</v>
          </cell>
          <cell r="L307">
            <v>12.099999999999909</v>
          </cell>
          <cell r="M307">
            <v>1218.0999999999999</v>
          </cell>
          <cell r="N307">
            <v>1218.0999999999999</v>
          </cell>
        </row>
        <row r="308">
          <cell r="A308" t="str">
            <v>H28-3</v>
          </cell>
          <cell r="B308">
            <v>-0.4</v>
          </cell>
          <cell r="D308" t="str">
            <v>C2</v>
          </cell>
          <cell r="E308" t="str">
            <v>13</v>
          </cell>
          <cell r="F308" t="str">
            <v>C02F13</v>
          </cell>
          <cell r="G308">
            <v>52.18</v>
          </cell>
          <cell r="I308">
            <v>34</v>
          </cell>
          <cell r="J308">
            <v>94</v>
          </cell>
          <cell r="K308">
            <v>539</v>
          </cell>
          <cell r="L308">
            <v>7.1000000000000227</v>
          </cell>
          <cell r="M308">
            <v>674.1</v>
          </cell>
          <cell r="N308">
            <v>674.1</v>
          </cell>
          <cell r="O308">
            <v>1989</v>
          </cell>
          <cell r="P308">
            <v>1743</v>
          </cell>
          <cell r="Q308">
            <v>33.4</v>
          </cell>
          <cell r="R308">
            <v>38.1</v>
          </cell>
          <cell r="S308">
            <v>33.92</v>
          </cell>
          <cell r="U308">
            <v>37899</v>
          </cell>
        </row>
        <row r="309">
          <cell r="D309" t="str">
            <v>C2</v>
          </cell>
          <cell r="E309" t="str">
            <v>13</v>
          </cell>
          <cell r="F309">
            <v>33.92</v>
          </cell>
          <cell r="H309">
            <v>39</v>
          </cell>
          <cell r="I309">
            <v>23</v>
          </cell>
          <cell r="J309">
            <v>175</v>
          </cell>
          <cell r="K309">
            <v>1001</v>
          </cell>
          <cell r="L309">
            <v>13.900000000000091</v>
          </cell>
          <cell r="M309">
            <v>1251.9000000000001</v>
          </cell>
          <cell r="N309">
            <v>1251.9000000000001</v>
          </cell>
        </row>
        <row r="310">
          <cell r="A310" t="str">
            <v>H28-3</v>
          </cell>
          <cell r="B310">
            <v>-0.3</v>
          </cell>
          <cell r="D310" t="str">
            <v>C2</v>
          </cell>
          <cell r="E310" t="str">
            <v>14</v>
          </cell>
          <cell r="F310" t="str">
            <v>C02F14</v>
          </cell>
          <cell r="G310">
            <v>52.18</v>
          </cell>
          <cell r="I310">
            <v>34</v>
          </cell>
          <cell r="J310">
            <v>95</v>
          </cell>
          <cell r="K310">
            <v>540</v>
          </cell>
          <cell r="L310">
            <v>6.8500000000000227</v>
          </cell>
          <cell r="M310">
            <v>675.85</v>
          </cell>
          <cell r="N310">
            <v>675.85</v>
          </cell>
          <cell r="O310">
            <v>1962</v>
          </cell>
          <cell r="P310">
            <v>1717</v>
          </cell>
          <cell r="Q310">
            <v>32.9</v>
          </cell>
          <cell r="R310">
            <v>37.6</v>
          </cell>
          <cell r="S310">
            <v>32.1</v>
          </cell>
          <cell r="U310">
            <v>37886</v>
          </cell>
        </row>
        <row r="311">
          <cell r="D311" t="str">
            <v>C2</v>
          </cell>
          <cell r="E311" t="str">
            <v>14</v>
          </cell>
          <cell r="F311">
            <v>32.1</v>
          </cell>
          <cell r="H311">
            <v>39</v>
          </cell>
          <cell r="I311">
            <v>24</v>
          </cell>
          <cell r="J311">
            <v>176</v>
          </cell>
          <cell r="K311">
            <v>1004</v>
          </cell>
          <cell r="L311">
            <v>12.150000000000091</v>
          </cell>
          <cell r="M311">
            <v>1255.1500000000001</v>
          </cell>
          <cell r="N311">
            <v>1255.1500000000001</v>
          </cell>
        </row>
        <row r="312">
          <cell r="A312" t="str">
            <v>H28-2</v>
          </cell>
          <cell r="B312">
            <v>-0.3</v>
          </cell>
          <cell r="D312" t="str">
            <v>C2</v>
          </cell>
          <cell r="E312" t="str">
            <v>15</v>
          </cell>
          <cell r="F312" t="str">
            <v>C02F15</v>
          </cell>
          <cell r="G312">
            <v>52.18</v>
          </cell>
          <cell r="I312">
            <v>34</v>
          </cell>
          <cell r="J312">
            <v>95</v>
          </cell>
          <cell r="K312">
            <v>540</v>
          </cell>
          <cell r="L312">
            <v>6.8500000000000227</v>
          </cell>
          <cell r="M312">
            <v>675.85</v>
          </cell>
          <cell r="N312">
            <v>675.85</v>
          </cell>
          <cell r="O312">
            <v>1931</v>
          </cell>
          <cell r="P312">
            <v>1686</v>
          </cell>
          <cell r="Q312">
            <v>32.299999999999997</v>
          </cell>
          <cell r="R312">
            <v>37</v>
          </cell>
          <cell r="S312">
            <v>31.99</v>
          </cell>
          <cell r="U312">
            <v>37785</v>
          </cell>
        </row>
        <row r="313">
          <cell r="D313" t="str">
            <v>C2</v>
          </cell>
          <cell r="E313" t="str">
            <v>15</v>
          </cell>
          <cell r="F313">
            <v>31.99</v>
          </cell>
          <cell r="H313">
            <v>39</v>
          </cell>
          <cell r="I313">
            <v>24</v>
          </cell>
          <cell r="J313">
            <v>176</v>
          </cell>
          <cell r="K313">
            <v>1004</v>
          </cell>
          <cell r="L313">
            <v>12.150000000000091</v>
          </cell>
          <cell r="M313">
            <v>1255.1500000000001</v>
          </cell>
          <cell r="N313">
            <v>1255.1500000000001</v>
          </cell>
        </row>
        <row r="314">
          <cell r="A314" t="str">
            <v>H28-樓中樓3</v>
          </cell>
          <cell r="B314">
            <v>-0.1</v>
          </cell>
          <cell r="D314" t="str">
            <v>C2</v>
          </cell>
          <cell r="E314" t="str">
            <v>16</v>
          </cell>
          <cell r="F314" t="str">
            <v>C02F16</v>
          </cell>
          <cell r="G314">
            <v>83.24</v>
          </cell>
          <cell r="I314">
            <v>54</v>
          </cell>
          <cell r="J314">
            <v>153</v>
          </cell>
          <cell r="K314">
            <v>871</v>
          </cell>
          <cell r="L314">
            <v>11.900000000000091</v>
          </cell>
          <cell r="M314">
            <v>1089.9000000000001</v>
          </cell>
          <cell r="N314">
            <v>1089.9000000000001</v>
          </cell>
          <cell r="O314">
            <v>3288</v>
          </cell>
          <cell r="P314">
            <v>2881</v>
          </cell>
          <cell r="Q314">
            <v>34.6</v>
          </cell>
          <cell r="R314">
            <v>39.5</v>
          </cell>
          <cell r="S314">
            <v>34.72</v>
          </cell>
          <cell r="U314">
            <v>37932</v>
          </cell>
        </row>
        <row r="315">
          <cell r="D315" t="str">
            <v>C2</v>
          </cell>
          <cell r="E315" t="str">
            <v>16</v>
          </cell>
          <cell r="F315">
            <v>34.72</v>
          </cell>
          <cell r="H315">
            <v>62</v>
          </cell>
          <cell r="I315">
            <v>40</v>
          </cell>
          <cell r="J315">
            <v>283</v>
          </cell>
          <cell r="K315">
            <v>1619</v>
          </cell>
          <cell r="L315">
            <v>20.099999999999909</v>
          </cell>
          <cell r="M315">
            <v>2024.1</v>
          </cell>
          <cell r="N315">
            <v>2024.1</v>
          </cell>
        </row>
        <row r="316">
          <cell r="A316" t="str">
            <v>H28-S1</v>
          </cell>
          <cell r="B316">
            <v>-1.4</v>
          </cell>
          <cell r="C316" t="str">
            <v>C3</v>
          </cell>
          <cell r="D316" t="str">
            <v>C3</v>
          </cell>
          <cell r="E316" t="str">
            <v>01</v>
          </cell>
          <cell r="F316" t="str">
            <v>C03F01</v>
          </cell>
          <cell r="G316">
            <v>64.95</v>
          </cell>
          <cell r="I316">
            <v>43</v>
          </cell>
          <cell r="J316">
            <v>120</v>
          </cell>
          <cell r="K316">
            <v>687</v>
          </cell>
          <cell r="L316">
            <v>9.6000000000000227</v>
          </cell>
          <cell r="M316">
            <v>859.6</v>
          </cell>
          <cell r="N316">
            <v>859.6</v>
          </cell>
          <cell r="O316">
            <v>2456</v>
          </cell>
          <cell r="P316">
            <v>2183</v>
          </cell>
          <cell r="Q316">
            <v>33.6</v>
          </cell>
          <cell r="R316">
            <v>37.799999999999997</v>
          </cell>
          <cell r="S316">
            <v>34.770000000000003</v>
          </cell>
          <cell r="T316" t="str">
            <v>1F</v>
          </cell>
          <cell r="U316">
            <v>37732</v>
          </cell>
        </row>
        <row r="317">
          <cell r="D317" t="str">
            <v>C3</v>
          </cell>
          <cell r="E317" t="str">
            <v>01</v>
          </cell>
          <cell r="F317">
            <v>34.770000000000003</v>
          </cell>
          <cell r="H317">
            <v>49</v>
          </cell>
          <cell r="I317">
            <v>31</v>
          </cell>
          <cell r="J317">
            <v>223</v>
          </cell>
          <cell r="K317">
            <v>1277</v>
          </cell>
          <cell r="L317">
            <v>16.400000000000091</v>
          </cell>
          <cell r="M317">
            <v>1596.4</v>
          </cell>
          <cell r="N317">
            <v>1596.4</v>
          </cell>
        </row>
        <row r="318">
          <cell r="A318" t="str">
            <v>H28-3</v>
          </cell>
          <cell r="B318">
            <v>-0.6</v>
          </cell>
          <cell r="D318" t="str">
            <v>C3</v>
          </cell>
          <cell r="E318" t="str">
            <v>02</v>
          </cell>
          <cell r="F318" t="str">
            <v>C03F02</v>
          </cell>
          <cell r="G318">
            <v>65.39</v>
          </cell>
          <cell r="I318">
            <v>42</v>
          </cell>
          <cell r="J318">
            <v>118</v>
          </cell>
          <cell r="K318">
            <v>672</v>
          </cell>
          <cell r="L318">
            <v>8</v>
          </cell>
          <cell r="M318">
            <v>840</v>
          </cell>
          <cell r="N318">
            <v>840</v>
          </cell>
          <cell r="O318">
            <v>2557</v>
          </cell>
          <cell r="P318">
            <v>2250</v>
          </cell>
          <cell r="Q318">
            <v>34.4</v>
          </cell>
          <cell r="R318">
            <v>39.1</v>
          </cell>
          <cell r="S318">
            <v>33</v>
          </cell>
          <cell r="U318">
            <v>37931</v>
          </cell>
        </row>
        <row r="319">
          <cell r="D319" t="str">
            <v>C3</v>
          </cell>
          <cell r="E319" t="str">
            <v>02</v>
          </cell>
          <cell r="F319">
            <v>33</v>
          </cell>
          <cell r="H319">
            <v>48</v>
          </cell>
          <cell r="I319">
            <v>30</v>
          </cell>
          <cell r="J319">
            <v>218</v>
          </cell>
          <cell r="K319">
            <v>1248</v>
          </cell>
          <cell r="L319">
            <v>16</v>
          </cell>
          <cell r="M319">
            <v>1560</v>
          </cell>
          <cell r="N319">
            <v>1560</v>
          </cell>
        </row>
        <row r="320">
          <cell r="A320" t="str">
            <v>H28-3</v>
          </cell>
          <cell r="B320">
            <v>-0.6</v>
          </cell>
          <cell r="D320" t="str">
            <v>C3</v>
          </cell>
          <cell r="E320" t="str">
            <v>03</v>
          </cell>
          <cell r="F320" t="str">
            <v>C03F03</v>
          </cell>
          <cell r="G320">
            <v>65.39</v>
          </cell>
          <cell r="I320">
            <v>42</v>
          </cell>
          <cell r="J320">
            <v>118</v>
          </cell>
          <cell r="K320">
            <v>672</v>
          </cell>
          <cell r="L320">
            <v>8</v>
          </cell>
          <cell r="M320">
            <v>840</v>
          </cell>
          <cell r="N320">
            <v>840</v>
          </cell>
          <cell r="O320">
            <v>2538</v>
          </cell>
          <cell r="P320">
            <v>2230</v>
          </cell>
          <cell r="Q320">
            <v>34.1</v>
          </cell>
          <cell r="R320">
            <v>38.799999999999997</v>
          </cell>
          <cell r="S320">
            <v>33.799999999999997</v>
          </cell>
          <cell r="U320">
            <v>37922</v>
          </cell>
        </row>
        <row r="321">
          <cell r="D321" t="str">
            <v>C3</v>
          </cell>
          <cell r="E321" t="str">
            <v>03</v>
          </cell>
          <cell r="F321">
            <v>33.799999999999997</v>
          </cell>
          <cell r="H321">
            <v>48</v>
          </cell>
          <cell r="I321">
            <v>30</v>
          </cell>
          <cell r="J321">
            <v>218</v>
          </cell>
          <cell r="K321">
            <v>1248</v>
          </cell>
          <cell r="L321">
            <v>16</v>
          </cell>
          <cell r="M321">
            <v>1560</v>
          </cell>
          <cell r="N321">
            <v>1560</v>
          </cell>
        </row>
        <row r="322">
          <cell r="A322" t="str">
            <v>H28-3</v>
          </cell>
          <cell r="B322">
            <v>-0.7</v>
          </cell>
          <cell r="D322" t="str">
            <v>C3</v>
          </cell>
          <cell r="E322" t="str">
            <v>04</v>
          </cell>
          <cell r="F322" t="str">
            <v>C03F04</v>
          </cell>
          <cell r="G322">
            <v>65.39</v>
          </cell>
          <cell r="I322">
            <v>42</v>
          </cell>
          <cell r="J322">
            <v>117</v>
          </cell>
          <cell r="K322">
            <v>670</v>
          </cell>
          <cell r="L322">
            <v>8.8999999999999773</v>
          </cell>
          <cell r="M322">
            <v>837.9</v>
          </cell>
          <cell r="N322">
            <v>837.9</v>
          </cell>
          <cell r="O322">
            <v>2394</v>
          </cell>
          <cell r="P322">
            <v>2086</v>
          </cell>
          <cell r="Q322">
            <v>31.9</v>
          </cell>
          <cell r="R322">
            <v>36.6</v>
          </cell>
          <cell r="S322">
            <v>32.590000000000003</v>
          </cell>
          <cell r="U322">
            <v>37881</v>
          </cell>
        </row>
        <row r="323">
          <cell r="D323" t="str">
            <v>C3</v>
          </cell>
          <cell r="E323" t="str">
            <v>04</v>
          </cell>
          <cell r="F323">
            <v>32.590000000000003</v>
          </cell>
          <cell r="H323">
            <v>48</v>
          </cell>
          <cell r="I323">
            <v>30</v>
          </cell>
          <cell r="J323">
            <v>218</v>
          </cell>
          <cell r="K323">
            <v>1244</v>
          </cell>
          <cell r="L323">
            <v>16.099999999999909</v>
          </cell>
          <cell r="M323">
            <v>1556.1</v>
          </cell>
          <cell r="N323">
            <v>1556.1</v>
          </cell>
        </row>
        <row r="324">
          <cell r="A324" t="str">
            <v>H28-3</v>
          </cell>
          <cell r="B324">
            <v>-0.4</v>
          </cell>
          <cell r="D324" t="str">
            <v>C3</v>
          </cell>
          <cell r="E324" t="str">
            <v>05</v>
          </cell>
          <cell r="F324" t="str">
            <v>C03F05</v>
          </cell>
          <cell r="G324">
            <v>65.39</v>
          </cell>
          <cell r="I324">
            <v>42</v>
          </cell>
          <cell r="J324">
            <v>118</v>
          </cell>
          <cell r="K324">
            <v>675</v>
          </cell>
          <cell r="L324">
            <v>9.5499999999999545</v>
          </cell>
          <cell r="M324">
            <v>844.55</v>
          </cell>
          <cell r="N324">
            <v>844.55</v>
          </cell>
          <cell r="O324">
            <v>2413</v>
          </cell>
          <cell r="P324">
            <v>2106</v>
          </cell>
          <cell r="Q324">
            <v>32.200000000000003</v>
          </cell>
          <cell r="R324">
            <v>36.9</v>
          </cell>
          <cell r="S324">
            <v>32.5</v>
          </cell>
          <cell r="U324">
            <v>37851</v>
          </cell>
        </row>
        <row r="325">
          <cell r="D325" t="str">
            <v>C3</v>
          </cell>
          <cell r="E325" t="str">
            <v>05</v>
          </cell>
          <cell r="F325">
            <v>32.5</v>
          </cell>
          <cell r="H325">
            <v>48</v>
          </cell>
          <cell r="I325">
            <v>31</v>
          </cell>
          <cell r="J325">
            <v>220</v>
          </cell>
          <cell r="K325">
            <v>1254</v>
          </cell>
          <cell r="L325">
            <v>15.45</v>
          </cell>
          <cell r="M325">
            <v>1568.45</v>
          </cell>
          <cell r="N325">
            <v>1568.45</v>
          </cell>
        </row>
        <row r="326">
          <cell r="A326" t="str">
            <v>H28-3</v>
          </cell>
          <cell r="B326">
            <v>-0.2</v>
          </cell>
          <cell r="D326" t="str">
            <v>C3</v>
          </cell>
          <cell r="E326" t="str">
            <v>06</v>
          </cell>
          <cell r="F326" t="str">
            <v>C03F06</v>
          </cell>
          <cell r="G326">
            <v>65.39</v>
          </cell>
          <cell r="I326">
            <v>42</v>
          </cell>
          <cell r="J326">
            <v>119</v>
          </cell>
          <cell r="K326">
            <v>679</v>
          </cell>
          <cell r="L326">
            <v>9.1000000000000227</v>
          </cell>
          <cell r="M326">
            <v>849.1</v>
          </cell>
          <cell r="N326">
            <v>849.1</v>
          </cell>
          <cell r="O326">
            <v>2426</v>
          </cell>
          <cell r="P326">
            <v>2119</v>
          </cell>
          <cell r="Q326">
            <v>32.4</v>
          </cell>
          <cell r="R326">
            <v>37.1</v>
          </cell>
          <cell r="S326">
            <v>32.01</v>
          </cell>
          <cell r="U326">
            <v>37877</v>
          </cell>
        </row>
        <row r="327">
          <cell r="D327" t="str">
            <v>C3</v>
          </cell>
          <cell r="E327" t="str">
            <v>06</v>
          </cell>
          <cell r="F327">
            <v>32.01</v>
          </cell>
          <cell r="H327">
            <v>49</v>
          </cell>
          <cell r="I327">
            <v>30</v>
          </cell>
          <cell r="J327">
            <v>221</v>
          </cell>
          <cell r="K327">
            <v>1261</v>
          </cell>
          <cell r="L327">
            <v>15.900000000000091</v>
          </cell>
          <cell r="M327">
            <v>1576.9</v>
          </cell>
          <cell r="N327">
            <v>1576.9</v>
          </cell>
        </row>
        <row r="328">
          <cell r="A328" t="str">
            <v>H28-3</v>
          </cell>
          <cell r="B328">
            <v>0</v>
          </cell>
          <cell r="D328" t="str">
            <v>C3</v>
          </cell>
          <cell r="E328" t="str">
            <v>07</v>
          </cell>
          <cell r="F328" t="str">
            <v>C03F07</v>
          </cell>
          <cell r="G328">
            <v>65.39</v>
          </cell>
          <cell r="I328">
            <v>43</v>
          </cell>
          <cell r="J328">
            <v>120</v>
          </cell>
          <cell r="K328">
            <v>683</v>
          </cell>
          <cell r="L328">
            <v>8</v>
          </cell>
          <cell r="M328">
            <v>854</v>
          </cell>
          <cell r="N328">
            <v>854</v>
          </cell>
          <cell r="O328">
            <v>2440</v>
          </cell>
          <cell r="P328">
            <v>2132</v>
          </cell>
          <cell r="Q328">
            <v>32.6</v>
          </cell>
          <cell r="R328">
            <v>37.299999999999997</v>
          </cell>
          <cell r="S328">
            <v>32.89</v>
          </cell>
          <cell r="U328">
            <v>37851</v>
          </cell>
        </row>
        <row r="329">
          <cell r="D329" t="str">
            <v>C3</v>
          </cell>
          <cell r="E329" t="str">
            <v>07</v>
          </cell>
          <cell r="F329">
            <v>32.89</v>
          </cell>
          <cell r="H329">
            <v>49</v>
          </cell>
          <cell r="I329">
            <v>30</v>
          </cell>
          <cell r="J329">
            <v>222</v>
          </cell>
          <cell r="K329">
            <v>1268</v>
          </cell>
          <cell r="L329">
            <v>17</v>
          </cell>
          <cell r="M329">
            <v>1586</v>
          </cell>
          <cell r="N329">
            <v>1586</v>
          </cell>
        </row>
        <row r="330">
          <cell r="A330" t="str">
            <v>H28-3</v>
          </cell>
          <cell r="B330">
            <v>0</v>
          </cell>
          <cell r="D330" t="str">
            <v>C3</v>
          </cell>
          <cell r="E330" t="str">
            <v>08</v>
          </cell>
          <cell r="F330" t="str">
            <v>C03F08</v>
          </cell>
          <cell r="G330">
            <v>65.39</v>
          </cell>
          <cell r="I330">
            <v>43</v>
          </cell>
          <cell r="J330">
            <v>120</v>
          </cell>
          <cell r="K330">
            <v>683</v>
          </cell>
          <cell r="L330">
            <v>8</v>
          </cell>
          <cell r="M330">
            <v>854</v>
          </cell>
          <cell r="N330">
            <v>854</v>
          </cell>
          <cell r="O330">
            <v>2440</v>
          </cell>
          <cell r="P330">
            <v>2132</v>
          </cell>
          <cell r="Q330">
            <v>32.6</v>
          </cell>
          <cell r="R330">
            <v>37.299999999999997</v>
          </cell>
          <cell r="S330">
            <v>32.119999999999997</v>
          </cell>
          <cell r="U330">
            <v>37865</v>
          </cell>
        </row>
        <row r="331">
          <cell r="D331" t="str">
            <v>C3</v>
          </cell>
          <cell r="E331" t="str">
            <v>08</v>
          </cell>
          <cell r="F331">
            <v>32.119999999999997</v>
          </cell>
          <cell r="H331">
            <v>49</v>
          </cell>
          <cell r="I331">
            <v>30</v>
          </cell>
          <cell r="J331">
            <v>222</v>
          </cell>
          <cell r="K331">
            <v>1268</v>
          </cell>
          <cell r="L331">
            <v>17</v>
          </cell>
          <cell r="M331">
            <v>1586</v>
          </cell>
          <cell r="N331">
            <v>1586</v>
          </cell>
        </row>
        <row r="332">
          <cell r="A332" t="str">
            <v>H28-3</v>
          </cell>
          <cell r="B332">
            <v>0.1</v>
          </cell>
          <cell r="D332" t="str">
            <v>C3</v>
          </cell>
          <cell r="E332" t="str">
            <v>09</v>
          </cell>
          <cell r="F332" t="str">
            <v>C03F09</v>
          </cell>
          <cell r="G332">
            <v>65.39</v>
          </cell>
          <cell r="I332">
            <v>43</v>
          </cell>
          <cell r="J332">
            <v>120</v>
          </cell>
          <cell r="K332">
            <v>684</v>
          </cell>
          <cell r="L332">
            <v>9.1000000000000227</v>
          </cell>
          <cell r="M332">
            <v>856.1</v>
          </cell>
          <cell r="N332">
            <v>856.1</v>
          </cell>
          <cell r="O332">
            <v>2446</v>
          </cell>
          <cell r="P332">
            <v>2139</v>
          </cell>
          <cell r="Q332">
            <v>32.700000000000003</v>
          </cell>
          <cell r="R332">
            <v>37.4</v>
          </cell>
          <cell r="S332">
            <v>33.11</v>
          </cell>
          <cell r="U332">
            <v>37880</v>
          </cell>
        </row>
        <row r="333">
          <cell r="D333" t="str">
            <v>C3</v>
          </cell>
          <cell r="E333" t="str">
            <v>09</v>
          </cell>
          <cell r="F333">
            <v>33.11</v>
          </cell>
          <cell r="H333">
            <v>49</v>
          </cell>
          <cell r="I333">
            <v>30</v>
          </cell>
          <cell r="J333">
            <v>223</v>
          </cell>
          <cell r="K333">
            <v>1271</v>
          </cell>
          <cell r="L333">
            <v>16.900000000000091</v>
          </cell>
          <cell r="M333">
            <v>1589.9</v>
          </cell>
          <cell r="N333">
            <v>1589.9</v>
          </cell>
        </row>
        <row r="334">
          <cell r="A334" t="str">
            <v>H28-3</v>
          </cell>
          <cell r="B334">
            <v>0.2</v>
          </cell>
          <cell r="D334" t="str">
            <v>C3</v>
          </cell>
          <cell r="E334" t="str">
            <v>10</v>
          </cell>
          <cell r="F334" t="str">
            <v>C03F10</v>
          </cell>
          <cell r="G334">
            <v>65.39</v>
          </cell>
          <cell r="I334">
            <v>43</v>
          </cell>
          <cell r="J334">
            <v>120</v>
          </cell>
          <cell r="K334">
            <v>686</v>
          </cell>
          <cell r="L334">
            <v>9.5499999999999545</v>
          </cell>
          <cell r="M334">
            <v>858.55</v>
          </cell>
          <cell r="N334">
            <v>858.55</v>
          </cell>
          <cell r="O334">
            <v>2453</v>
          </cell>
          <cell r="P334">
            <v>2145</v>
          </cell>
          <cell r="Q334">
            <v>32.799999999999997</v>
          </cell>
          <cell r="R334">
            <v>37.5</v>
          </cell>
          <cell r="S334">
            <v>33</v>
          </cell>
          <cell r="U334">
            <v>37853</v>
          </cell>
        </row>
        <row r="335">
          <cell r="D335" t="str">
            <v>C3</v>
          </cell>
          <cell r="E335" t="str">
            <v>10</v>
          </cell>
          <cell r="F335">
            <v>33</v>
          </cell>
          <cell r="H335">
            <v>49</v>
          </cell>
          <cell r="I335">
            <v>31</v>
          </cell>
          <cell r="J335">
            <v>223</v>
          </cell>
          <cell r="K335">
            <v>1275</v>
          </cell>
          <cell r="L335">
            <v>16.45</v>
          </cell>
          <cell r="M335">
            <v>1594.45</v>
          </cell>
          <cell r="N335">
            <v>1594.45</v>
          </cell>
        </row>
        <row r="336">
          <cell r="A336" t="str">
            <v>H28-3</v>
          </cell>
          <cell r="B336">
            <v>0.3</v>
          </cell>
          <cell r="D336" t="str">
            <v>C3</v>
          </cell>
          <cell r="E336" t="str">
            <v>11</v>
          </cell>
          <cell r="F336" t="str">
            <v>C03F11</v>
          </cell>
          <cell r="G336">
            <v>65.39</v>
          </cell>
          <cell r="I336">
            <v>43</v>
          </cell>
          <cell r="J336">
            <v>120</v>
          </cell>
          <cell r="K336">
            <v>688</v>
          </cell>
          <cell r="L336">
            <v>9.6499999999999773</v>
          </cell>
          <cell r="M336">
            <v>860.65</v>
          </cell>
          <cell r="N336">
            <v>860.65</v>
          </cell>
          <cell r="O336">
            <v>2459</v>
          </cell>
          <cell r="P336">
            <v>2152</v>
          </cell>
          <cell r="Q336">
            <v>32.9</v>
          </cell>
          <cell r="R336">
            <v>37.6</v>
          </cell>
          <cell r="S336">
            <v>33.090000000000003</v>
          </cell>
          <cell r="U336">
            <v>37831</v>
          </cell>
        </row>
        <row r="337">
          <cell r="D337" t="str">
            <v>C3</v>
          </cell>
          <cell r="E337" t="str">
            <v>11</v>
          </cell>
          <cell r="F337">
            <v>33.090000000000003</v>
          </cell>
          <cell r="H337">
            <v>49</v>
          </cell>
          <cell r="I337">
            <v>31</v>
          </cell>
          <cell r="J337">
            <v>224</v>
          </cell>
          <cell r="K337">
            <v>1278</v>
          </cell>
          <cell r="L337">
            <v>16.349999999999909</v>
          </cell>
          <cell r="M337">
            <v>1598.35</v>
          </cell>
          <cell r="N337">
            <v>1598.35</v>
          </cell>
        </row>
        <row r="338">
          <cell r="A338" t="str">
            <v>H28-1</v>
          </cell>
          <cell r="B338">
            <v>0.2</v>
          </cell>
          <cell r="D338" t="str">
            <v>C3</v>
          </cell>
          <cell r="E338" t="str">
            <v>12</v>
          </cell>
          <cell r="F338" t="str">
            <v>C03F12</v>
          </cell>
          <cell r="G338">
            <v>65.39</v>
          </cell>
          <cell r="I338">
            <v>42</v>
          </cell>
          <cell r="J338">
            <v>117</v>
          </cell>
          <cell r="K338">
            <v>668</v>
          </cell>
          <cell r="L338">
            <v>8.4500000000000455</v>
          </cell>
          <cell r="M338">
            <v>835.45</v>
          </cell>
          <cell r="N338">
            <v>835.45</v>
          </cell>
          <cell r="O338">
            <v>2387</v>
          </cell>
          <cell r="P338">
            <v>2145</v>
          </cell>
          <cell r="Q338">
            <v>32.799999999999997</v>
          </cell>
          <cell r="R338">
            <v>36.5</v>
          </cell>
          <cell r="S338">
            <v>33.950000000000003</v>
          </cell>
          <cell r="U338">
            <v>37742</v>
          </cell>
        </row>
        <row r="339">
          <cell r="D339" t="str">
            <v>C3</v>
          </cell>
          <cell r="E339" t="str">
            <v>12</v>
          </cell>
          <cell r="F339">
            <v>33.950000000000003</v>
          </cell>
          <cell r="H339">
            <v>48</v>
          </cell>
          <cell r="I339">
            <v>29</v>
          </cell>
          <cell r="J339">
            <v>217</v>
          </cell>
          <cell r="K339">
            <v>1241</v>
          </cell>
          <cell r="L339">
            <v>16.55</v>
          </cell>
          <cell r="M339">
            <v>1551.55</v>
          </cell>
          <cell r="N339">
            <v>1551.55</v>
          </cell>
        </row>
        <row r="340">
          <cell r="A340" t="str">
            <v>H28-3</v>
          </cell>
          <cell r="B340">
            <v>0.3</v>
          </cell>
          <cell r="D340" t="str">
            <v>C3</v>
          </cell>
          <cell r="E340" t="str">
            <v>13</v>
          </cell>
          <cell r="F340" t="str">
            <v>C03F13</v>
          </cell>
          <cell r="G340">
            <v>65.39</v>
          </cell>
          <cell r="I340">
            <v>43</v>
          </cell>
          <cell r="J340">
            <v>120</v>
          </cell>
          <cell r="K340">
            <v>688</v>
          </cell>
          <cell r="L340">
            <v>9.6499999999999773</v>
          </cell>
          <cell r="M340">
            <v>860.65</v>
          </cell>
          <cell r="N340">
            <v>860.65</v>
          </cell>
          <cell r="O340">
            <v>2459</v>
          </cell>
          <cell r="P340">
            <v>2152</v>
          </cell>
          <cell r="Q340">
            <v>32.9</v>
          </cell>
          <cell r="R340">
            <v>37.6</v>
          </cell>
          <cell r="S340">
            <v>34.26</v>
          </cell>
          <cell r="U340">
            <v>37892</v>
          </cell>
        </row>
        <row r="341">
          <cell r="D341" t="str">
            <v>C3</v>
          </cell>
          <cell r="E341" t="str">
            <v>13</v>
          </cell>
          <cell r="F341">
            <v>34.26</v>
          </cell>
          <cell r="H341">
            <v>49</v>
          </cell>
          <cell r="I341">
            <v>31</v>
          </cell>
          <cell r="J341">
            <v>224</v>
          </cell>
          <cell r="K341">
            <v>1278</v>
          </cell>
          <cell r="L341">
            <v>16.349999999999909</v>
          </cell>
          <cell r="M341">
            <v>1598.35</v>
          </cell>
          <cell r="N341">
            <v>1598.35</v>
          </cell>
        </row>
        <row r="342">
          <cell r="A342" t="str">
            <v>H28-3</v>
          </cell>
          <cell r="B342">
            <v>0.4</v>
          </cell>
          <cell r="D342" t="str">
            <v>C3</v>
          </cell>
          <cell r="E342" t="str">
            <v>14</v>
          </cell>
          <cell r="F342" t="str">
            <v>C03F14</v>
          </cell>
          <cell r="G342">
            <v>65.39</v>
          </cell>
          <cell r="I342">
            <v>43</v>
          </cell>
          <cell r="J342">
            <v>121</v>
          </cell>
          <cell r="K342">
            <v>690</v>
          </cell>
          <cell r="L342">
            <v>9.1000000000000227</v>
          </cell>
          <cell r="M342">
            <v>863.1</v>
          </cell>
          <cell r="N342">
            <v>863.1</v>
          </cell>
          <cell r="O342">
            <v>2636</v>
          </cell>
          <cell r="P342">
            <v>2328</v>
          </cell>
          <cell r="Q342">
            <v>35.6</v>
          </cell>
          <cell r="R342">
            <v>40.299999999999997</v>
          </cell>
          <cell r="S342">
            <v>35.020000000000003</v>
          </cell>
          <cell r="U342">
            <v>37914</v>
          </cell>
        </row>
        <row r="343">
          <cell r="D343" t="str">
            <v>C3</v>
          </cell>
          <cell r="E343" t="str">
            <v>14</v>
          </cell>
          <cell r="F343">
            <v>35.020000000000003</v>
          </cell>
          <cell r="H343">
            <v>49</v>
          </cell>
          <cell r="I343">
            <v>31</v>
          </cell>
          <cell r="J343">
            <v>224</v>
          </cell>
          <cell r="K343">
            <v>1282</v>
          </cell>
          <cell r="L343">
            <v>16.900000000000091</v>
          </cell>
          <cell r="M343">
            <v>1602.9</v>
          </cell>
          <cell r="N343">
            <v>1602.9</v>
          </cell>
        </row>
        <row r="344">
          <cell r="A344" t="str">
            <v>H28-2</v>
          </cell>
          <cell r="B344">
            <v>0.4</v>
          </cell>
          <cell r="D344" t="str">
            <v>C3</v>
          </cell>
          <cell r="E344" t="str">
            <v>15</v>
          </cell>
          <cell r="F344" t="str">
            <v>C03F15</v>
          </cell>
          <cell r="G344">
            <v>65.39</v>
          </cell>
          <cell r="I344">
            <v>43</v>
          </cell>
          <cell r="J344">
            <v>121</v>
          </cell>
          <cell r="K344">
            <v>690</v>
          </cell>
          <cell r="L344">
            <v>9.1000000000000227</v>
          </cell>
          <cell r="M344">
            <v>863.1</v>
          </cell>
          <cell r="N344">
            <v>863.1</v>
          </cell>
          <cell r="O344">
            <v>2466</v>
          </cell>
          <cell r="P344">
            <v>2158</v>
          </cell>
          <cell r="Q344">
            <v>33</v>
          </cell>
          <cell r="R344">
            <v>37.700000000000003</v>
          </cell>
          <cell r="S344">
            <v>32.880000000000003</v>
          </cell>
          <cell r="U344">
            <v>37778</v>
          </cell>
        </row>
        <row r="345">
          <cell r="D345" t="str">
            <v>C3</v>
          </cell>
          <cell r="E345" t="str">
            <v>15</v>
          </cell>
          <cell r="F345">
            <v>32.880000000000003</v>
          </cell>
          <cell r="H345">
            <v>49</v>
          </cell>
          <cell r="I345">
            <v>31</v>
          </cell>
          <cell r="J345">
            <v>224</v>
          </cell>
          <cell r="K345">
            <v>1282</v>
          </cell>
          <cell r="L345">
            <v>16.900000000000091</v>
          </cell>
          <cell r="M345">
            <v>1602.9</v>
          </cell>
          <cell r="N345">
            <v>1602.9</v>
          </cell>
        </row>
        <row r="346">
          <cell r="A346" t="str">
            <v>H28-樓中樓3</v>
          </cell>
          <cell r="B346">
            <v>0.6</v>
          </cell>
          <cell r="D346" t="str">
            <v>C3</v>
          </cell>
          <cell r="E346" t="str">
            <v>16</v>
          </cell>
          <cell r="F346" t="str">
            <v>C03F16</v>
          </cell>
          <cell r="G346">
            <v>107.56</v>
          </cell>
          <cell r="I346">
            <v>72</v>
          </cell>
          <cell r="J346">
            <v>201</v>
          </cell>
          <cell r="K346">
            <v>1147</v>
          </cell>
          <cell r="L346">
            <v>14.650000000000091</v>
          </cell>
          <cell r="M346">
            <v>1434.65</v>
          </cell>
          <cell r="N346">
            <v>1434.65</v>
          </cell>
          <cell r="O346">
            <v>4518</v>
          </cell>
          <cell r="P346">
            <v>3991</v>
          </cell>
          <cell r="Q346">
            <v>37.1</v>
          </cell>
          <cell r="R346">
            <v>42</v>
          </cell>
          <cell r="S346">
            <v>37.1</v>
          </cell>
          <cell r="U346">
            <v>38034</v>
          </cell>
        </row>
        <row r="347">
          <cell r="D347" t="str">
            <v>C3</v>
          </cell>
          <cell r="E347" t="str">
            <v>16</v>
          </cell>
          <cell r="F347">
            <v>37.1</v>
          </cell>
          <cell r="H347">
            <v>82</v>
          </cell>
          <cell r="I347">
            <v>51</v>
          </cell>
          <cell r="J347">
            <v>373</v>
          </cell>
          <cell r="K347">
            <v>2131</v>
          </cell>
          <cell r="L347">
            <v>27.349999999999909</v>
          </cell>
          <cell r="M347">
            <v>2664.35</v>
          </cell>
          <cell r="N347">
            <v>2664.35</v>
          </cell>
        </row>
        <row r="348">
          <cell r="A348" t="str">
            <v>H28-S1</v>
          </cell>
          <cell r="B348">
            <v>-1.2</v>
          </cell>
          <cell r="C348" t="str">
            <v>C5</v>
          </cell>
          <cell r="D348" t="str">
            <v>C5</v>
          </cell>
          <cell r="E348" t="str">
            <v>01</v>
          </cell>
          <cell r="F348" t="str">
            <v>C05F01</v>
          </cell>
          <cell r="G348">
            <v>57.02</v>
          </cell>
          <cell r="I348">
            <v>38</v>
          </cell>
          <cell r="J348">
            <v>106</v>
          </cell>
          <cell r="K348">
            <v>606</v>
          </cell>
          <cell r="L348">
            <v>8.4500000000000455</v>
          </cell>
          <cell r="M348">
            <v>758.45</v>
          </cell>
          <cell r="N348">
            <v>758.45</v>
          </cell>
          <cell r="O348">
            <v>2167</v>
          </cell>
          <cell r="P348">
            <v>1928</v>
          </cell>
          <cell r="Q348">
            <v>33.799999999999997</v>
          </cell>
          <cell r="R348">
            <v>38</v>
          </cell>
          <cell r="S348">
            <v>34.76</v>
          </cell>
          <cell r="T348" t="str">
            <v>1F</v>
          </cell>
          <cell r="U348">
            <v>37732</v>
          </cell>
        </row>
        <row r="349">
          <cell r="D349" t="str">
            <v>C5</v>
          </cell>
          <cell r="E349" t="str">
            <v>01</v>
          </cell>
          <cell r="F349">
            <v>34.76</v>
          </cell>
          <cell r="H349">
            <v>43</v>
          </cell>
          <cell r="I349">
            <v>27</v>
          </cell>
          <cell r="J349">
            <v>197</v>
          </cell>
          <cell r="K349">
            <v>1126</v>
          </cell>
          <cell r="L349">
            <v>15.55</v>
          </cell>
          <cell r="M349">
            <v>1408.55</v>
          </cell>
          <cell r="N349">
            <v>1408.55</v>
          </cell>
        </row>
        <row r="350">
          <cell r="A350" t="str">
            <v>H28-3</v>
          </cell>
          <cell r="B350">
            <v>0.4</v>
          </cell>
          <cell r="D350" t="str">
            <v>C5</v>
          </cell>
          <cell r="E350" t="str">
            <v>02</v>
          </cell>
          <cell r="F350" t="str">
            <v>C05F02</v>
          </cell>
          <cell r="G350">
            <v>65.39</v>
          </cell>
          <cell r="I350">
            <v>43</v>
          </cell>
          <cell r="J350">
            <v>121</v>
          </cell>
          <cell r="K350">
            <v>690</v>
          </cell>
          <cell r="L350">
            <v>9.1000000000000227</v>
          </cell>
          <cell r="M350">
            <v>863.1</v>
          </cell>
          <cell r="N350">
            <v>863.1</v>
          </cell>
          <cell r="O350">
            <v>2551</v>
          </cell>
          <cell r="P350">
            <v>2243</v>
          </cell>
          <cell r="Q350">
            <v>34.299999999999997</v>
          </cell>
          <cell r="R350">
            <v>39</v>
          </cell>
          <cell r="S350">
            <v>34.71</v>
          </cell>
          <cell r="U350">
            <v>37904</v>
          </cell>
        </row>
        <row r="351">
          <cell r="D351" t="str">
            <v>C5</v>
          </cell>
          <cell r="E351" t="str">
            <v>02</v>
          </cell>
          <cell r="F351">
            <v>34.71</v>
          </cell>
          <cell r="H351">
            <v>49</v>
          </cell>
          <cell r="I351">
            <v>31</v>
          </cell>
          <cell r="J351">
            <v>224</v>
          </cell>
          <cell r="K351">
            <v>1282</v>
          </cell>
          <cell r="L351">
            <v>16.900000000000091</v>
          </cell>
          <cell r="M351">
            <v>1602.9</v>
          </cell>
          <cell r="N351">
            <v>1602.9</v>
          </cell>
        </row>
        <row r="352">
          <cell r="A352" t="str">
            <v>H28-3</v>
          </cell>
          <cell r="B352">
            <v>0.4</v>
          </cell>
          <cell r="D352" t="str">
            <v>C5</v>
          </cell>
          <cell r="E352" t="str">
            <v>03</v>
          </cell>
          <cell r="F352" t="str">
            <v>C05F03</v>
          </cell>
          <cell r="G352">
            <v>65.39</v>
          </cell>
          <cell r="I352">
            <v>43</v>
          </cell>
          <cell r="J352">
            <v>121</v>
          </cell>
          <cell r="K352">
            <v>690</v>
          </cell>
          <cell r="L352">
            <v>9.1000000000000227</v>
          </cell>
          <cell r="M352">
            <v>863.1</v>
          </cell>
          <cell r="N352">
            <v>863.1</v>
          </cell>
          <cell r="O352">
            <v>2466</v>
          </cell>
          <cell r="P352">
            <v>2158</v>
          </cell>
          <cell r="Q352">
            <v>33</v>
          </cell>
          <cell r="R352">
            <v>37.700000000000003</v>
          </cell>
          <cell r="S352">
            <v>33.19</v>
          </cell>
          <cell r="U352">
            <v>37849</v>
          </cell>
        </row>
        <row r="353">
          <cell r="D353" t="str">
            <v>C5</v>
          </cell>
          <cell r="E353" t="str">
            <v>03</v>
          </cell>
          <cell r="F353">
            <v>33.19</v>
          </cell>
          <cell r="H353">
            <v>49</v>
          </cell>
          <cell r="I353">
            <v>31</v>
          </cell>
          <cell r="J353">
            <v>224</v>
          </cell>
          <cell r="K353">
            <v>1282</v>
          </cell>
          <cell r="L353">
            <v>16.900000000000091</v>
          </cell>
          <cell r="M353">
            <v>1602.9</v>
          </cell>
          <cell r="N353">
            <v>1602.9</v>
          </cell>
        </row>
        <row r="354">
          <cell r="A354" t="str">
            <v>H28-3</v>
          </cell>
          <cell r="B354">
            <v>0.3</v>
          </cell>
          <cell r="D354" t="str">
            <v>C5</v>
          </cell>
          <cell r="E354" t="str">
            <v>04</v>
          </cell>
          <cell r="F354" t="str">
            <v>C05F04</v>
          </cell>
          <cell r="G354">
            <v>65.39</v>
          </cell>
          <cell r="I354">
            <v>43</v>
          </cell>
          <cell r="J354">
            <v>120</v>
          </cell>
          <cell r="K354">
            <v>688</v>
          </cell>
          <cell r="L354">
            <v>9.6499999999999773</v>
          </cell>
          <cell r="M354">
            <v>860.65</v>
          </cell>
          <cell r="N354">
            <v>860.65</v>
          </cell>
          <cell r="O354">
            <v>2498</v>
          </cell>
          <cell r="P354">
            <v>2191</v>
          </cell>
          <cell r="Q354">
            <v>33.5</v>
          </cell>
          <cell r="R354">
            <v>38.200000000000003</v>
          </cell>
          <cell r="S354">
            <v>34</v>
          </cell>
          <cell r="U354">
            <v>37919</v>
          </cell>
        </row>
        <row r="355">
          <cell r="D355" t="str">
            <v>C5</v>
          </cell>
          <cell r="E355" t="str">
            <v>04</v>
          </cell>
          <cell r="F355">
            <v>34</v>
          </cell>
          <cell r="H355">
            <v>49</v>
          </cell>
          <cell r="I355">
            <v>31</v>
          </cell>
          <cell r="J355">
            <v>224</v>
          </cell>
          <cell r="K355">
            <v>1278</v>
          </cell>
          <cell r="L355">
            <v>16.349999999999909</v>
          </cell>
          <cell r="M355">
            <v>1598.35</v>
          </cell>
          <cell r="N355">
            <v>1598.35</v>
          </cell>
        </row>
        <row r="356">
          <cell r="A356" t="str">
            <v>H28-1</v>
          </cell>
          <cell r="B356">
            <v>0.1</v>
          </cell>
          <cell r="D356" t="str">
            <v>C5</v>
          </cell>
          <cell r="E356" t="str">
            <v>05</v>
          </cell>
          <cell r="F356" t="str">
            <v>C05F05</v>
          </cell>
          <cell r="G356">
            <v>65.39</v>
          </cell>
          <cell r="I356">
            <v>42</v>
          </cell>
          <cell r="J356">
            <v>117</v>
          </cell>
          <cell r="K356">
            <v>666</v>
          </cell>
          <cell r="L356">
            <v>8.3500000000000227</v>
          </cell>
          <cell r="M356">
            <v>833.35</v>
          </cell>
          <cell r="N356">
            <v>833.35</v>
          </cell>
          <cell r="O356">
            <v>2381</v>
          </cell>
          <cell r="P356">
            <v>2139</v>
          </cell>
          <cell r="Q356">
            <v>32.700000000000003</v>
          </cell>
          <cell r="R356">
            <v>36.4</v>
          </cell>
          <cell r="S356">
            <v>33.200000000000003</v>
          </cell>
          <cell r="U356">
            <v>37729</v>
          </cell>
        </row>
        <row r="357">
          <cell r="D357" t="str">
            <v>C5</v>
          </cell>
          <cell r="E357" t="str">
            <v>05</v>
          </cell>
          <cell r="F357">
            <v>33.200000000000003</v>
          </cell>
          <cell r="H357">
            <v>48</v>
          </cell>
          <cell r="I357">
            <v>29</v>
          </cell>
          <cell r="J357">
            <v>217</v>
          </cell>
          <cell r="K357">
            <v>1238</v>
          </cell>
          <cell r="L357">
            <v>15.650000000000091</v>
          </cell>
          <cell r="M357">
            <v>1547.65</v>
          </cell>
          <cell r="N357">
            <v>1547.65</v>
          </cell>
        </row>
        <row r="358">
          <cell r="A358" t="str">
            <v>H28-1</v>
          </cell>
          <cell r="B358">
            <v>0.2</v>
          </cell>
          <cell r="D358" t="str">
            <v>C5</v>
          </cell>
          <cell r="E358" t="str">
            <v>06</v>
          </cell>
          <cell r="F358" t="str">
            <v>C05F06</v>
          </cell>
          <cell r="G358">
            <v>65.39</v>
          </cell>
          <cell r="I358">
            <v>42</v>
          </cell>
          <cell r="J358">
            <v>117</v>
          </cell>
          <cell r="K358">
            <v>668</v>
          </cell>
          <cell r="L358">
            <v>8.4500000000000455</v>
          </cell>
          <cell r="M358">
            <v>835.45</v>
          </cell>
          <cell r="N358">
            <v>835.45</v>
          </cell>
          <cell r="O358">
            <v>2387</v>
          </cell>
          <cell r="P358">
            <v>2145</v>
          </cell>
          <cell r="Q358">
            <v>32.799999999999997</v>
          </cell>
          <cell r="R358">
            <v>36.5</v>
          </cell>
          <cell r="S358">
            <v>33.19</v>
          </cell>
          <cell r="U358">
            <v>37724</v>
          </cell>
        </row>
        <row r="359">
          <cell r="D359" t="str">
            <v>C5</v>
          </cell>
          <cell r="E359" t="str">
            <v>06</v>
          </cell>
          <cell r="F359">
            <v>33.19</v>
          </cell>
          <cell r="H359">
            <v>48</v>
          </cell>
          <cell r="I359">
            <v>29</v>
          </cell>
          <cell r="J359">
            <v>217</v>
          </cell>
          <cell r="K359">
            <v>1241</v>
          </cell>
          <cell r="L359">
            <v>16.55</v>
          </cell>
          <cell r="M359">
            <v>1551.55</v>
          </cell>
          <cell r="N359">
            <v>1551.55</v>
          </cell>
        </row>
        <row r="360">
          <cell r="A360" t="str">
            <v>H28-1</v>
          </cell>
          <cell r="B360">
            <v>0.3</v>
          </cell>
          <cell r="D360" t="str">
            <v>C5</v>
          </cell>
          <cell r="E360" t="str">
            <v>07</v>
          </cell>
          <cell r="F360" t="str">
            <v>C05F07</v>
          </cell>
          <cell r="G360">
            <v>65.39</v>
          </cell>
          <cell r="I360">
            <v>42</v>
          </cell>
          <cell r="J360">
            <v>117</v>
          </cell>
          <cell r="K360">
            <v>670</v>
          </cell>
          <cell r="L360">
            <v>8.8999999999999773</v>
          </cell>
          <cell r="M360">
            <v>837.9</v>
          </cell>
          <cell r="N360">
            <v>837.9</v>
          </cell>
          <cell r="O360">
            <v>2394</v>
          </cell>
          <cell r="P360">
            <v>2152</v>
          </cell>
          <cell r="Q360">
            <v>32.9</v>
          </cell>
          <cell r="R360">
            <v>36.6</v>
          </cell>
          <cell r="S360">
            <v>32.96</v>
          </cell>
          <cell r="U360">
            <v>37720</v>
          </cell>
        </row>
        <row r="361">
          <cell r="D361" t="str">
            <v>C5</v>
          </cell>
          <cell r="E361" t="str">
            <v>07</v>
          </cell>
          <cell r="F361">
            <v>32.96</v>
          </cell>
          <cell r="H361">
            <v>48</v>
          </cell>
          <cell r="I361">
            <v>30</v>
          </cell>
          <cell r="J361">
            <v>218</v>
          </cell>
          <cell r="K361">
            <v>1244</v>
          </cell>
          <cell r="L361">
            <v>16.099999999999909</v>
          </cell>
          <cell r="M361">
            <v>1556.1</v>
          </cell>
          <cell r="N361">
            <v>1556.1</v>
          </cell>
        </row>
        <row r="362">
          <cell r="A362" t="str">
            <v>H28-2</v>
          </cell>
          <cell r="B362">
            <v>0.8</v>
          </cell>
          <cell r="D362" t="str">
            <v>C5</v>
          </cell>
          <cell r="E362" t="str">
            <v>08</v>
          </cell>
          <cell r="F362" t="str">
            <v>C05F08</v>
          </cell>
          <cell r="G362">
            <v>65.39</v>
          </cell>
          <cell r="I362">
            <v>44</v>
          </cell>
          <cell r="J362">
            <v>122</v>
          </cell>
          <cell r="K362">
            <v>697</v>
          </cell>
          <cell r="L362">
            <v>9.2000000000000455</v>
          </cell>
          <cell r="M362">
            <v>872.2</v>
          </cell>
          <cell r="N362">
            <v>872.2</v>
          </cell>
          <cell r="O362">
            <v>2492</v>
          </cell>
          <cell r="P362">
            <v>2185</v>
          </cell>
          <cell r="Q362">
            <v>33.4</v>
          </cell>
          <cell r="R362">
            <v>38.1</v>
          </cell>
          <cell r="S362">
            <v>33.39</v>
          </cell>
          <cell r="U362">
            <v>37782</v>
          </cell>
        </row>
        <row r="363">
          <cell r="D363" t="str">
            <v>C5</v>
          </cell>
          <cell r="E363" t="str">
            <v>08</v>
          </cell>
          <cell r="F363">
            <v>33.39</v>
          </cell>
          <cell r="H363">
            <v>50</v>
          </cell>
          <cell r="I363">
            <v>31</v>
          </cell>
          <cell r="J363">
            <v>227</v>
          </cell>
          <cell r="K363">
            <v>1295</v>
          </cell>
          <cell r="L363">
            <v>16.8</v>
          </cell>
          <cell r="M363">
            <v>1619.8</v>
          </cell>
          <cell r="N363">
            <v>1619.8</v>
          </cell>
        </row>
        <row r="364">
          <cell r="A364" t="str">
            <v>H28-3</v>
          </cell>
          <cell r="B364">
            <v>1.1000000000000001</v>
          </cell>
          <cell r="D364" t="str">
            <v>C5</v>
          </cell>
          <cell r="E364" t="str">
            <v>09</v>
          </cell>
          <cell r="F364" t="str">
            <v>C05F09</v>
          </cell>
          <cell r="G364">
            <v>65.39</v>
          </cell>
          <cell r="I364">
            <v>44</v>
          </cell>
          <cell r="J364">
            <v>123</v>
          </cell>
          <cell r="K364">
            <v>703</v>
          </cell>
          <cell r="L364">
            <v>8.8500000000000227</v>
          </cell>
          <cell r="M364">
            <v>878.85</v>
          </cell>
          <cell r="N364">
            <v>878.85</v>
          </cell>
          <cell r="O364">
            <v>2511</v>
          </cell>
          <cell r="P364">
            <v>2204</v>
          </cell>
          <cell r="Q364">
            <v>33.700000000000003</v>
          </cell>
          <cell r="R364">
            <v>38.4</v>
          </cell>
          <cell r="S364">
            <v>33.409999999999997</v>
          </cell>
          <cell r="U364">
            <v>37806</v>
          </cell>
        </row>
        <row r="365">
          <cell r="D365" t="str">
            <v>C5</v>
          </cell>
          <cell r="E365" t="str">
            <v>09</v>
          </cell>
          <cell r="F365">
            <v>33.409999999999997</v>
          </cell>
          <cell r="H365">
            <v>50</v>
          </cell>
          <cell r="I365">
            <v>32</v>
          </cell>
          <cell r="J365">
            <v>229</v>
          </cell>
          <cell r="K365">
            <v>1305</v>
          </cell>
          <cell r="L365">
            <v>16.150000000000091</v>
          </cell>
          <cell r="M365">
            <v>1632.15</v>
          </cell>
          <cell r="N365">
            <v>1632.15</v>
          </cell>
        </row>
        <row r="366">
          <cell r="A366" t="str">
            <v>H28-3</v>
          </cell>
          <cell r="B366">
            <v>1.2</v>
          </cell>
          <cell r="D366" t="str">
            <v>C5</v>
          </cell>
          <cell r="E366" t="str">
            <v>10</v>
          </cell>
          <cell r="F366" t="str">
            <v>C05F10</v>
          </cell>
          <cell r="G366">
            <v>65.39</v>
          </cell>
          <cell r="I366">
            <v>44</v>
          </cell>
          <cell r="J366">
            <v>123</v>
          </cell>
          <cell r="K366">
            <v>705</v>
          </cell>
          <cell r="L366">
            <v>9.2999999999999545</v>
          </cell>
          <cell r="M366">
            <v>881.3</v>
          </cell>
          <cell r="N366">
            <v>881.3</v>
          </cell>
          <cell r="O366">
            <v>2518</v>
          </cell>
          <cell r="P366">
            <v>2211</v>
          </cell>
          <cell r="Q366">
            <v>33.799999999999997</v>
          </cell>
          <cell r="R366">
            <v>38.5</v>
          </cell>
          <cell r="S366">
            <v>33.51</v>
          </cell>
          <cell r="U366">
            <v>37802</v>
          </cell>
        </row>
        <row r="367">
          <cell r="D367" t="str">
            <v>C5</v>
          </cell>
          <cell r="E367" t="str">
            <v>10</v>
          </cell>
          <cell r="F367">
            <v>33.51</v>
          </cell>
          <cell r="H367">
            <v>50</v>
          </cell>
          <cell r="I367">
            <v>32</v>
          </cell>
          <cell r="J367">
            <v>229</v>
          </cell>
          <cell r="K367">
            <v>1309</v>
          </cell>
          <cell r="L367">
            <v>16.7</v>
          </cell>
          <cell r="M367">
            <v>1636.7</v>
          </cell>
          <cell r="N367">
            <v>1636.7</v>
          </cell>
        </row>
        <row r="368">
          <cell r="A368" t="str">
            <v>H28-3</v>
          </cell>
          <cell r="B368">
            <v>1.3</v>
          </cell>
          <cell r="D368" t="str">
            <v>C5</v>
          </cell>
          <cell r="E368" t="str">
            <v>11</v>
          </cell>
          <cell r="F368" t="str">
            <v>C05F11</v>
          </cell>
          <cell r="G368">
            <v>65.39</v>
          </cell>
          <cell r="I368">
            <v>44</v>
          </cell>
          <cell r="J368">
            <v>124</v>
          </cell>
          <cell r="K368">
            <v>707</v>
          </cell>
          <cell r="L368">
            <v>8.75</v>
          </cell>
          <cell r="M368">
            <v>883.75</v>
          </cell>
          <cell r="N368">
            <v>883.75</v>
          </cell>
          <cell r="O368">
            <v>2525</v>
          </cell>
          <cell r="P368">
            <v>2217</v>
          </cell>
          <cell r="Q368">
            <v>33.9</v>
          </cell>
          <cell r="R368">
            <v>38.6</v>
          </cell>
          <cell r="S368">
            <v>33.97</v>
          </cell>
          <cell r="U368">
            <v>37831</v>
          </cell>
        </row>
        <row r="369">
          <cell r="D369" t="str">
            <v>C5</v>
          </cell>
          <cell r="E369" t="str">
            <v>11</v>
          </cell>
          <cell r="F369">
            <v>33.97</v>
          </cell>
          <cell r="H369">
            <v>51</v>
          </cell>
          <cell r="I369">
            <v>31</v>
          </cell>
          <cell r="J369">
            <v>230</v>
          </cell>
          <cell r="K369">
            <v>1313</v>
          </cell>
          <cell r="L369">
            <v>16.25</v>
          </cell>
          <cell r="M369">
            <v>1641.25</v>
          </cell>
          <cell r="N369">
            <v>1641.25</v>
          </cell>
        </row>
        <row r="370">
          <cell r="A370" t="str">
            <v>H28-1</v>
          </cell>
          <cell r="B370">
            <v>0.5</v>
          </cell>
          <cell r="D370" t="str">
            <v>C5</v>
          </cell>
          <cell r="E370" t="str">
            <v>12</v>
          </cell>
          <cell r="F370" t="str">
            <v>C05F12</v>
          </cell>
          <cell r="G370">
            <v>65.39</v>
          </cell>
          <cell r="I370">
            <v>42</v>
          </cell>
          <cell r="J370">
            <v>118</v>
          </cell>
          <cell r="K370">
            <v>673</v>
          </cell>
          <cell r="L370">
            <v>9.4500000000000455</v>
          </cell>
          <cell r="M370">
            <v>842.45</v>
          </cell>
          <cell r="N370">
            <v>842.45</v>
          </cell>
          <cell r="O370">
            <v>2407</v>
          </cell>
          <cell r="P370">
            <v>2165</v>
          </cell>
          <cell r="Q370">
            <v>33.1</v>
          </cell>
          <cell r="R370">
            <v>36.799999999999997</v>
          </cell>
          <cell r="S370">
            <v>33.950000000000003</v>
          </cell>
          <cell r="U370">
            <v>37742</v>
          </cell>
        </row>
        <row r="371">
          <cell r="D371" t="str">
            <v>C5</v>
          </cell>
          <cell r="E371" t="str">
            <v>12</v>
          </cell>
          <cell r="F371">
            <v>33.950000000000003</v>
          </cell>
          <cell r="H371">
            <v>48</v>
          </cell>
          <cell r="I371">
            <v>30</v>
          </cell>
          <cell r="J371">
            <v>219</v>
          </cell>
          <cell r="K371">
            <v>1251</v>
          </cell>
          <cell r="L371">
            <v>16.55</v>
          </cell>
          <cell r="M371">
            <v>1564.55</v>
          </cell>
          <cell r="N371">
            <v>1564.55</v>
          </cell>
        </row>
        <row r="372">
          <cell r="A372" t="str">
            <v>H28-3</v>
          </cell>
          <cell r="B372">
            <v>1.3</v>
          </cell>
          <cell r="D372" t="str">
            <v>C5</v>
          </cell>
          <cell r="E372" t="str">
            <v>13</v>
          </cell>
          <cell r="F372" t="str">
            <v>C05F13</v>
          </cell>
          <cell r="G372">
            <v>65.39</v>
          </cell>
          <cell r="I372">
            <v>44</v>
          </cell>
          <cell r="J372">
            <v>124</v>
          </cell>
          <cell r="K372">
            <v>707</v>
          </cell>
          <cell r="L372">
            <v>8.75</v>
          </cell>
          <cell r="M372">
            <v>883.75</v>
          </cell>
          <cell r="N372">
            <v>883.75</v>
          </cell>
          <cell r="O372">
            <v>2525</v>
          </cell>
          <cell r="P372">
            <v>2217</v>
          </cell>
          <cell r="Q372">
            <v>33.9</v>
          </cell>
          <cell r="R372">
            <v>38.6</v>
          </cell>
          <cell r="S372">
            <v>31.5</v>
          </cell>
          <cell r="U372">
            <v>37882</v>
          </cell>
        </row>
        <row r="373">
          <cell r="D373" t="str">
            <v>C5</v>
          </cell>
          <cell r="E373" t="str">
            <v>13</v>
          </cell>
          <cell r="F373">
            <v>31.5</v>
          </cell>
          <cell r="H373">
            <v>51</v>
          </cell>
          <cell r="I373">
            <v>31</v>
          </cell>
          <cell r="J373">
            <v>230</v>
          </cell>
          <cell r="K373">
            <v>1313</v>
          </cell>
          <cell r="L373">
            <v>16.25</v>
          </cell>
          <cell r="M373">
            <v>1641.25</v>
          </cell>
          <cell r="N373">
            <v>1641.25</v>
          </cell>
        </row>
        <row r="374">
          <cell r="A374" t="str">
            <v>H28-3</v>
          </cell>
          <cell r="B374">
            <v>1.4</v>
          </cell>
          <cell r="D374" t="str">
            <v>C5</v>
          </cell>
          <cell r="E374" t="str">
            <v>14</v>
          </cell>
          <cell r="F374" t="str">
            <v>C05F14</v>
          </cell>
          <cell r="G374">
            <v>65.39</v>
          </cell>
          <cell r="I374">
            <v>44</v>
          </cell>
          <cell r="J374">
            <v>124</v>
          </cell>
          <cell r="K374">
            <v>708</v>
          </cell>
          <cell r="L374">
            <v>9.8500000000000227</v>
          </cell>
          <cell r="M374">
            <v>885.85</v>
          </cell>
          <cell r="N374">
            <v>885.85</v>
          </cell>
          <cell r="O374">
            <v>2649</v>
          </cell>
          <cell r="P374">
            <v>2341</v>
          </cell>
          <cell r="Q374">
            <v>35.799999999999997</v>
          </cell>
          <cell r="R374">
            <v>40.5</v>
          </cell>
          <cell r="S374">
            <v>35.200000000000003</v>
          </cell>
          <cell r="U374">
            <v>37900</v>
          </cell>
        </row>
        <row r="375">
          <cell r="D375" t="str">
            <v>C5</v>
          </cell>
          <cell r="E375" t="str">
            <v>14</v>
          </cell>
          <cell r="F375">
            <v>35.200000000000003</v>
          </cell>
          <cell r="H375">
            <v>51</v>
          </cell>
          <cell r="I375">
            <v>32</v>
          </cell>
          <cell r="J375">
            <v>230</v>
          </cell>
          <cell r="K375">
            <v>1316</v>
          </cell>
          <cell r="L375">
            <v>16.150000000000091</v>
          </cell>
          <cell r="M375">
            <v>1645.15</v>
          </cell>
          <cell r="N375">
            <v>1645.15</v>
          </cell>
        </row>
        <row r="376">
          <cell r="A376" t="str">
            <v>H28-3</v>
          </cell>
          <cell r="B376">
            <v>1.4</v>
          </cell>
          <cell r="D376" t="str">
            <v>C5</v>
          </cell>
          <cell r="E376" t="str">
            <v>15</v>
          </cell>
          <cell r="F376" t="str">
            <v>C05F15</v>
          </cell>
          <cell r="G376">
            <v>65.39</v>
          </cell>
          <cell r="I376">
            <v>44</v>
          </cell>
          <cell r="J376">
            <v>124</v>
          </cell>
          <cell r="K376">
            <v>708</v>
          </cell>
          <cell r="L376">
            <v>9.8500000000000227</v>
          </cell>
          <cell r="M376">
            <v>885.85</v>
          </cell>
          <cell r="N376">
            <v>885.85</v>
          </cell>
          <cell r="O376">
            <v>2531</v>
          </cell>
          <cell r="P376">
            <v>2224</v>
          </cell>
          <cell r="Q376">
            <v>34</v>
          </cell>
          <cell r="R376">
            <v>38.700000000000003</v>
          </cell>
          <cell r="S376">
            <v>34.450000000000003</v>
          </cell>
          <cell r="U376">
            <v>37859</v>
          </cell>
        </row>
        <row r="377">
          <cell r="D377" t="str">
            <v>C5</v>
          </cell>
          <cell r="E377" t="str">
            <v>15</v>
          </cell>
          <cell r="F377">
            <v>34.450000000000003</v>
          </cell>
          <cell r="H377">
            <v>51</v>
          </cell>
          <cell r="I377">
            <v>32</v>
          </cell>
          <cell r="J377">
            <v>230</v>
          </cell>
          <cell r="K377">
            <v>1316</v>
          </cell>
          <cell r="L377">
            <v>16.150000000000091</v>
          </cell>
          <cell r="M377">
            <v>1645.15</v>
          </cell>
          <cell r="N377">
            <v>1645.15</v>
          </cell>
        </row>
        <row r="378">
          <cell r="A378" t="str">
            <v>H28-樓中樓3</v>
          </cell>
          <cell r="B378">
            <v>1.6</v>
          </cell>
          <cell r="D378" t="str">
            <v>C5</v>
          </cell>
          <cell r="E378" t="str">
            <v>16</v>
          </cell>
          <cell r="F378" t="str">
            <v>C05F16</v>
          </cell>
          <cell r="G378">
            <v>107.56</v>
          </cell>
          <cell r="I378">
            <v>74</v>
          </cell>
          <cell r="J378">
            <v>206</v>
          </cell>
          <cell r="K378">
            <v>1177</v>
          </cell>
          <cell r="L378">
            <v>15.099999999999909</v>
          </cell>
          <cell r="M378">
            <v>1472.1</v>
          </cell>
          <cell r="N378">
            <v>1472.1</v>
          </cell>
          <cell r="O378">
            <v>4206</v>
          </cell>
          <cell r="P378">
            <v>3679</v>
          </cell>
          <cell r="Q378">
            <v>34.200000000000003</v>
          </cell>
          <cell r="R378">
            <v>39.1</v>
          </cell>
          <cell r="S378">
            <v>33.71</v>
          </cell>
          <cell r="U378">
            <v>37870</v>
          </cell>
        </row>
        <row r="379">
          <cell r="D379" t="str">
            <v>C5</v>
          </cell>
          <cell r="E379" t="str">
            <v>16</v>
          </cell>
          <cell r="F379">
            <v>33.71</v>
          </cell>
          <cell r="H379">
            <v>84</v>
          </cell>
          <cell r="I379">
            <v>52</v>
          </cell>
          <cell r="J379">
            <v>383</v>
          </cell>
          <cell r="K379">
            <v>2187</v>
          </cell>
          <cell r="L379">
            <v>27.900000000000091</v>
          </cell>
          <cell r="M379">
            <v>2733.9</v>
          </cell>
          <cell r="N379">
            <v>2733.9</v>
          </cell>
        </row>
        <row r="380">
          <cell r="A380" t="str">
            <v>H28-S3</v>
          </cell>
          <cell r="B380">
            <v>1.5</v>
          </cell>
          <cell r="C380" t="str">
            <v>D1</v>
          </cell>
          <cell r="D380" t="str">
            <v>D1</v>
          </cell>
          <cell r="E380" t="str">
            <v>01</v>
          </cell>
          <cell r="F380" t="str">
            <v>D01F01</v>
          </cell>
          <cell r="G380">
            <v>80.099999999999994</v>
          </cell>
          <cell r="I380">
            <v>62</v>
          </cell>
          <cell r="J380">
            <v>173</v>
          </cell>
          <cell r="K380">
            <v>987</v>
          </cell>
          <cell r="L380">
            <v>11.75</v>
          </cell>
          <cell r="M380">
            <v>1233.75</v>
          </cell>
          <cell r="N380">
            <v>1233.75</v>
          </cell>
          <cell r="O380">
            <v>3669</v>
          </cell>
          <cell r="P380">
            <v>3068</v>
          </cell>
          <cell r="Q380">
            <v>38.299999999999997</v>
          </cell>
          <cell r="R380">
            <v>45.8</v>
          </cell>
          <cell r="S380">
            <v>38.58</v>
          </cell>
          <cell r="T380" t="str">
            <v>1F</v>
          </cell>
          <cell r="U380">
            <v>37970</v>
          </cell>
        </row>
        <row r="381">
          <cell r="D381" t="str">
            <v>D1</v>
          </cell>
          <cell r="E381" t="str">
            <v>01</v>
          </cell>
          <cell r="F381">
            <v>38.58</v>
          </cell>
          <cell r="H381">
            <v>71</v>
          </cell>
          <cell r="I381">
            <v>43</v>
          </cell>
          <cell r="J381">
            <v>321</v>
          </cell>
          <cell r="K381">
            <v>1833</v>
          </cell>
          <cell r="L381">
            <v>23.25</v>
          </cell>
          <cell r="M381">
            <v>2291.25</v>
          </cell>
          <cell r="N381">
            <v>2291.25</v>
          </cell>
        </row>
        <row r="382">
          <cell r="A382" t="str">
            <v>H28-3</v>
          </cell>
          <cell r="B382">
            <v>-0.1</v>
          </cell>
          <cell r="D382" t="str">
            <v>D1</v>
          </cell>
          <cell r="E382" t="str">
            <v>02</v>
          </cell>
          <cell r="F382" t="str">
            <v>D01F02</v>
          </cell>
          <cell r="G382">
            <v>65.19</v>
          </cell>
          <cell r="I382">
            <v>42</v>
          </cell>
          <cell r="J382">
            <v>119</v>
          </cell>
          <cell r="K382">
            <v>679</v>
          </cell>
          <cell r="L382">
            <v>9.1000000000000227</v>
          </cell>
          <cell r="M382">
            <v>849.1</v>
          </cell>
          <cell r="N382">
            <v>849.1</v>
          </cell>
          <cell r="O382">
            <v>2589</v>
          </cell>
          <cell r="P382">
            <v>2269</v>
          </cell>
          <cell r="Q382">
            <v>34.799999999999997</v>
          </cell>
          <cell r="R382">
            <v>39.700000000000003</v>
          </cell>
          <cell r="S382">
            <v>34.51</v>
          </cell>
          <cell r="U382">
            <v>38005</v>
          </cell>
        </row>
        <row r="383">
          <cell r="D383" t="str">
            <v>D1</v>
          </cell>
          <cell r="E383" t="str">
            <v>02</v>
          </cell>
          <cell r="F383">
            <v>34.51</v>
          </cell>
          <cell r="H383">
            <v>49</v>
          </cell>
          <cell r="I383">
            <v>30</v>
          </cell>
          <cell r="J383">
            <v>221</v>
          </cell>
          <cell r="K383">
            <v>1261</v>
          </cell>
          <cell r="L383">
            <v>15.900000000000091</v>
          </cell>
          <cell r="M383">
            <v>1576.9</v>
          </cell>
          <cell r="N383">
            <v>1576.9</v>
          </cell>
        </row>
        <row r="384">
          <cell r="A384" t="str">
            <v>H28-3</v>
          </cell>
          <cell r="B384">
            <v>-0.1</v>
          </cell>
          <cell r="D384" t="str">
            <v>D1</v>
          </cell>
          <cell r="E384" t="str">
            <v>03</v>
          </cell>
          <cell r="F384" t="str">
            <v>D01F03</v>
          </cell>
          <cell r="G384">
            <v>65.2</v>
          </cell>
          <cell r="I384">
            <v>42</v>
          </cell>
          <cell r="J384">
            <v>119</v>
          </cell>
          <cell r="K384">
            <v>679</v>
          </cell>
          <cell r="L384">
            <v>9.1000000000000227</v>
          </cell>
          <cell r="M384">
            <v>849.1</v>
          </cell>
          <cell r="N384">
            <v>849.1</v>
          </cell>
          <cell r="O384">
            <v>2550</v>
          </cell>
          <cell r="P384">
            <v>2243</v>
          </cell>
          <cell r="Q384">
            <v>34.4</v>
          </cell>
          <cell r="R384">
            <v>39.1</v>
          </cell>
          <cell r="S384">
            <v>34.6</v>
          </cell>
          <cell r="U384">
            <v>37941</v>
          </cell>
        </row>
        <row r="385">
          <cell r="D385" t="str">
            <v>D1</v>
          </cell>
          <cell r="E385" t="str">
            <v>03</v>
          </cell>
          <cell r="F385">
            <v>34.6</v>
          </cell>
          <cell r="H385">
            <v>49</v>
          </cell>
          <cell r="I385">
            <v>30</v>
          </cell>
          <cell r="J385">
            <v>221</v>
          </cell>
          <cell r="K385">
            <v>1261</v>
          </cell>
          <cell r="L385">
            <v>15.900000000000091</v>
          </cell>
          <cell r="M385">
            <v>1576.9</v>
          </cell>
          <cell r="N385">
            <v>1576.9</v>
          </cell>
        </row>
        <row r="386">
          <cell r="A386" t="str">
            <v>H28-3</v>
          </cell>
          <cell r="B386">
            <v>-0.2</v>
          </cell>
          <cell r="D386" t="str">
            <v>D1</v>
          </cell>
          <cell r="E386" t="str">
            <v>04</v>
          </cell>
          <cell r="F386" t="str">
            <v>D01F04</v>
          </cell>
          <cell r="G386">
            <v>65.2</v>
          </cell>
          <cell r="I386">
            <v>42</v>
          </cell>
          <cell r="J386">
            <v>119</v>
          </cell>
          <cell r="K386">
            <v>677</v>
          </cell>
          <cell r="L386">
            <v>8.6499999999999773</v>
          </cell>
          <cell r="M386">
            <v>846.65</v>
          </cell>
          <cell r="N386">
            <v>846.65</v>
          </cell>
          <cell r="O386">
            <v>2478</v>
          </cell>
          <cell r="P386">
            <v>2172</v>
          </cell>
          <cell r="Q386">
            <v>33.299999999999997</v>
          </cell>
          <cell r="R386">
            <v>38</v>
          </cell>
          <cell r="S386">
            <v>34.450000000000003</v>
          </cell>
          <cell r="U386">
            <v>37923</v>
          </cell>
        </row>
        <row r="387">
          <cell r="D387" t="str">
            <v>D1</v>
          </cell>
          <cell r="E387" t="str">
            <v>04</v>
          </cell>
          <cell r="F387">
            <v>34.450000000000003</v>
          </cell>
          <cell r="H387">
            <v>48</v>
          </cell>
          <cell r="I387">
            <v>31</v>
          </cell>
          <cell r="J387">
            <v>220</v>
          </cell>
          <cell r="K387">
            <v>1257</v>
          </cell>
          <cell r="L387">
            <v>16.349999999999909</v>
          </cell>
          <cell r="M387">
            <v>1572.35</v>
          </cell>
          <cell r="N387">
            <v>1572.35</v>
          </cell>
        </row>
        <row r="388">
          <cell r="A388" t="str">
            <v>H28-3</v>
          </cell>
          <cell r="B388">
            <v>0</v>
          </cell>
          <cell r="D388" t="str">
            <v>D1</v>
          </cell>
          <cell r="E388" t="str">
            <v>05</v>
          </cell>
          <cell r="F388" t="str">
            <v>D01F05</v>
          </cell>
          <cell r="G388">
            <v>65.03</v>
          </cell>
          <cell r="I388">
            <v>42</v>
          </cell>
          <cell r="J388">
            <v>119</v>
          </cell>
          <cell r="K388">
            <v>679</v>
          </cell>
          <cell r="L388">
            <v>9.1000000000000227</v>
          </cell>
          <cell r="M388">
            <v>849.1</v>
          </cell>
          <cell r="N388">
            <v>849.1</v>
          </cell>
          <cell r="O388">
            <v>2504</v>
          </cell>
          <cell r="P388">
            <v>2199</v>
          </cell>
          <cell r="Q388">
            <v>33.799999999999997</v>
          </cell>
          <cell r="R388">
            <v>38.5</v>
          </cell>
          <cell r="S388">
            <v>33</v>
          </cell>
          <cell r="U388">
            <v>37913</v>
          </cell>
        </row>
        <row r="389">
          <cell r="D389" t="str">
            <v>D1</v>
          </cell>
          <cell r="E389" t="str">
            <v>05</v>
          </cell>
          <cell r="F389">
            <v>33</v>
          </cell>
          <cell r="H389">
            <v>49</v>
          </cell>
          <cell r="I389">
            <v>30</v>
          </cell>
          <cell r="J389">
            <v>221</v>
          </cell>
          <cell r="K389">
            <v>1261</v>
          </cell>
          <cell r="L389">
            <v>15.900000000000091</v>
          </cell>
          <cell r="M389">
            <v>1576.9</v>
          </cell>
          <cell r="N389">
            <v>1576.9</v>
          </cell>
        </row>
        <row r="390">
          <cell r="A390" t="str">
            <v>H28-3</v>
          </cell>
          <cell r="B390">
            <v>0.2</v>
          </cell>
          <cell r="D390" t="str">
            <v>D1</v>
          </cell>
          <cell r="E390" t="str">
            <v>06</v>
          </cell>
          <cell r="F390" t="str">
            <v>D01F06</v>
          </cell>
          <cell r="G390">
            <v>65.03</v>
          </cell>
          <cell r="I390">
            <v>43</v>
          </cell>
          <cell r="J390">
            <v>120</v>
          </cell>
          <cell r="K390">
            <v>682</v>
          </cell>
          <cell r="L390">
            <v>8.6499999999999773</v>
          </cell>
          <cell r="M390">
            <v>853.65</v>
          </cell>
          <cell r="N390">
            <v>853.65</v>
          </cell>
          <cell r="O390">
            <v>2439</v>
          </cell>
          <cell r="P390">
            <v>2133</v>
          </cell>
          <cell r="Q390">
            <v>32.799999999999997</v>
          </cell>
          <cell r="R390">
            <v>37.5</v>
          </cell>
          <cell r="S390">
            <v>32.49</v>
          </cell>
          <cell r="U390">
            <v>37881</v>
          </cell>
        </row>
        <row r="391">
          <cell r="D391" t="str">
            <v>D1</v>
          </cell>
          <cell r="E391" t="str">
            <v>06</v>
          </cell>
          <cell r="F391">
            <v>32.49</v>
          </cell>
          <cell r="H391">
            <v>49</v>
          </cell>
          <cell r="I391">
            <v>30</v>
          </cell>
          <cell r="J391">
            <v>222</v>
          </cell>
          <cell r="K391">
            <v>1268</v>
          </cell>
          <cell r="L391">
            <v>16.349999999999909</v>
          </cell>
          <cell r="M391">
            <v>1585.35</v>
          </cell>
          <cell r="N391">
            <v>1585.35</v>
          </cell>
        </row>
        <row r="392">
          <cell r="A392" t="str">
            <v>H28-3</v>
          </cell>
          <cell r="B392">
            <v>0.5</v>
          </cell>
          <cell r="D392" t="str">
            <v>D1</v>
          </cell>
          <cell r="E392" t="str">
            <v>07</v>
          </cell>
          <cell r="F392" t="str">
            <v>D01F07</v>
          </cell>
          <cell r="G392">
            <v>65.03</v>
          </cell>
          <cell r="I392">
            <v>43</v>
          </cell>
          <cell r="J392">
            <v>120</v>
          </cell>
          <cell r="K392">
            <v>688</v>
          </cell>
          <cell r="L392">
            <v>9.6499999999999773</v>
          </cell>
          <cell r="M392">
            <v>860.65</v>
          </cell>
          <cell r="N392">
            <v>860.65</v>
          </cell>
          <cell r="O392">
            <v>2459</v>
          </cell>
          <cell r="P392">
            <v>2153</v>
          </cell>
          <cell r="Q392">
            <v>33.1</v>
          </cell>
          <cell r="R392">
            <v>37.799999999999997</v>
          </cell>
          <cell r="S392">
            <v>33.83</v>
          </cell>
          <cell r="U392">
            <v>37882</v>
          </cell>
        </row>
        <row r="393">
          <cell r="D393" t="str">
            <v>D1</v>
          </cell>
          <cell r="E393" t="str">
            <v>07</v>
          </cell>
          <cell r="F393">
            <v>33.83</v>
          </cell>
          <cell r="H393">
            <v>49</v>
          </cell>
          <cell r="I393">
            <v>31</v>
          </cell>
          <cell r="J393">
            <v>224</v>
          </cell>
          <cell r="K393">
            <v>1278</v>
          </cell>
          <cell r="L393">
            <v>16.349999999999909</v>
          </cell>
          <cell r="M393">
            <v>1598.35</v>
          </cell>
          <cell r="N393">
            <v>1598.35</v>
          </cell>
        </row>
        <row r="394">
          <cell r="A394" t="str">
            <v>H28-3</v>
          </cell>
          <cell r="B394">
            <v>0.5</v>
          </cell>
          <cell r="D394" t="str">
            <v>D1</v>
          </cell>
          <cell r="E394" t="str">
            <v>08</v>
          </cell>
          <cell r="F394" t="str">
            <v>D01F08</v>
          </cell>
          <cell r="G394">
            <v>65.03</v>
          </cell>
          <cell r="I394">
            <v>43</v>
          </cell>
          <cell r="J394">
            <v>120</v>
          </cell>
          <cell r="K394">
            <v>688</v>
          </cell>
          <cell r="L394">
            <v>9.6499999999999773</v>
          </cell>
          <cell r="M394">
            <v>860.65</v>
          </cell>
          <cell r="N394">
            <v>860.65</v>
          </cell>
          <cell r="O394">
            <v>2459</v>
          </cell>
          <cell r="P394">
            <v>2153</v>
          </cell>
          <cell r="Q394">
            <v>33.1</v>
          </cell>
          <cell r="R394">
            <v>37.799999999999997</v>
          </cell>
          <cell r="S394">
            <v>33.119999999999997</v>
          </cell>
          <cell r="U394">
            <v>37870</v>
          </cell>
        </row>
        <row r="395">
          <cell r="D395" t="str">
            <v>D1</v>
          </cell>
          <cell r="E395" t="str">
            <v>08</v>
          </cell>
          <cell r="F395">
            <v>33.119999999999997</v>
          </cell>
          <cell r="H395">
            <v>49</v>
          </cell>
          <cell r="I395">
            <v>31</v>
          </cell>
          <cell r="J395">
            <v>224</v>
          </cell>
          <cell r="K395">
            <v>1278</v>
          </cell>
          <cell r="L395">
            <v>16.349999999999909</v>
          </cell>
          <cell r="M395">
            <v>1598.35</v>
          </cell>
          <cell r="N395">
            <v>1598.35</v>
          </cell>
        </row>
        <row r="396">
          <cell r="A396" t="str">
            <v>H28-1</v>
          </cell>
          <cell r="B396">
            <v>0.5</v>
          </cell>
          <cell r="D396" t="str">
            <v>D1</v>
          </cell>
          <cell r="E396" t="str">
            <v>09</v>
          </cell>
          <cell r="F396" t="str">
            <v>D01F09</v>
          </cell>
          <cell r="G396">
            <v>65.03</v>
          </cell>
          <cell r="I396">
            <v>42</v>
          </cell>
          <cell r="J396">
            <v>117</v>
          </cell>
          <cell r="K396">
            <v>670</v>
          </cell>
          <cell r="L396">
            <v>8.8999999999999773</v>
          </cell>
          <cell r="M396">
            <v>837.9</v>
          </cell>
          <cell r="N396">
            <v>837.9</v>
          </cell>
          <cell r="O396">
            <v>2394</v>
          </cell>
          <cell r="P396">
            <v>2153</v>
          </cell>
          <cell r="Q396">
            <v>33.1</v>
          </cell>
          <cell r="R396">
            <v>36.799999999999997</v>
          </cell>
          <cell r="S396">
            <v>33.630000000000003</v>
          </cell>
          <cell r="U396">
            <v>37726</v>
          </cell>
        </row>
        <row r="397">
          <cell r="D397" t="str">
            <v>D1</v>
          </cell>
          <cell r="E397" t="str">
            <v>09</v>
          </cell>
          <cell r="F397">
            <v>33.630000000000003</v>
          </cell>
          <cell r="H397">
            <v>48</v>
          </cell>
          <cell r="I397">
            <v>30</v>
          </cell>
          <cell r="J397">
            <v>218</v>
          </cell>
          <cell r="K397">
            <v>1244</v>
          </cell>
          <cell r="L397">
            <v>16.099999999999909</v>
          </cell>
          <cell r="M397">
            <v>1556.1</v>
          </cell>
          <cell r="N397">
            <v>1556.1</v>
          </cell>
        </row>
        <row r="398">
          <cell r="A398" t="str">
            <v>H28-3</v>
          </cell>
          <cell r="B398">
            <v>0.7</v>
          </cell>
          <cell r="D398" t="str">
            <v>D1</v>
          </cell>
          <cell r="E398" t="str">
            <v>10</v>
          </cell>
          <cell r="F398" t="str">
            <v>D01F10</v>
          </cell>
          <cell r="G398">
            <v>65.03</v>
          </cell>
          <cell r="I398">
            <v>43</v>
          </cell>
          <cell r="J398">
            <v>121</v>
          </cell>
          <cell r="K398">
            <v>692</v>
          </cell>
          <cell r="L398">
            <v>9.2000000000000455</v>
          </cell>
          <cell r="M398">
            <v>865.2</v>
          </cell>
          <cell r="N398">
            <v>865.2</v>
          </cell>
          <cell r="O398">
            <v>2472</v>
          </cell>
          <cell r="P398">
            <v>2166</v>
          </cell>
          <cell r="Q398">
            <v>33.299999999999997</v>
          </cell>
          <cell r="R398">
            <v>38</v>
          </cell>
          <cell r="S398">
            <v>33.369999999999997</v>
          </cell>
          <cell r="U398">
            <v>37857</v>
          </cell>
        </row>
        <row r="399">
          <cell r="D399" t="str">
            <v>D1</v>
          </cell>
          <cell r="E399" t="str">
            <v>10</v>
          </cell>
          <cell r="F399">
            <v>33.369999999999997</v>
          </cell>
          <cell r="H399">
            <v>49</v>
          </cell>
          <cell r="I399">
            <v>32</v>
          </cell>
          <cell r="J399">
            <v>225</v>
          </cell>
          <cell r="K399">
            <v>1285</v>
          </cell>
          <cell r="L399">
            <v>15.8</v>
          </cell>
          <cell r="M399">
            <v>1606.8</v>
          </cell>
          <cell r="N399">
            <v>1606.8</v>
          </cell>
        </row>
        <row r="400">
          <cell r="A400" t="str">
            <v>H28-3</v>
          </cell>
          <cell r="B400">
            <v>0.8</v>
          </cell>
          <cell r="D400" t="str">
            <v>D1</v>
          </cell>
          <cell r="E400" t="str">
            <v>11</v>
          </cell>
          <cell r="F400" t="str">
            <v>D01F11</v>
          </cell>
          <cell r="G400">
            <v>65.03</v>
          </cell>
          <cell r="I400">
            <v>43</v>
          </cell>
          <cell r="J400">
            <v>121</v>
          </cell>
          <cell r="K400">
            <v>693</v>
          </cell>
          <cell r="L400">
            <v>10.3</v>
          </cell>
          <cell r="M400">
            <v>867.3</v>
          </cell>
          <cell r="N400">
            <v>867.3</v>
          </cell>
          <cell r="O400">
            <v>2478</v>
          </cell>
          <cell r="P400">
            <v>2173</v>
          </cell>
          <cell r="Q400">
            <v>33.4</v>
          </cell>
          <cell r="R400">
            <v>38.1</v>
          </cell>
          <cell r="S400">
            <v>33.369999999999997</v>
          </cell>
          <cell r="U400">
            <v>37881</v>
          </cell>
        </row>
        <row r="401">
          <cell r="D401" t="str">
            <v>D1</v>
          </cell>
          <cell r="E401" t="str">
            <v>11</v>
          </cell>
          <cell r="F401">
            <v>33.369999999999997</v>
          </cell>
          <cell r="H401">
            <v>50</v>
          </cell>
          <cell r="I401">
            <v>31</v>
          </cell>
          <cell r="J401">
            <v>225</v>
          </cell>
          <cell r="K401">
            <v>1288</v>
          </cell>
          <cell r="L401">
            <v>16.7</v>
          </cell>
          <cell r="M401">
            <v>1610.7</v>
          </cell>
          <cell r="N401">
            <v>1610.7</v>
          </cell>
        </row>
        <row r="402">
          <cell r="A402" t="str">
            <v>H28-3</v>
          </cell>
          <cell r="B402">
            <v>0.8</v>
          </cell>
          <cell r="D402" t="str">
            <v>D1</v>
          </cell>
          <cell r="E402" t="str">
            <v>12</v>
          </cell>
          <cell r="F402" t="str">
            <v>D01F12</v>
          </cell>
          <cell r="G402">
            <v>65.03</v>
          </cell>
          <cell r="I402">
            <v>43</v>
          </cell>
          <cell r="J402">
            <v>121</v>
          </cell>
          <cell r="K402">
            <v>693</v>
          </cell>
          <cell r="L402">
            <v>10.3</v>
          </cell>
          <cell r="M402">
            <v>867.3</v>
          </cell>
          <cell r="N402">
            <v>867.3</v>
          </cell>
          <cell r="O402">
            <v>2478</v>
          </cell>
          <cell r="P402">
            <v>2173</v>
          </cell>
          <cell r="Q402">
            <v>33.4</v>
          </cell>
          <cell r="R402">
            <v>38.1</v>
          </cell>
          <cell r="S402">
            <v>32.97</v>
          </cell>
          <cell r="U402">
            <v>37881</v>
          </cell>
        </row>
        <row r="403">
          <cell r="D403" t="str">
            <v>D1</v>
          </cell>
          <cell r="E403" t="str">
            <v>12</v>
          </cell>
          <cell r="F403">
            <v>32.97</v>
          </cell>
          <cell r="H403">
            <v>50</v>
          </cell>
          <cell r="I403">
            <v>31</v>
          </cell>
          <cell r="J403">
            <v>225</v>
          </cell>
          <cell r="K403">
            <v>1288</v>
          </cell>
          <cell r="L403">
            <v>16.7</v>
          </cell>
          <cell r="M403">
            <v>1610.7</v>
          </cell>
          <cell r="N403">
            <v>1610.7</v>
          </cell>
        </row>
        <row r="404">
          <cell r="A404" t="str">
            <v>H28-3</v>
          </cell>
          <cell r="B404">
            <v>0.8</v>
          </cell>
          <cell r="D404" t="str">
            <v>D1</v>
          </cell>
          <cell r="E404" t="str">
            <v>13</v>
          </cell>
          <cell r="F404" t="str">
            <v>D01F13</v>
          </cell>
          <cell r="G404">
            <v>65.03</v>
          </cell>
          <cell r="I404">
            <v>43</v>
          </cell>
          <cell r="J404">
            <v>121</v>
          </cell>
          <cell r="K404">
            <v>693</v>
          </cell>
          <cell r="L404">
            <v>10.3</v>
          </cell>
          <cell r="M404">
            <v>867.3</v>
          </cell>
          <cell r="N404">
            <v>867.3</v>
          </cell>
          <cell r="O404">
            <v>2478</v>
          </cell>
          <cell r="P404">
            <v>2173</v>
          </cell>
          <cell r="Q404">
            <v>33.4</v>
          </cell>
          <cell r="R404">
            <v>38.1</v>
          </cell>
          <cell r="S404">
            <v>34.6</v>
          </cell>
          <cell r="U404">
            <v>37821</v>
          </cell>
        </row>
        <row r="405">
          <cell r="D405" t="str">
            <v>D1</v>
          </cell>
          <cell r="E405" t="str">
            <v>13</v>
          </cell>
          <cell r="F405">
            <v>34.6</v>
          </cell>
          <cell r="H405">
            <v>50</v>
          </cell>
          <cell r="I405">
            <v>31</v>
          </cell>
          <cell r="J405">
            <v>225</v>
          </cell>
          <cell r="K405">
            <v>1288</v>
          </cell>
          <cell r="L405">
            <v>16.7</v>
          </cell>
          <cell r="M405">
            <v>1610.7</v>
          </cell>
          <cell r="N405">
            <v>1610.7</v>
          </cell>
        </row>
        <row r="406">
          <cell r="A406" t="str">
            <v>H28-3</v>
          </cell>
          <cell r="B406">
            <v>0.9</v>
          </cell>
          <cell r="D406" t="str">
            <v>D1</v>
          </cell>
          <cell r="E406" t="str">
            <v>14</v>
          </cell>
          <cell r="F406" t="str">
            <v>D01F14</v>
          </cell>
          <cell r="G406">
            <v>65.03</v>
          </cell>
          <cell r="I406">
            <v>43</v>
          </cell>
          <cell r="J406">
            <v>122</v>
          </cell>
          <cell r="K406">
            <v>695</v>
          </cell>
          <cell r="L406">
            <v>9.75</v>
          </cell>
          <cell r="M406">
            <v>869.75</v>
          </cell>
          <cell r="N406">
            <v>869.75</v>
          </cell>
          <cell r="O406">
            <v>2485</v>
          </cell>
          <cell r="P406">
            <v>2179</v>
          </cell>
          <cell r="Q406">
            <v>33.5</v>
          </cell>
          <cell r="R406">
            <v>38.200000000000003</v>
          </cell>
          <cell r="S406">
            <v>34.29</v>
          </cell>
          <cell r="U406">
            <v>37861</v>
          </cell>
        </row>
        <row r="407">
          <cell r="D407" t="str">
            <v>D1</v>
          </cell>
          <cell r="E407" t="str">
            <v>14</v>
          </cell>
          <cell r="F407">
            <v>34.29</v>
          </cell>
          <cell r="H407">
            <v>50</v>
          </cell>
          <cell r="I407">
            <v>31</v>
          </cell>
          <cell r="J407">
            <v>226</v>
          </cell>
          <cell r="K407">
            <v>1292</v>
          </cell>
          <cell r="L407">
            <v>16.25</v>
          </cell>
          <cell r="M407">
            <v>1615.25</v>
          </cell>
          <cell r="N407">
            <v>1615.25</v>
          </cell>
        </row>
        <row r="408">
          <cell r="A408" t="str">
            <v>H28-3</v>
          </cell>
          <cell r="B408">
            <v>0.9</v>
          </cell>
          <cell r="D408" t="str">
            <v>D1</v>
          </cell>
          <cell r="E408" t="str">
            <v>15</v>
          </cell>
          <cell r="F408" t="str">
            <v>D01F15</v>
          </cell>
          <cell r="G408">
            <v>64.989999999999995</v>
          </cell>
          <cell r="I408">
            <v>43</v>
          </cell>
          <cell r="J408">
            <v>122</v>
          </cell>
          <cell r="K408">
            <v>695</v>
          </cell>
          <cell r="L408">
            <v>9.0499999999999545</v>
          </cell>
          <cell r="M408">
            <v>869.05</v>
          </cell>
          <cell r="N408">
            <v>869.05</v>
          </cell>
          <cell r="O408">
            <v>2483</v>
          </cell>
          <cell r="P408">
            <v>2178</v>
          </cell>
          <cell r="Q408">
            <v>33.5</v>
          </cell>
          <cell r="R408">
            <v>38.200000000000003</v>
          </cell>
          <cell r="S408">
            <v>33.24</v>
          </cell>
          <cell r="U408">
            <v>37815</v>
          </cell>
        </row>
        <row r="409">
          <cell r="D409" t="str">
            <v>D1</v>
          </cell>
          <cell r="E409" t="str">
            <v>15</v>
          </cell>
          <cell r="F409">
            <v>33.24</v>
          </cell>
          <cell r="H409">
            <v>50</v>
          </cell>
          <cell r="I409">
            <v>31</v>
          </cell>
          <cell r="J409">
            <v>226</v>
          </cell>
          <cell r="K409">
            <v>1291</v>
          </cell>
          <cell r="L409">
            <v>15.95</v>
          </cell>
          <cell r="M409">
            <v>1613.95</v>
          </cell>
          <cell r="N409">
            <v>1613.95</v>
          </cell>
        </row>
        <row r="410">
          <cell r="A410" t="str">
            <v>H28-樓中樓3</v>
          </cell>
          <cell r="B410">
            <v>1.1000000000000001</v>
          </cell>
          <cell r="D410" t="str">
            <v>D1</v>
          </cell>
          <cell r="E410" t="str">
            <v>16</v>
          </cell>
          <cell r="F410" t="str">
            <v>D01F16</v>
          </cell>
          <cell r="G410">
            <v>108.92</v>
          </cell>
          <cell r="I410">
            <v>74</v>
          </cell>
          <cell r="J410">
            <v>206</v>
          </cell>
          <cell r="K410">
            <v>1177</v>
          </cell>
          <cell r="L410">
            <v>14.75</v>
          </cell>
          <cell r="M410">
            <v>1471.75</v>
          </cell>
          <cell r="N410">
            <v>1471.75</v>
          </cell>
          <cell r="O410">
            <v>4542</v>
          </cell>
          <cell r="P410">
            <v>4009</v>
          </cell>
          <cell r="Q410">
            <v>36.799999999999997</v>
          </cell>
          <cell r="R410">
            <v>41.7</v>
          </cell>
          <cell r="S410">
            <v>36.869999999999997</v>
          </cell>
          <cell r="U410">
            <v>37974</v>
          </cell>
        </row>
        <row r="411">
          <cell r="D411" t="str">
            <v>D1</v>
          </cell>
          <cell r="E411" t="str">
            <v>16</v>
          </cell>
          <cell r="F411">
            <v>36.869999999999997</v>
          </cell>
          <cell r="H411">
            <v>84</v>
          </cell>
          <cell r="I411">
            <v>52</v>
          </cell>
          <cell r="J411">
            <v>383</v>
          </cell>
          <cell r="K411">
            <v>2186</v>
          </cell>
          <cell r="L411">
            <v>28.25</v>
          </cell>
          <cell r="M411">
            <v>2733.25</v>
          </cell>
          <cell r="N411">
            <v>2733.25</v>
          </cell>
        </row>
        <row r="412">
          <cell r="A412" t="str">
            <v>H28-S3</v>
          </cell>
          <cell r="B412">
            <v>1.5</v>
          </cell>
          <cell r="C412" t="str">
            <v>D2</v>
          </cell>
          <cell r="D412" t="str">
            <v>D2</v>
          </cell>
          <cell r="E412" t="str">
            <v>01</v>
          </cell>
          <cell r="F412" t="str">
            <v>D02F01</v>
          </cell>
          <cell r="G412">
            <v>86.38</v>
          </cell>
          <cell r="I412">
            <v>67</v>
          </cell>
          <cell r="J412">
            <v>186</v>
          </cell>
          <cell r="K412">
            <v>1064</v>
          </cell>
          <cell r="L412">
            <v>13.349999999999909</v>
          </cell>
          <cell r="M412">
            <v>1330.35</v>
          </cell>
          <cell r="N412">
            <v>1330.35</v>
          </cell>
          <cell r="O412">
            <v>3983</v>
          </cell>
          <cell r="P412">
            <v>3335</v>
          </cell>
          <cell r="Q412">
            <v>38.6</v>
          </cell>
          <cell r="R412">
            <v>46.1</v>
          </cell>
          <cell r="S412">
            <v>38.61</v>
          </cell>
          <cell r="T412" t="str">
            <v>1F</v>
          </cell>
          <cell r="U412">
            <v>38033</v>
          </cell>
        </row>
        <row r="413">
          <cell r="D413" t="str">
            <v>D2</v>
          </cell>
          <cell r="E413" t="str">
            <v>01</v>
          </cell>
          <cell r="F413">
            <v>38.61</v>
          </cell>
          <cell r="H413">
            <v>76</v>
          </cell>
          <cell r="I413">
            <v>47</v>
          </cell>
          <cell r="J413">
            <v>346</v>
          </cell>
          <cell r="K413">
            <v>1976</v>
          </cell>
          <cell r="L413">
            <v>25.650000000000091</v>
          </cell>
          <cell r="M413">
            <v>2470.65</v>
          </cell>
          <cell r="N413">
            <v>2470.65</v>
          </cell>
        </row>
        <row r="414">
          <cell r="A414" t="str">
            <v>H28-3</v>
          </cell>
          <cell r="B414">
            <v>-1.8</v>
          </cell>
          <cell r="D414" t="str">
            <v>D2</v>
          </cell>
          <cell r="E414" t="str">
            <v>02</v>
          </cell>
          <cell r="F414" t="str">
            <v>D02F02</v>
          </cell>
          <cell r="G414">
            <v>79.59</v>
          </cell>
          <cell r="I414">
            <v>49</v>
          </cell>
          <cell r="J414">
            <v>138</v>
          </cell>
          <cell r="K414">
            <v>791</v>
          </cell>
          <cell r="L414">
            <v>11.1</v>
          </cell>
          <cell r="M414">
            <v>989.1</v>
          </cell>
          <cell r="N414">
            <v>989.1</v>
          </cell>
          <cell r="O414">
            <v>2882</v>
          </cell>
          <cell r="P414">
            <v>2492</v>
          </cell>
          <cell r="Q414">
            <v>31.3</v>
          </cell>
          <cell r="R414">
            <v>36.200000000000003</v>
          </cell>
          <cell r="S414">
            <v>30.03</v>
          </cell>
          <cell r="U414">
            <v>37985</v>
          </cell>
        </row>
        <row r="415">
          <cell r="D415" t="str">
            <v>D2</v>
          </cell>
          <cell r="E415" t="str">
            <v>02</v>
          </cell>
          <cell r="F415">
            <v>30.03</v>
          </cell>
          <cell r="H415">
            <v>57</v>
          </cell>
          <cell r="I415">
            <v>35</v>
          </cell>
          <cell r="J415">
            <v>257</v>
          </cell>
          <cell r="K415">
            <v>1469</v>
          </cell>
          <cell r="L415">
            <v>18.900000000000091</v>
          </cell>
          <cell r="M415">
            <v>1836.9</v>
          </cell>
          <cell r="N415">
            <v>1836.9</v>
          </cell>
        </row>
        <row r="416">
          <cell r="A416" t="str">
            <v>H28-3</v>
          </cell>
          <cell r="B416">
            <v>-1.8</v>
          </cell>
          <cell r="D416" t="str">
            <v>D2</v>
          </cell>
          <cell r="E416" t="str">
            <v>03</v>
          </cell>
          <cell r="F416" t="str">
            <v>D02F03</v>
          </cell>
          <cell r="G416">
            <v>79.59</v>
          </cell>
          <cell r="I416">
            <v>49</v>
          </cell>
          <cell r="J416">
            <v>138</v>
          </cell>
          <cell r="K416">
            <v>791</v>
          </cell>
          <cell r="L416">
            <v>11.1</v>
          </cell>
          <cell r="M416">
            <v>989.1</v>
          </cell>
          <cell r="N416">
            <v>989.1</v>
          </cell>
          <cell r="O416">
            <v>2834</v>
          </cell>
          <cell r="P416">
            <v>2460</v>
          </cell>
          <cell r="Q416">
            <v>30.9</v>
          </cell>
          <cell r="R416">
            <v>35.6</v>
          </cell>
          <cell r="S416">
            <v>30.28</v>
          </cell>
          <cell r="U416">
            <v>37942</v>
          </cell>
        </row>
        <row r="417">
          <cell r="D417" t="str">
            <v>D2</v>
          </cell>
          <cell r="E417" t="str">
            <v>03</v>
          </cell>
          <cell r="F417">
            <v>30.28</v>
          </cell>
          <cell r="H417">
            <v>57</v>
          </cell>
          <cell r="I417">
            <v>35</v>
          </cell>
          <cell r="J417">
            <v>257</v>
          </cell>
          <cell r="K417">
            <v>1469</v>
          </cell>
          <cell r="L417">
            <v>18.900000000000091</v>
          </cell>
          <cell r="M417">
            <v>1836.9</v>
          </cell>
          <cell r="N417">
            <v>1836.9</v>
          </cell>
        </row>
        <row r="418">
          <cell r="A418" t="str">
            <v>H28-3</v>
          </cell>
          <cell r="B418">
            <v>-1.9</v>
          </cell>
          <cell r="D418" t="str">
            <v>D2</v>
          </cell>
          <cell r="E418" t="str">
            <v>04</v>
          </cell>
          <cell r="F418" t="str">
            <v>D02F04</v>
          </cell>
          <cell r="G418">
            <v>79.59</v>
          </cell>
          <cell r="I418">
            <v>49</v>
          </cell>
          <cell r="J418">
            <v>138</v>
          </cell>
          <cell r="K418">
            <v>789</v>
          </cell>
          <cell r="L418">
            <v>10.3</v>
          </cell>
          <cell r="M418">
            <v>986.3</v>
          </cell>
          <cell r="N418">
            <v>986.3</v>
          </cell>
          <cell r="O418">
            <v>2794</v>
          </cell>
          <cell r="P418">
            <v>2420</v>
          </cell>
          <cell r="Q418">
            <v>30.4</v>
          </cell>
          <cell r="R418">
            <v>35.1</v>
          </cell>
          <cell r="S418">
            <v>30.41</v>
          </cell>
          <cell r="U418">
            <v>37965</v>
          </cell>
        </row>
        <row r="419">
          <cell r="D419" t="str">
            <v>D2</v>
          </cell>
          <cell r="E419" t="str">
            <v>04</v>
          </cell>
          <cell r="F419">
            <v>30.41</v>
          </cell>
          <cell r="H419">
            <v>56</v>
          </cell>
          <cell r="I419">
            <v>36</v>
          </cell>
          <cell r="J419">
            <v>256</v>
          </cell>
          <cell r="K419">
            <v>1465</v>
          </cell>
          <cell r="L419">
            <v>18.7</v>
          </cell>
          <cell r="M419">
            <v>1831.7</v>
          </cell>
          <cell r="N419">
            <v>1831.7</v>
          </cell>
        </row>
        <row r="420">
          <cell r="A420" t="str">
            <v>H28-3</v>
          </cell>
          <cell r="B420">
            <v>-1.6</v>
          </cell>
          <cell r="D420" t="str">
            <v>D2</v>
          </cell>
          <cell r="E420" t="str">
            <v>05</v>
          </cell>
          <cell r="F420" t="str">
            <v>D02F05</v>
          </cell>
          <cell r="G420">
            <v>79.59</v>
          </cell>
          <cell r="I420">
            <v>50</v>
          </cell>
          <cell r="J420">
            <v>139</v>
          </cell>
          <cell r="K420">
            <v>795</v>
          </cell>
          <cell r="L420">
            <v>10.7</v>
          </cell>
          <cell r="M420">
            <v>994.7</v>
          </cell>
          <cell r="N420">
            <v>994.7</v>
          </cell>
          <cell r="O420">
            <v>2826</v>
          </cell>
          <cell r="P420">
            <v>2452</v>
          </cell>
          <cell r="Q420">
            <v>30.8</v>
          </cell>
          <cell r="R420">
            <v>35.5</v>
          </cell>
          <cell r="S420">
            <v>30.66</v>
          </cell>
          <cell r="U420">
            <v>37916</v>
          </cell>
        </row>
        <row r="421">
          <cell r="D421" t="str">
            <v>D2</v>
          </cell>
          <cell r="E421" t="str">
            <v>05</v>
          </cell>
          <cell r="F421">
            <v>30.66</v>
          </cell>
          <cell r="H421">
            <v>57</v>
          </cell>
          <cell r="I421">
            <v>35</v>
          </cell>
          <cell r="J421">
            <v>259</v>
          </cell>
          <cell r="K421">
            <v>1477</v>
          </cell>
          <cell r="L421">
            <v>19.3</v>
          </cell>
          <cell r="M421">
            <v>1847.3</v>
          </cell>
          <cell r="N421">
            <v>1847.3</v>
          </cell>
        </row>
        <row r="422">
          <cell r="A422" t="str">
            <v>H28-3</v>
          </cell>
          <cell r="B422">
            <v>-1.4</v>
          </cell>
          <cell r="D422" t="str">
            <v>D2</v>
          </cell>
          <cell r="E422" t="str">
            <v>06</v>
          </cell>
          <cell r="F422" t="str">
            <v>D02F06</v>
          </cell>
          <cell r="G422">
            <v>79.59</v>
          </cell>
          <cell r="I422">
            <v>50</v>
          </cell>
          <cell r="J422">
            <v>140</v>
          </cell>
          <cell r="K422">
            <v>800</v>
          </cell>
          <cell r="L422">
            <v>10.3</v>
          </cell>
          <cell r="M422">
            <v>1000.3</v>
          </cell>
          <cell r="N422">
            <v>1000.3</v>
          </cell>
          <cell r="O422">
            <v>2842</v>
          </cell>
          <cell r="P422">
            <v>2468</v>
          </cell>
          <cell r="Q422">
            <v>31</v>
          </cell>
          <cell r="R422">
            <v>35.700000000000003</v>
          </cell>
          <cell r="S422">
            <v>31.32</v>
          </cell>
          <cell r="U422">
            <v>37899</v>
          </cell>
        </row>
        <row r="423">
          <cell r="D423" t="str">
            <v>D2</v>
          </cell>
          <cell r="E423" t="str">
            <v>06</v>
          </cell>
          <cell r="F423">
            <v>31.32</v>
          </cell>
          <cell r="H423">
            <v>57</v>
          </cell>
          <cell r="I423">
            <v>36</v>
          </cell>
          <cell r="J423">
            <v>260</v>
          </cell>
          <cell r="K423">
            <v>1486</v>
          </cell>
          <cell r="L423">
            <v>18.7</v>
          </cell>
          <cell r="M423">
            <v>1857.7</v>
          </cell>
          <cell r="N423">
            <v>1857.7</v>
          </cell>
        </row>
        <row r="424">
          <cell r="A424" t="str">
            <v>H28-3</v>
          </cell>
          <cell r="B424">
            <v>-1.2</v>
          </cell>
          <cell r="D424" t="str">
            <v>D2</v>
          </cell>
          <cell r="E424" t="str">
            <v>07</v>
          </cell>
          <cell r="F424" t="str">
            <v>D02F07</v>
          </cell>
          <cell r="G424">
            <v>79.59</v>
          </cell>
          <cell r="I424">
            <v>50</v>
          </cell>
          <cell r="J424">
            <v>141</v>
          </cell>
          <cell r="K424">
            <v>804</v>
          </cell>
          <cell r="L424">
            <v>10.9</v>
          </cell>
          <cell r="M424">
            <v>1005.9</v>
          </cell>
          <cell r="N424">
            <v>1005.9</v>
          </cell>
          <cell r="O424">
            <v>2858</v>
          </cell>
          <cell r="P424">
            <v>2484</v>
          </cell>
          <cell r="Q424">
            <v>31.2</v>
          </cell>
          <cell r="R424">
            <v>35.9</v>
          </cell>
          <cell r="S424">
            <v>31.07</v>
          </cell>
          <cell r="U424">
            <v>37894</v>
          </cell>
        </row>
        <row r="425">
          <cell r="D425" t="str">
            <v>D2</v>
          </cell>
          <cell r="E425" t="str">
            <v>07</v>
          </cell>
          <cell r="F425">
            <v>31.07</v>
          </cell>
          <cell r="H425">
            <v>57</v>
          </cell>
          <cell r="I425">
            <v>37</v>
          </cell>
          <cell r="J425">
            <v>262</v>
          </cell>
          <cell r="K425">
            <v>1494</v>
          </cell>
          <cell r="L425">
            <v>18.099999999999909</v>
          </cell>
          <cell r="M425">
            <v>1868.1</v>
          </cell>
          <cell r="N425">
            <v>1868.1</v>
          </cell>
        </row>
        <row r="426">
          <cell r="A426" t="str">
            <v>H28-3</v>
          </cell>
          <cell r="B426">
            <v>-1.2</v>
          </cell>
          <cell r="D426" t="str">
            <v>D2</v>
          </cell>
          <cell r="E426" t="str">
            <v>08</v>
          </cell>
          <cell r="F426" t="str">
            <v>D02F08</v>
          </cell>
          <cell r="G426">
            <v>79.59</v>
          </cell>
          <cell r="I426">
            <v>50</v>
          </cell>
          <cell r="J426">
            <v>141</v>
          </cell>
          <cell r="K426">
            <v>804</v>
          </cell>
          <cell r="L426">
            <v>10.9</v>
          </cell>
          <cell r="M426">
            <v>1005.9</v>
          </cell>
          <cell r="N426">
            <v>1005.9</v>
          </cell>
          <cell r="O426">
            <v>2834</v>
          </cell>
          <cell r="P426">
            <v>2460</v>
          </cell>
          <cell r="Q426">
            <v>30.9</v>
          </cell>
          <cell r="R426">
            <v>35.6</v>
          </cell>
          <cell r="S426">
            <v>31.01</v>
          </cell>
          <cell r="U426">
            <v>37882</v>
          </cell>
        </row>
        <row r="427">
          <cell r="D427" t="str">
            <v>D2</v>
          </cell>
          <cell r="E427" t="str">
            <v>08</v>
          </cell>
          <cell r="F427">
            <v>31.01</v>
          </cell>
          <cell r="H427">
            <v>57</v>
          </cell>
          <cell r="I427">
            <v>37</v>
          </cell>
          <cell r="J427">
            <v>262</v>
          </cell>
          <cell r="K427">
            <v>1494</v>
          </cell>
          <cell r="L427">
            <v>18.099999999999909</v>
          </cell>
          <cell r="M427">
            <v>1868.1</v>
          </cell>
          <cell r="N427">
            <v>1868.1</v>
          </cell>
        </row>
        <row r="428">
          <cell r="A428" t="str">
            <v>H28-3</v>
          </cell>
          <cell r="B428">
            <v>-1.1000000000000001</v>
          </cell>
          <cell r="D428" t="str">
            <v>D2</v>
          </cell>
          <cell r="E428" t="str">
            <v>09</v>
          </cell>
          <cell r="F428" t="str">
            <v>D02F09</v>
          </cell>
          <cell r="G428">
            <v>79.59</v>
          </cell>
          <cell r="I428">
            <v>50</v>
          </cell>
          <cell r="J428">
            <v>141</v>
          </cell>
          <cell r="K428">
            <v>806</v>
          </cell>
          <cell r="L428">
            <v>11.7</v>
          </cell>
          <cell r="M428">
            <v>1008.7</v>
          </cell>
          <cell r="N428">
            <v>1008.7</v>
          </cell>
          <cell r="O428">
            <v>2898</v>
          </cell>
          <cell r="P428">
            <v>2524</v>
          </cell>
          <cell r="Q428">
            <v>31.7</v>
          </cell>
          <cell r="R428">
            <v>36.4</v>
          </cell>
          <cell r="S428">
            <v>31.29</v>
          </cell>
          <cell r="U428">
            <v>37925</v>
          </cell>
        </row>
        <row r="429">
          <cell r="D429" t="str">
            <v>D2</v>
          </cell>
          <cell r="E429" t="str">
            <v>09</v>
          </cell>
          <cell r="F429">
            <v>31.29</v>
          </cell>
          <cell r="H429">
            <v>58</v>
          </cell>
          <cell r="I429">
            <v>36</v>
          </cell>
          <cell r="J429">
            <v>262</v>
          </cell>
          <cell r="K429">
            <v>1498</v>
          </cell>
          <cell r="L429">
            <v>19.3</v>
          </cell>
          <cell r="M429">
            <v>1873.3</v>
          </cell>
          <cell r="N429">
            <v>1873.3</v>
          </cell>
        </row>
        <row r="430">
          <cell r="A430" t="str">
            <v>H28-3</v>
          </cell>
          <cell r="B430">
            <v>-1</v>
          </cell>
          <cell r="D430" t="str">
            <v>D2</v>
          </cell>
          <cell r="E430" t="str">
            <v>10</v>
          </cell>
          <cell r="F430" t="str">
            <v>D02F10</v>
          </cell>
          <cell r="G430">
            <v>79.59</v>
          </cell>
          <cell r="I430">
            <v>51</v>
          </cell>
          <cell r="J430">
            <v>142</v>
          </cell>
          <cell r="K430">
            <v>809</v>
          </cell>
          <cell r="L430">
            <v>9.5</v>
          </cell>
          <cell r="M430">
            <v>1011.5</v>
          </cell>
          <cell r="N430">
            <v>1011.5</v>
          </cell>
          <cell r="O430">
            <v>2898</v>
          </cell>
          <cell r="P430">
            <v>2524</v>
          </cell>
          <cell r="Q430">
            <v>31.7</v>
          </cell>
          <cell r="R430">
            <v>36.4</v>
          </cell>
          <cell r="S430">
            <v>31.66</v>
          </cell>
          <cell r="U430">
            <v>37907</v>
          </cell>
        </row>
        <row r="431">
          <cell r="D431" t="str">
            <v>D2</v>
          </cell>
          <cell r="E431" t="str">
            <v>10</v>
          </cell>
          <cell r="F431">
            <v>31.66</v>
          </cell>
          <cell r="H431">
            <v>58</v>
          </cell>
          <cell r="I431">
            <v>36</v>
          </cell>
          <cell r="J431">
            <v>263</v>
          </cell>
          <cell r="K431">
            <v>1502</v>
          </cell>
          <cell r="L431">
            <v>19.5</v>
          </cell>
          <cell r="M431">
            <v>1878.5</v>
          </cell>
          <cell r="N431">
            <v>1878.5</v>
          </cell>
        </row>
        <row r="432">
          <cell r="A432" t="str">
            <v>H28-3</v>
          </cell>
          <cell r="B432">
            <v>-0.9</v>
          </cell>
          <cell r="D432" t="str">
            <v>D2</v>
          </cell>
          <cell r="E432" t="str">
            <v>11</v>
          </cell>
          <cell r="F432" t="str">
            <v>D02F11</v>
          </cell>
          <cell r="G432">
            <v>79.59</v>
          </cell>
          <cell r="I432">
            <v>51</v>
          </cell>
          <cell r="J432">
            <v>142</v>
          </cell>
          <cell r="K432">
            <v>811</v>
          </cell>
          <cell r="L432">
            <v>10.3</v>
          </cell>
          <cell r="M432">
            <v>1014.3</v>
          </cell>
          <cell r="N432">
            <v>1014.3</v>
          </cell>
          <cell r="O432">
            <v>2913</v>
          </cell>
          <cell r="P432">
            <v>2539</v>
          </cell>
          <cell r="Q432">
            <v>31.9</v>
          </cell>
          <cell r="R432">
            <v>36.6</v>
          </cell>
          <cell r="S432">
            <v>32.299999999999997</v>
          </cell>
          <cell r="U432">
            <v>37911</v>
          </cell>
        </row>
        <row r="433">
          <cell r="D433" t="str">
            <v>D2</v>
          </cell>
          <cell r="E433" t="str">
            <v>11</v>
          </cell>
          <cell r="F433">
            <v>32.299999999999997</v>
          </cell>
          <cell r="H433">
            <v>58</v>
          </cell>
          <cell r="I433">
            <v>36</v>
          </cell>
          <cell r="J433">
            <v>264</v>
          </cell>
          <cell r="K433">
            <v>1506</v>
          </cell>
          <cell r="L433">
            <v>19.7</v>
          </cell>
          <cell r="M433">
            <v>1883.7</v>
          </cell>
          <cell r="N433">
            <v>1883.7</v>
          </cell>
        </row>
        <row r="434">
          <cell r="A434" t="str">
            <v>H28-3</v>
          </cell>
          <cell r="B434">
            <v>-0.9</v>
          </cell>
          <cell r="D434" t="str">
            <v>D2</v>
          </cell>
          <cell r="E434" t="str">
            <v>12</v>
          </cell>
          <cell r="F434" t="str">
            <v>D02F12</v>
          </cell>
          <cell r="G434">
            <v>79.59</v>
          </cell>
          <cell r="I434">
            <v>51</v>
          </cell>
          <cell r="J434">
            <v>142</v>
          </cell>
          <cell r="K434">
            <v>811</v>
          </cell>
          <cell r="L434">
            <v>10.3</v>
          </cell>
          <cell r="M434">
            <v>1014.3</v>
          </cell>
          <cell r="N434">
            <v>1014.3</v>
          </cell>
          <cell r="O434">
            <v>2913</v>
          </cell>
          <cell r="P434">
            <v>2539</v>
          </cell>
          <cell r="Q434">
            <v>31.9</v>
          </cell>
          <cell r="R434">
            <v>36.6</v>
          </cell>
          <cell r="S434">
            <v>33.369999999999997</v>
          </cell>
          <cell r="U434">
            <v>37916</v>
          </cell>
        </row>
        <row r="435">
          <cell r="D435" t="str">
            <v>D2</v>
          </cell>
          <cell r="E435" t="str">
            <v>12</v>
          </cell>
          <cell r="F435">
            <v>33.369999999999997</v>
          </cell>
          <cell r="H435">
            <v>58</v>
          </cell>
          <cell r="I435">
            <v>36</v>
          </cell>
          <cell r="J435">
            <v>264</v>
          </cell>
          <cell r="K435">
            <v>1506</v>
          </cell>
          <cell r="L435">
            <v>19.7</v>
          </cell>
          <cell r="M435">
            <v>1883.7</v>
          </cell>
          <cell r="N435">
            <v>1883.7</v>
          </cell>
        </row>
        <row r="436">
          <cell r="A436" t="str">
            <v>H28-3</v>
          </cell>
          <cell r="B436">
            <v>-0.9</v>
          </cell>
          <cell r="D436" t="str">
            <v>D2</v>
          </cell>
          <cell r="E436" t="str">
            <v>13</v>
          </cell>
          <cell r="F436" t="str">
            <v>D02F13</v>
          </cell>
          <cell r="G436">
            <v>79.59</v>
          </cell>
          <cell r="I436">
            <v>51</v>
          </cell>
          <cell r="J436">
            <v>142</v>
          </cell>
          <cell r="K436">
            <v>811</v>
          </cell>
          <cell r="L436">
            <v>10.3</v>
          </cell>
          <cell r="M436">
            <v>1014.3</v>
          </cell>
          <cell r="N436">
            <v>1014.3</v>
          </cell>
          <cell r="O436">
            <v>2929</v>
          </cell>
          <cell r="P436">
            <v>2555</v>
          </cell>
          <cell r="Q436">
            <v>32.1</v>
          </cell>
          <cell r="R436">
            <v>36.799999999999997</v>
          </cell>
          <cell r="S436">
            <v>31.99</v>
          </cell>
          <cell r="U436">
            <v>37912</v>
          </cell>
        </row>
        <row r="437">
          <cell r="D437" t="str">
            <v>D2</v>
          </cell>
          <cell r="E437" t="str">
            <v>13</v>
          </cell>
          <cell r="F437">
            <v>31.99</v>
          </cell>
          <cell r="H437">
            <v>58</v>
          </cell>
          <cell r="I437">
            <v>36</v>
          </cell>
          <cell r="J437">
            <v>264</v>
          </cell>
          <cell r="K437">
            <v>1506</v>
          </cell>
          <cell r="L437">
            <v>19.7</v>
          </cell>
          <cell r="M437">
            <v>1883.7</v>
          </cell>
          <cell r="N437">
            <v>1883.7</v>
          </cell>
        </row>
        <row r="438">
          <cell r="A438" t="str">
            <v>H28-3</v>
          </cell>
          <cell r="B438">
            <v>-0.8</v>
          </cell>
          <cell r="D438" t="str">
            <v>D2</v>
          </cell>
          <cell r="E438" t="str">
            <v>14</v>
          </cell>
          <cell r="F438" t="str">
            <v>D02F14</v>
          </cell>
          <cell r="G438">
            <v>79.59</v>
          </cell>
          <cell r="I438">
            <v>51</v>
          </cell>
          <cell r="J438">
            <v>142</v>
          </cell>
          <cell r="K438">
            <v>813</v>
          </cell>
          <cell r="L438">
            <v>11.1</v>
          </cell>
          <cell r="M438">
            <v>1017.1</v>
          </cell>
          <cell r="N438">
            <v>1017.1</v>
          </cell>
          <cell r="O438">
            <v>2977</v>
          </cell>
          <cell r="P438">
            <v>2603</v>
          </cell>
          <cell r="Q438">
            <v>32.700000000000003</v>
          </cell>
          <cell r="R438">
            <v>37.4</v>
          </cell>
          <cell r="S438">
            <v>33.01</v>
          </cell>
          <cell r="U438">
            <v>37948</v>
          </cell>
        </row>
        <row r="439">
          <cell r="D439" t="str">
            <v>D2</v>
          </cell>
          <cell r="E439" t="str">
            <v>14</v>
          </cell>
          <cell r="F439">
            <v>33.01</v>
          </cell>
          <cell r="H439">
            <v>58</v>
          </cell>
          <cell r="I439">
            <v>36</v>
          </cell>
          <cell r="J439">
            <v>264</v>
          </cell>
          <cell r="K439">
            <v>1511</v>
          </cell>
          <cell r="L439">
            <v>19.900000000000091</v>
          </cell>
          <cell r="M439">
            <v>1888.9</v>
          </cell>
          <cell r="N439">
            <v>1888.9</v>
          </cell>
        </row>
        <row r="440">
          <cell r="A440" t="str">
            <v>H28-3</v>
          </cell>
          <cell r="B440">
            <v>-0.8</v>
          </cell>
          <cell r="D440" t="str">
            <v>D2</v>
          </cell>
          <cell r="E440" t="str">
            <v>15</v>
          </cell>
          <cell r="F440" t="str">
            <v>D02F15</v>
          </cell>
          <cell r="G440">
            <v>79.59</v>
          </cell>
          <cell r="I440">
            <v>51</v>
          </cell>
          <cell r="J440">
            <v>142</v>
          </cell>
          <cell r="K440">
            <v>813</v>
          </cell>
          <cell r="L440">
            <v>11.1</v>
          </cell>
          <cell r="M440">
            <v>1017.1</v>
          </cell>
          <cell r="N440">
            <v>1017.1</v>
          </cell>
          <cell r="O440">
            <v>2921</v>
          </cell>
          <cell r="P440">
            <v>2547</v>
          </cell>
          <cell r="Q440">
            <v>32</v>
          </cell>
          <cell r="R440">
            <v>36.700000000000003</v>
          </cell>
          <cell r="S440">
            <v>31.54</v>
          </cell>
          <cell r="U440">
            <v>37902</v>
          </cell>
        </row>
        <row r="441">
          <cell r="D441" t="str">
            <v>D2</v>
          </cell>
          <cell r="E441" t="str">
            <v>15</v>
          </cell>
          <cell r="F441">
            <v>31.54</v>
          </cell>
          <cell r="H441">
            <v>58</v>
          </cell>
          <cell r="I441">
            <v>36</v>
          </cell>
          <cell r="J441">
            <v>264</v>
          </cell>
          <cell r="K441">
            <v>1511</v>
          </cell>
          <cell r="L441">
            <v>19.900000000000091</v>
          </cell>
          <cell r="M441">
            <v>1888.9</v>
          </cell>
          <cell r="N441">
            <v>1888.9</v>
          </cell>
        </row>
        <row r="442">
          <cell r="A442" t="str">
            <v>H28-樓中樓3</v>
          </cell>
          <cell r="B442">
            <v>-0.6</v>
          </cell>
          <cell r="D442" t="str">
            <v>D2</v>
          </cell>
          <cell r="E442" t="str">
            <v>16</v>
          </cell>
          <cell r="F442" t="str">
            <v>D02F16</v>
          </cell>
          <cell r="G442">
            <v>139.21</v>
          </cell>
          <cell r="I442">
            <v>90</v>
          </cell>
          <cell r="J442">
            <v>252</v>
          </cell>
          <cell r="K442">
            <v>1438</v>
          </cell>
          <cell r="L442">
            <v>17.95</v>
          </cell>
          <cell r="M442">
            <v>1797.95</v>
          </cell>
          <cell r="N442">
            <v>1797.95</v>
          </cell>
          <cell r="O442">
            <v>5318</v>
          </cell>
          <cell r="P442">
            <v>4636</v>
          </cell>
          <cell r="Q442">
            <v>33.299999999999997</v>
          </cell>
          <cell r="R442">
            <v>38.200000000000003</v>
          </cell>
          <cell r="S442">
            <v>33.69</v>
          </cell>
          <cell r="U442">
            <v>37994</v>
          </cell>
        </row>
        <row r="443">
          <cell r="D443" t="str">
            <v>D2</v>
          </cell>
          <cell r="E443" t="str">
            <v>16</v>
          </cell>
          <cell r="F443">
            <v>33.69</v>
          </cell>
          <cell r="H443">
            <v>103</v>
          </cell>
          <cell r="I443">
            <v>64</v>
          </cell>
          <cell r="J443">
            <v>467</v>
          </cell>
          <cell r="K443">
            <v>2671</v>
          </cell>
          <cell r="L443">
            <v>34.050000000000182</v>
          </cell>
          <cell r="M443">
            <v>3339.05</v>
          </cell>
          <cell r="N443">
            <v>3339.05</v>
          </cell>
        </row>
        <row r="444">
          <cell r="A444" t="str">
            <v>H28-3</v>
          </cell>
          <cell r="B444">
            <v>-1.6</v>
          </cell>
          <cell r="D444" t="str">
            <v>D3</v>
          </cell>
          <cell r="E444" t="str">
            <v>02</v>
          </cell>
          <cell r="F444" t="str">
            <v>D03F02</v>
          </cell>
          <cell r="G444">
            <v>63.77</v>
          </cell>
          <cell r="I444">
            <v>40</v>
          </cell>
          <cell r="J444">
            <v>112</v>
          </cell>
          <cell r="K444">
            <v>637</v>
          </cell>
          <cell r="L444">
            <v>7.9500000000000455</v>
          </cell>
          <cell r="M444">
            <v>796.95</v>
          </cell>
          <cell r="N444">
            <v>796.95</v>
          </cell>
          <cell r="O444">
            <v>2354</v>
          </cell>
          <cell r="P444">
            <v>2041</v>
          </cell>
          <cell r="Q444">
            <v>32</v>
          </cell>
          <cell r="R444">
            <v>36.9</v>
          </cell>
          <cell r="S444">
            <v>32.99</v>
          </cell>
          <cell r="U444">
            <v>38025</v>
          </cell>
        </row>
        <row r="445">
          <cell r="D445" t="str">
            <v>D3</v>
          </cell>
          <cell r="E445" t="str">
            <v>02</v>
          </cell>
          <cell r="F445">
            <v>32.99</v>
          </cell>
          <cell r="H445">
            <v>46</v>
          </cell>
          <cell r="I445">
            <v>28</v>
          </cell>
          <cell r="J445">
            <v>207</v>
          </cell>
          <cell r="K445">
            <v>1184</v>
          </cell>
          <cell r="L445">
            <v>15.05</v>
          </cell>
          <cell r="M445">
            <v>1480.05</v>
          </cell>
          <cell r="N445">
            <v>1480.05</v>
          </cell>
        </row>
        <row r="446">
          <cell r="A446" t="str">
            <v>H28-3</v>
          </cell>
          <cell r="B446">
            <v>-1.9</v>
          </cell>
          <cell r="D446" t="str">
            <v>D3</v>
          </cell>
          <cell r="E446" t="str">
            <v>03</v>
          </cell>
          <cell r="F446" t="str">
            <v>D03F03</v>
          </cell>
          <cell r="G446">
            <v>56.59</v>
          </cell>
          <cell r="I446">
            <v>35</v>
          </cell>
          <cell r="J446">
            <v>98</v>
          </cell>
          <cell r="K446">
            <v>561</v>
          </cell>
          <cell r="L446">
            <v>7.3999999999999773</v>
          </cell>
          <cell r="M446">
            <v>701.4</v>
          </cell>
          <cell r="N446">
            <v>701.4</v>
          </cell>
          <cell r="O446">
            <v>2089</v>
          </cell>
          <cell r="P446">
            <v>1800</v>
          </cell>
          <cell r="Q446">
            <v>31.8</v>
          </cell>
          <cell r="R446">
            <v>36.9</v>
          </cell>
          <cell r="S446">
            <v>30.01</v>
          </cell>
          <cell r="U446">
            <v>38024</v>
          </cell>
        </row>
        <row r="447">
          <cell r="D447" t="str">
            <v>D3</v>
          </cell>
          <cell r="E447" t="str">
            <v>03</v>
          </cell>
          <cell r="F447">
            <v>30.01</v>
          </cell>
          <cell r="H447">
            <v>40</v>
          </cell>
          <cell r="I447">
            <v>25</v>
          </cell>
          <cell r="J447">
            <v>182</v>
          </cell>
          <cell r="K447">
            <v>1042</v>
          </cell>
          <cell r="L447">
            <v>13.599999999999909</v>
          </cell>
          <cell r="M447">
            <v>1302.5999999999999</v>
          </cell>
          <cell r="N447">
            <v>1302.5999999999999</v>
          </cell>
        </row>
        <row r="448">
          <cell r="A448" t="str">
            <v>H28-3</v>
          </cell>
          <cell r="B448">
            <v>-1.9</v>
          </cell>
          <cell r="D448" t="str">
            <v>D3</v>
          </cell>
          <cell r="E448" t="str">
            <v>04</v>
          </cell>
          <cell r="F448" t="str">
            <v>D03F04</v>
          </cell>
          <cell r="G448">
            <v>56.59</v>
          </cell>
          <cell r="I448">
            <v>35</v>
          </cell>
          <cell r="J448">
            <v>98</v>
          </cell>
          <cell r="K448">
            <v>561</v>
          </cell>
          <cell r="L448">
            <v>7.3999999999999773</v>
          </cell>
          <cell r="M448">
            <v>701.4</v>
          </cell>
          <cell r="N448">
            <v>701.4</v>
          </cell>
          <cell r="O448">
            <v>2026</v>
          </cell>
          <cell r="P448">
            <v>1738</v>
          </cell>
          <cell r="Q448">
            <v>30.7</v>
          </cell>
          <cell r="R448">
            <v>35.799999999999997</v>
          </cell>
          <cell r="S448">
            <v>30.92</v>
          </cell>
          <cell r="U448">
            <v>37949</v>
          </cell>
        </row>
        <row r="449">
          <cell r="D449" t="str">
            <v>D3</v>
          </cell>
          <cell r="E449" t="str">
            <v>04</v>
          </cell>
          <cell r="F449">
            <v>30.92</v>
          </cell>
          <cell r="H449">
            <v>40</v>
          </cell>
          <cell r="I449">
            <v>25</v>
          </cell>
          <cell r="J449">
            <v>182</v>
          </cell>
          <cell r="K449">
            <v>1042</v>
          </cell>
          <cell r="L449">
            <v>13.599999999999909</v>
          </cell>
          <cell r="M449">
            <v>1302.5999999999999</v>
          </cell>
          <cell r="N449">
            <v>1302.5999999999999</v>
          </cell>
        </row>
        <row r="450">
          <cell r="A450" t="str">
            <v>H28-3</v>
          </cell>
          <cell r="B450">
            <v>-1.5</v>
          </cell>
          <cell r="D450" t="str">
            <v>D3</v>
          </cell>
          <cell r="E450" t="str">
            <v>05</v>
          </cell>
          <cell r="F450" t="str">
            <v>D03F05</v>
          </cell>
          <cell r="G450">
            <v>62.6</v>
          </cell>
          <cell r="I450">
            <v>39</v>
          </cell>
          <cell r="J450">
            <v>110</v>
          </cell>
          <cell r="K450">
            <v>627</v>
          </cell>
          <cell r="L450">
            <v>8.7000000000000455</v>
          </cell>
          <cell r="M450">
            <v>784.7</v>
          </cell>
          <cell r="N450">
            <v>784.7</v>
          </cell>
          <cell r="O450">
            <v>2323</v>
          </cell>
          <cell r="P450">
            <v>2029</v>
          </cell>
          <cell r="Q450">
            <v>32.4</v>
          </cell>
          <cell r="R450">
            <v>37.1</v>
          </cell>
          <cell r="S450">
            <v>31.95</v>
          </cell>
          <cell r="U450">
            <v>37996</v>
          </cell>
        </row>
        <row r="451">
          <cell r="D451" t="str">
            <v>D3</v>
          </cell>
          <cell r="E451" t="str">
            <v>05</v>
          </cell>
          <cell r="F451">
            <v>31.95</v>
          </cell>
          <cell r="H451">
            <v>45</v>
          </cell>
          <cell r="I451">
            <v>28</v>
          </cell>
          <cell r="J451">
            <v>204</v>
          </cell>
          <cell r="K451">
            <v>1165</v>
          </cell>
          <cell r="L451">
            <v>15.3</v>
          </cell>
          <cell r="M451">
            <v>1457.3</v>
          </cell>
          <cell r="N451">
            <v>1457.3</v>
          </cell>
        </row>
        <row r="452">
          <cell r="A452" t="str">
            <v>H28-3</v>
          </cell>
          <cell r="B452">
            <v>-1.3</v>
          </cell>
          <cell r="D452" t="str">
            <v>D3</v>
          </cell>
          <cell r="E452" t="str">
            <v>06</v>
          </cell>
          <cell r="F452" t="str">
            <v>D03F06</v>
          </cell>
          <cell r="G452">
            <v>62.6</v>
          </cell>
          <cell r="I452">
            <v>39</v>
          </cell>
          <cell r="J452">
            <v>110</v>
          </cell>
          <cell r="K452">
            <v>631</v>
          </cell>
          <cell r="L452">
            <v>8.8999999999999773</v>
          </cell>
          <cell r="M452">
            <v>788.9</v>
          </cell>
          <cell r="N452">
            <v>788.9</v>
          </cell>
          <cell r="O452">
            <v>2354</v>
          </cell>
          <cell r="P452">
            <v>2060</v>
          </cell>
          <cell r="Q452">
            <v>32.9</v>
          </cell>
          <cell r="R452">
            <v>37.6</v>
          </cell>
          <cell r="S452">
            <v>32.92</v>
          </cell>
          <cell r="U452">
            <v>37986</v>
          </cell>
        </row>
        <row r="453">
          <cell r="D453" t="str">
            <v>D3</v>
          </cell>
          <cell r="E453" t="str">
            <v>06</v>
          </cell>
          <cell r="F453">
            <v>32.92</v>
          </cell>
          <cell r="H453">
            <v>45</v>
          </cell>
          <cell r="I453">
            <v>29</v>
          </cell>
          <cell r="J453">
            <v>205</v>
          </cell>
          <cell r="K453">
            <v>1172</v>
          </cell>
          <cell r="L453">
            <v>14.099999999999909</v>
          </cell>
          <cell r="M453">
            <v>1465.1</v>
          </cell>
          <cell r="N453">
            <v>1465.1</v>
          </cell>
        </row>
        <row r="454">
          <cell r="A454" t="str">
            <v>H28-3</v>
          </cell>
          <cell r="B454">
            <v>-1</v>
          </cell>
          <cell r="D454" t="str">
            <v>D3</v>
          </cell>
          <cell r="E454" t="str">
            <v>07</v>
          </cell>
          <cell r="F454" t="str">
            <v>D03F07</v>
          </cell>
          <cell r="G454">
            <v>62.6</v>
          </cell>
          <cell r="I454">
            <v>40</v>
          </cell>
          <cell r="J454">
            <v>111</v>
          </cell>
          <cell r="K454">
            <v>636</v>
          </cell>
          <cell r="L454">
            <v>8.5499999999999545</v>
          </cell>
          <cell r="M454">
            <v>795.55</v>
          </cell>
          <cell r="N454">
            <v>795.55</v>
          </cell>
          <cell r="O454">
            <v>2348</v>
          </cell>
          <cell r="P454">
            <v>2054</v>
          </cell>
          <cell r="Q454">
            <v>32.799999999999997</v>
          </cell>
          <cell r="R454">
            <v>37.5</v>
          </cell>
          <cell r="S454">
            <v>32.83</v>
          </cell>
          <cell r="U454">
            <v>37948</v>
          </cell>
        </row>
        <row r="455">
          <cell r="D455" t="str">
            <v>D3</v>
          </cell>
          <cell r="E455" t="str">
            <v>07</v>
          </cell>
          <cell r="F455">
            <v>32.83</v>
          </cell>
          <cell r="H455">
            <v>45</v>
          </cell>
          <cell r="I455">
            <v>29</v>
          </cell>
          <cell r="J455">
            <v>207</v>
          </cell>
          <cell r="K455">
            <v>1181</v>
          </cell>
          <cell r="L455">
            <v>15.45</v>
          </cell>
          <cell r="M455">
            <v>1477.45</v>
          </cell>
          <cell r="N455">
            <v>1477.45</v>
          </cell>
        </row>
        <row r="456">
          <cell r="A456" t="str">
            <v>H28-3</v>
          </cell>
          <cell r="B456">
            <v>-1</v>
          </cell>
          <cell r="D456" t="str">
            <v>D3</v>
          </cell>
          <cell r="E456" t="str">
            <v>08</v>
          </cell>
          <cell r="F456" t="str">
            <v>D03F08</v>
          </cell>
          <cell r="G456">
            <v>62.6</v>
          </cell>
          <cell r="I456">
            <v>40</v>
          </cell>
          <cell r="J456">
            <v>111</v>
          </cell>
          <cell r="K456">
            <v>636</v>
          </cell>
          <cell r="L456">
            <v>8.5499999999999545</v>
          </cell>
          <cell r="M456">
            <v>795.55</v>
          </cell>
          <cell r="N456">
            <v>795.55</v>
          </cell>
          <cell r="O456">
            <v>2310</v>
          </cell>
          <cell r="P456">
            <v>2016</v>
          </cell>
          <cell r="Q456">
            <v>32.200000000000003</v>
          </cell>
          <cell r="R456">
            <v>36.9</v>
          </cell>
          <cell r="S456">
            <v>32.32</v>
          </cell>
          <cell r="U456">
            <v>37908</v>
          </cell>
        </row>
        <row r="457">
          <cell r="D457" t="str">
            <v>D3</v>
          </cell>
          <cell r="E457" t="str">
            <v>08</v>
          </cell>
          <cell r="F457">
            <v>32.32</v>
          </cell>
          <cell r="H457">
            <v>45</v>
          </cell>
          <cell r="I457">
            <v>29</v>
          </cell>
          <cell r="J457">
            <v>207</v>
          </cell>
          <cell r="K457">
            <v>1181</v>
          </cell>
          <cell r="L457">
            <v>15.45</v>
          </cell>
          <cell r="M457">
            <v>1477.45</v>
          </cell>
          <cell r="N457">
            <v>1477.45</v>
          </cell>
        </row>
        <row r="458">
          <cell r="A458" t="str">
            <v>H28-3</v>
          </cell>
          <cell r="B458">
            <v>-0.9</v>
          </cell>
          <cell r="D458" t="str">
            <v>D3</v>
          </cell>
          <cell r="E458" t="str">
            <v>09</v>
          </cell>
          <cell r="F458" t="str">
            <v>D03F09</v>
          </cell>
          <cell r="G458">
            <v>62.6</v>
          </cell>
          <cell r="I458">
            <v>40</v>
          </cell>
          <cell r="J458">
            <v>112</v>
          </cell>
          <cell r="K458">
            <v>638</v>
          </cell>
          <cell r="L458">
            <v>7.6499999999999773</v>
          </cell>
          <cell r="M458">
            <v>797.65</v>
          </cell>
          <cell r="N458">
            <v>797.65</v>
          </cell>
          <cell r="O458">
            <v>2323</v>
          </cell>
          <cell r="P458">
            <v>2029</v>
          </cell>
          <cell r="Q458">
            <v>32.4</v>
          </cell>
          <cell r="R458">
            <v>37.1</v>
          </cell>
          <cell r="S458">
            <v>32.01</v>
          </cell>
          <cell r="U458">
            <v>37907</v>
          </cell>
        </row>
        <row r="459">
          <cell r="D459" t="str">
            <v>D3</v>
          </cell>
          <cell r="E459" t="str">
            <v>09</v>
          </cell>
          <cell r="F459">
            <v>32.01</v>
          </cell>
          <cell r="H459">
            <v>46</v>
          </cell>
          <cell r="I459">
            <v>28</v>
          </cell>
          <cell r="J459">
            <v>207</v>
          </cell>
          <cell r="K459">
            <v>1185</v>
          </cell>
          <cell r="L459">
            <v>15.349999999999909</v>
          </cell>
          <cell r="M459">
            <v>1481.35</v>
          </cell>
          <cell r="N459">
            <v>1481.35</v>
          </cell>
        </row>
        <row r="460">
          <cell r="A460" t="str">
            <v>H28-3</v>
          </cell>
          <cell r="B460">
            <v>-0.8</v>
          </cell>
          <cell r="D460" t="str">
            <v>D3</v>
          </cell>
          <cell r="E460" t="str">
            <v>10</v>
          </cell>
          <cell r="F460" t="str">
            <v>D03F10</v>
          </cell>
          <cell r="G460">
            <v>62.6</v>
          </cell>
          <cell r="I460">
            <v>40</v>
          </cell>
          <cell r="J460">
            <v>112</v>
          </cell>
          <cell r="K460">
            <v>639</v>
          </cell>
          <cell r="L460">
            <v>8.75</v>
          </cell>
          <cell r="M460">
            <v>799.75</v>
          </cell>
          <cell r="N460">
            <v>799.75</v>
          </cell>
          <cell r="O460">
            <v>2285</v>
          </cell>
          <cell r="P460">
            <v>1991</v>
          </cell>
          <cell r="Q460">
            <v>31.8</v>
          </cell>
          <cell r="R460">
            <v>36.5</v>
          </cell>
          <cell r="S460">
            <v>31.95</v>
          </cell>
          <cell r="U460">
            <v>37881</v>
          </cell>
        </row>
        <row r="461">
          <cell r="D461" t="str">
            <v>D3</v>
          </cell>
          <cell r="E461" t="str">
            <v>10</v>
          </cell>
          <cell r="F461">
            <v>31.95</v>
          </cell>
          <cell r="H461">
            <v>46</v>
          </cell>
          <cell r="I461">
            <v>28</v>
          </cell>
          <cell r="J461">
            <v>208</v>
          </cell>
          <cell r="K461">
            <v>1188</v>
          </cell>
          <cell r="L461">
            <v>15.25</v>
          </cell>
          <cell r="M461">
            <v>1485.25</v>
          </cell>
          <cell r="N461">
            <v>1485.25</v>
          </cell>
        </row>
        <row r="462">
          <cell r="A462" t="str">
            <v>H28-3</v>
          </cell>
          <cell r="B462">
            <v>-0.7</v>
          </cell>
          <cell r="D462" t="str">
            <v>D3</v>
          </cell>
          <cell r="E462" t="str">
            <v>11</v>
          </cell>
          <cell r="F462" t="str">
            <v>D03F11</v>
          </cell>
          <cell r="G462">
            <v>62.6</v>
          </cell>
          <cell r="I462">
            <v>40</v>
          </cell>
          <cell r="J462">
            <v>112</v>
          </cell>
          <cell r="K462">
            <v>641</v>
          </cell>
          <cell r="L462">
            <v>9.2000000000000455</v>
          </cell>
          <cell r="M462">
            <v>802.2</v>
          </cell>
          <cell r="N462">
            <v>802.2</v>
          </cell>
          <cell r="O462">
            <v>2292</v>
          </cell>
          <cell r="P462">
            <v>1997</v>
          </cell>
          <cell r="Q462">
            <v>31.9</v>
          </cell>
          <cell r="R462">
            <v>36.6</v>
          </cell>
          <cell r="S462">
            <v>31.79</v>
          </cell>
          <cell r="U462">
            <v>37881</v>
          </cell>
        </row>
        <row r="463">
          <cell r="D463" t="str">
            <v>D3</v>
          </cell>
          <cell r="E463" t="str">
            <v>11</v>
          </cell>
          <cell r="F463">
            <v>31.79</v>
          </cell>
          <cell r="H463">
            <v>46</v>
          </cell>
          <cell r="I463">
            <v>29</v>
          </cell>
          <cell r="J463">
            <v>209</v>
          </cell>
          <cell r="K463">
            <v>1191</v>
          </cell>
          <cell r="L463">
            <v>14.8</v>
          </cell>
          <cell r="M463">
            <v>1489.8</v>
          </cell>
          <cell r="N463">
            <v>1489.8</v>
          </cell>
        </row>
        <row r="464">
          <cell r="A464" t="str">
            <v>H28-3</v>
          </cell>
          <cell r="B464">
            <v>-0.7</v>
          </cell>
          <cell r="D464" t="str">
            <v>D3</v>
          </cell>
          <cell r="E464" t="str">
            <v>12</v>
          </cell>
          <cell r="F464" t="str">
            <v>D03F12</v>
          </cell>
          <cell r="G464">
            <v>62.6</v>
          </cell>
          <cell r="I464">
            <v>40</v>
          </cell>
          <cell r="J464">
            <v>112</v>
          </cell>
          <cell r="K464">
            <v>641</v>
          </cell>
          <cell r="L464">
            <v>9.2000000000000455</v>
          </cell>
          <cell r="M464">
            <v>802.2</v>
          </cell>
          <cell r="N464">
            <v>802.2</v>
          </cell>
          <cell r="O464">
            <v>2292</v>
          </cell>
          <cell r="P464">
            <v>1997</v>
          </cell>
          <cell r="Q464">
            <v>31.9</v>
          </cell>
          <cell r="R464">
            <v>36.6</v>
          </cell>
          <cell r="S464">
            <v>31.88</v>
          </cell>
          <cell r="U464">
            <v>37884</v>
          </cell>
        </row>
        <row r="465">
          <cell r="D465" t="str">
            <v>D3</v>
          </cell>
          <cell r="E465" t="str">
            <v>12</v>
          </cell>
          <cell r="F465">
            <v>31.88</v>
          </cell>
          <cell r="H465">
            <v>46</v>
          </cell>
          <cell r="I465">
            <v>29</v>
          </cell>
          <cell r="J465">
            <v>209</v>
          </cell>
          <cell r="K465">
            <v>1191</v>
          </cell>
          <cell r="L465">
            <v>14.8</v>
          </cell>
          <cell r="M465">
            <v>1489.8</v>
          </cell>
          <cell r="N465">
            <v>1489.8</v>
          </cell>
        </row>
        <row r="466">
          <cell r="A466" t="str">
            <v>H28-3</v>
          </cell>
          <cell r="B466">
            <v>-0.7</v>
          </cell>
          <cell r="D466" t="str">
            <v>D3</v>
          </cell>
          <cell r="E466" t="str">
            <v>13</v>
          </cell>
          <cell r="F466" t="str">
            <v>D03F13</v>
          </cell>
          <cell r="G466">
            <v>62.6</v>
          </cell>
          <cell r="I466">
            <v>40</v>
          </cell>
          <cell r="J466">
            <v>112</v>
          </cell>
          <cell r="K466">
            <v>641</v>
          </cell>
          <cell r="L466">
            <v>9.2000000000000455</v>
          </cell>
          <cell r="M466">
            <v>802.2</v>
          </cell>
          <cell r="N466">
            <v>802.2</v>
          </cell>
          <cell r="O466">
            <v>2329</v>
          </cell>
          <cell r="P466">
            <v>2035</v>
          </cell>
          <cell r="Q466">
            <v>32.5</v>
          </cell>
          <cell r="R466">
            <v>37.200000000000003</v>
          </cell>
          <cell r="S466">
            <v>33.07</v>
          </cell>
          <cell r="U466">
            <v>37909</v>
          </cell>
        </row>
        <row r="467">
          <cell r="D467" t="str">
            <v>D3</v>
          </cell>
          <cell r="E467" t="str">
            <v>13</v>
          </cell>
          <cell r="F467">
            <v>33.07</v>
          </cell>
          <cell r="H467">
            <v>46</v>
          </cell>
          <cell r="I467">
            <v>29</v>
          </cell>
          <cell r="J467">
            <v>209</v>
          </cell>
          <cell r="K467">
            <v>1191</v>
          </cell>
          <cell r="L467">
            <v>14.8</v>
          </cell>
          <cell r="M467">
            <v>1489.8</v>
          </cell>
          <cell r="N467">
            <v>1489.8</v>
          </cell>
        </row>
        <row r="468">
          <cell r="A468" t="str">
            <v>H28-3</v>
          </cell>
          <cell r="B468">
            <v>-0.6</v>
          </cell>
          <cell r="D468" t="str">
            <v>D3</v>
          </cell>
          <cell r="E468" t="str">
            <v>14</v>
          </cell>
          <cell r="F468" t="str">
            <v>D03F14</v>
          </cell>
          <cell r="G468">
            <v>62.6</v>
          </cell>
          <cell r="I468">
            <v>40</v>
          </cell>
          <cell r="J468">
            <v>113</v>
          </cell>
          <cell r="K468">
            <v>643</v>
          </cell>
          <cell r="L468">
            <v>8.2999999999999545</v>
          </cell>
          <cell r="M468">
            <v>804.3</v>
          </cell>
          <cell r="N468">
            <v>804.3</v>
          </cell>
          <cell r="O468">
            <v>2348</v>
          </cell>
          <cell r="P468">
            <v>2054</v>
          </cell>
          <cell r="Q468">
            <v>32.799999999999997</v>
          </cell>
          <cell r="R468">
            <v>37.5</v>
          </cell>
          <cell r="S468">
            <v>33.07</v>
          </cell>
          <cell r="U468">
            <v>37910</v>
          </cell>
        </row>
        <row r="469">
          <cell r="D469" t="str">
            <v>D3</v>
          </cell>
          <cell r="E469" t="str">
            <v>14</v>
          </cell>
          <cell r="F469">
            <v>33.07</v>
          </cell>
          <cell r="H469">
            <v>46</v>
          </cell>
          <cell r="I469">
            <v>29</v>
          </cell>
          <cell r="J469">
            <v>209</v>
          </cell>
          <cell r="K469">
            <v>1194</v>
          </cell>
          <cell r="L469">
            <v>15.7</v>
          </cell>
          <cell r="M469">
            <v>1493.7</v>
          </cell>
          <cell r="N469">
            <v>1493.7</v>
          </cell>
        </row>
        <row r="470">
          <cell r="A470" t="str">
            <v>H28-3</v>
          </cell>
          <cell r="B470">
            <v>-0.6</v>
          </cell>
          <cell r="D470" t="str">
            <v>D3</v>
          </cell>
          <cell r="E470" t="str">
            <v>15</v>
          </cell>
          <cell r="F470" t="str">
            <v>D03F15</v>
          </cell>
          <cell r="G470">
            <v>62.6</v>
          </cell>
          <cell r="I470">
            <v>40</v>
          </cell>
          <cell r="J470">
            <v>113</v>
          </cell>
          <cell r="K470">
            <v>643</v>
          </cell>
          <cell r="L470">
            <v>8.2999999999999545</v>
          </cell>
          <cell r="M470">
            <v>804.3</v>
          </cell>
          <cell r="N470">
            <v>804.3</v>
          </cell>
          <cell r="O470">
            <v>2298</v>
          </cell>
          <cell r="P470">
            <v>2004</v>
          </cell>
          <cell r="Q470">
            <v>32</v>
          </cell>
          <cell r="R470">
            <v>36.700000000000003</v>
          </cell>
          <cell r="S470">
            <v>31.95</v>
          </cell>
          <cell r="U470">
            <v>37839</v>
          </cell>
        </row>
        <row r="471">
          <cell r="D471" t="str">
            <v>D3</v>
          </cell>
          <cell r="E471" t="str">
            <v>15</v>
          </cell>
          <cell r="F471">
            <v>31.95</v>
          </cell>
          <cell r="H471">
            <v>46</v>
          </cell>
          <cell r="I471">
            <v>29</v>
          </cell>
          <cell r="J471">
            <v>209</v>
          </cell>
          <cell r="K471">
            <v>1194</v>
          </cell>
          <cell r="L471">
            <v>15.7</v>
          </cell>
          <cell r="M471">
            <v>1493.7</v>
          </cell>
          <cell r="N471">
            <v>1493.7</v>
          </cell>
        </row>
        <row r="472">
          <cell r="A472" t="str">
            <v>H28-樓中樓3</v>
          </cell>
          <cell r="B472">
            <v>-0.4</v>
          </cell>
          <cell r="D472" t="str">
            <v>D3</v>
          </cell>
          <cell r="E472" t="str">
            <v>16</v>
          </cell>
          <cell r="F472" t="str">
            <v>D03F16</v>
          </cell>
          <cell r="G472">
            <v>105.44</v>
          </cell>
          <cell r="I472">
            <v>68</v>
          </cell>
          <cell r="J472">
            <v>192</v>
          </cell>
          <cell r="K472">
            <v>1095</v>
          </cell>
          <cell r="L472">
            <v>14.2</v>
          </cell>
          <cell r="M472">
            <v>1369.2</v>
          </cell>
          <cell r="N472">
            <v>1369.2</v>
          </cell>
          <cell r="O472">
            <v>4070</v>
          </cell>
          <cell r="P472">
            <v>3554</v>
          </cell>
          <cell r="Q472">
            <v>33.700000000000003</v>
          </cell>
          <cell r="R472">
            <v>38.6</v>
          </cell>
          <cell r="S472">
            <v>33.380000000000003</v>
          </cell>
          <cell r="U472">
            <v>37936</v>
          </cell>
        </row>
        <row r="473">
          <cell r="D473" t="str">
            <v>D3</v>
          </cell>
          <cell r="E473" t="str">
            <v>16</v>
          </cell>
          <cell r="F473">
            <v>33.380000000000003</v>
          </cell>
          <cell r="H473">
            <v>78</v>
          </cell>
          <cell r="I473">
            <v>50</v>
          </cell>
          <cell r="J473">
            <v>356</v>
          </cell>
          <cell r="K473">
            <v>2034</v>
          </cell>
          <cell r="L473">
            <v>24.800000000000182</v>
          </cell>
          <cell r="M473">
            <v>2542.8000000000002</v>
          </cell>
          <cell r="N473">
            <v>2542.8000000000002</v>
          </cell>
        </row>
        <row r="474">
          <cell r="A474" t="str">
            <v>H28-S3</v>
          </cell>
          <cell r="B474">
            <v>1.5</v>
          </cell>
          <cell r="C474" t="str">
            <v>E1</v>
          </cell>
          <cell r="D474" t="str">
            <v>E1</v>
          </cell>
          <cell r="E474" t="str">
            <v>01</v>
          </cell>
          <cell r="F474" t="str">
            <v>E01F01</v>
          </cell>
          <cell r="G474">
            <v>53.01</v>
          </cell>
          <cell r="I474">
            <v>41</v>
          </cell>
          <cell r="J474">
            <v>114</v>
          </cell>
          <cell r="K474">
            <v>653</v>
          </cell>
          <cell r="L474">
            <v>8.5499999999999545</v>
          </cell>
          <cell r="M474">
            <v>816.55</v>
          </cell>
          <cell r="N474">
            <v>816.55</v>
          </cell>
          <cell r="O474">
            <v>2333</v>
          </cell>
          <cell r="P474">
            <v>1935</v>
          </cell>
          <cell r="Q474">
            <v>36.5</v>
          </cell>
          <cell r="R474">
            <v>44</v>
          </cell>
          <cell r="S474">
            <v>36.99</v>
          </cell>
          <cell r="T474" t="str">
            <v>1F</v>
          </cell>
          <cell r="U474">
            <v>37861</v>
          </cell>
        </row>
        <row r="475">
          <cell r="D475" t="str">
            <v>E1</v>
          </cell>
          <cell r="E475" t="str">
            <v>01</v>
          </cell>
          <cell r="F475">
            <v>36.99</v>
          </cell>
          <cell r="H475">
            <v>47</v>
          </cell>
          <cell r="I475">
            <v>29</v>
          </cell>
          <cell r="J475">
            <v>212</v>
          </cell>
          <cell r="K475">
            <v>1213</v>
          </cell>
          <cell r="L475">
            <v>15.45</v>
          </cell>
          <cell r="M475">
            <v>1516.45</v>
          </cell>
          <cell r="N475">
            <v>1516.45</v>
          </cell>
        </row>
        <row r="476">
          <cell r="A476" t="str">
            <v>H28-3</v>
          </cell>
          <cell r="B476">
            <v>-0.5</v>
          </cell>
          <cell r="D476" t="str">
            <v>E1</v>
          </cell>
          <cell r="E476" t="str">
            <v>02</v>
          </cell>
          <cell r="F476" t="str">
            <v>E01F02</v>
          </cell>
          <cell r="G476">
            <v>53.01</v>
          </cell>
          <cell r="I476">
            <v>34</v>
          </cell>
          <cell r="J476">
            <v>96</v>
          </cell>
          <cell r="K476">
            <v>546</v>
          </cell>
          <cell r="L476">
            <v>6.8500000000000227</v>
          </cell>
          <cell r="M476">
            <v>682.85</v>
          </cell>
          <cell r="N476">
            <v>682.85</v>
          </cell>
          <cell r="O476">
            <v>2020</v>
          </cell>
          <cell r="P476">
            <v>1771</v>
          </cell>
          <cell r="Q476">
            <v>33.4</v>
          </cell>
          <cell r="R476">
            <v>38.1</v>
          </cell>
          <cell r="S476">
            <v>32.880000000000003</v>
          </cell>
          <cell r="U476">
            <v>37919</v>
          </cell>
        </row>
        <row r="477">
          <cell r="D477" t="str">
            <v>E1</v>
          </cell>
          <cell r="E477" t="str">
            <v>02</v>
          </cell>
          <cell r="F477">
            <v>32.880000000000003</v>
          </cell>
          <cell r="H477">
            <v>39</v>
          </cell>
          <cell r="I477">
            <v>25</v>
          </cell>
          <cell r="J477">
            <v>178</v>
          </cell>
          <cell r="K477">
            <v>1014</v>
          </cell>
          <cell r="L477">
            <v>12.150000000000091</v>
          </cell>
          <cell r="M477">
            <v>1268.1500000000001</v>
          </cell>
          <cell r="N477">
            <v>1268.1500000000001</v>
          </cell>
        </row>
        <row r="478">
          <cell r="A478" t="str">
            <v>H28-3</v>
          </cell>
          <cell r="B478">
            <v>-0.8</v>
          </cell>
          <cell r="D478" t="str">
            <v>E1</v>
          </cell>
          <cell r="E478" t="str">
            <v>03</v>
          </cell>
          <cell r="F478" t="str">
            <v>E01F03</v>
          </cell>
          <cell r="G478">
            <v>44.91</v>
          </cell>
          <cell r="I478">
            <v>29</v>
          </cell>
          <cell r="J478">
            <v>80</v>
          </cell>
          <cell r="K478">
            <v>459</v>
          </cell>
          <cell r="L478">
            <v>6</v>
          </cell>
          <cell r="M478">
            <v>574</v>
          </cell>
          <cell r="N478">
            <v>574</v>
          </cell>
          <cell r="O478">
            <v>1739</v>
          </cell>
          <cell r="P478">
            <v>1509</v>
          </cell>
          <cell r="Q478">
            <v>33.6</v>
          </cell>
          <cell r="R478">
            <v>38.700000000000003</v>
          </cell>
          <cell r="S478">
            <v>32.64</v>
          </cell>
          <cell r="U478">
            <v>37950</v>
          </cell>
        </row>
        <row r="479">
          <cell r="D479" t="str">
            <v>E1</v>
          </cell>
          <cell r="E479" t="str">
            <v>03</v>
          </cell>
          <cell r="F479">
            <v>32.64</v>
          </cell>
          <cell r="H479">
            <v>33</v>
          </cell>
          <cell r="I479">
            <v>20</v>
          </cell>
          <cell r="J479">
            <v>149</v>
          </cell>
          <cell r="K479">
            <v>852</v>
          </cell>
          <cell r="L479">
            <v>12</v>
          </cell>
          <cell r="M479">
            <v>1066</v>
          </cell>
          <cell r="N479">
            <v>1066</v>
          </cell>
        </row>
        <row r="480">
          <cell r="A480" t="str">
            <v>H28-3</v>
          </cell>
          <cell r="B480">
            <v>-0.8</v>
          </cell>
          <cell r="D480" t="str">
            <v>E1</v>
          </cell>
          <cell r="E480" t="str">
            <v>04</v>
          </cell>
          <cell r="F480" t="str">
            <v>E01F04</v>
          </cell>
          <cell r="G480">
            <v>44.91</v>
          </cell>
          <cell r="I480">
            <v>29</v>
          </cell>
          <cell r="J480">
            <v>80</v>
          </cell>
          <cell r="K480">
            <v>459</v>
          </cell>
          <cell r="L480">
            <v>6</v>
          </cell>
          <cell r="M480">
            <v>574</v>
          </cell>
          <cell r="N480">
            <v>574</v>
          </cell>
          <cell r="O480">
            <v>1640</v>
          </cell>
          <cell r="P480">
            <v>1429</v>
          </cell>
          <cell r="Q480">
            <v>31.8</v>
          </cell>
          <cell r="R480">
            <v>36.5</v>
          </cell>
          <cell r="S480">
            <v>32.29</v>
          </cell>
          <cell r="U480">
            <v>37865</v>
          </cell>
        </row>
        <row r="481">
          <cell r="D481" t="str">
            <v>E1</v>
          </cell>
          <cell r="E481" t="str">
            <v>04</v>
          </cell>
          <cell r="F481">
            <v>32.29</v>
          </cell>
          <cell r="H481">
            <v>33</v>
          </cell>
          <cell r="I481">
            <v>20</v>
          </cell>
          <cell r="J481">
            <v>149</v>
          </cell>
          <cell r="K481">
            <v>852</v>
          </cell>
          <cell r="L481">
            <v>12</v>
          </cell>
          <cell r="M481">
            <v>1066</v>
          </cell>
          <cell r="N481">
            <v>1066</v>
          </cell>
        </row>
        <row r="482">
          <cell r="A482" t="str">
            <v>H28-3</v>
          </cell>
          <cell r="B482">
            <v>-0.3</v>
          </cell>
          <cell r="D482" t="str">
            <v>E1</v>
          </cell>
          <cell r="E482" t="str">
            <v>05</v>
          </cell>
          <cell r="F482" t="str">
            <v>E01F05</v>
          </cell>
          <cell r="G482">
            <v>52.39</v>
          </cell>
          <cell r="I482">
            <v>34</v>
          </cell>
          <cell r="J482">
            <v>95</v>
          </cell>
          <cell r="K482">
            <v>542</v>
          </cell>
          <cell r="L482">
            <v>7.6499999999999773</v>
          </cell>
          <cell r="M482">
            <v>678.65</v>
          </cell>
          <cell r="N482">
            <v>678.65</v>
          </cell>
          <cell r="O482">
            <v>1939</v>
          </cell>
          <cell r="P482">
            <v>1693</v>
          </cell>
          <cell r="Q482">
            <v>32.299999999999997</v>
          </cell>
          <cell r="R482">
            <v>37</v>
          </cell>
          <cell r="S482">
            <v>32.07</v>
          </cell>
          <cell r="U482">
            <v>37881</v>
          </cell>
        </row>
        <row r="483">
          <cell r="D483" t="str">
            <v>E1</v>
          </cell>
          <cell r="E483" t="str">
            <v>05</v>
          </cell>
          <cell r="F483">
            <v>32.07</v>
          </cell>
          <cell r="H483">
            <v>39</v>
          </cell>
          <cell r="I483">
            <v>24</v>
          </cell>
          <cell r="J483">
            <v>176</v>
          </cell>
          <cell r="K483">
            <v>1008</v>
          </cell>
          <cell r="L483">
            <v>13.349999999999909</v>
          </cell>
          <cell r="M483">
            <v>1260.3499999999999</v>
          </cell>
          <cell r="N483">
            <v>1260.3499999999999</v>
          </cell>
        </row>
        <row r="484">
          <cell r="A484" t="str">
            <v>H28-3</v>
          </cell>
          <cell r="B484">
            <v>-0.1</v>
          </cell>
          <cell r="D484" t="str">
            <v>E1</v>
          </cell>
          <cell r="E484" t="str">
            <v>06</v>
          </cell>
          <cell r="F484" t="str">
            <v>E01F06</v>
          </cell>
          <cell r="G484">
            <v>52.39</v>
          </cell>
          <cell r="I484">
            <v>34</v>
          </cell>
          <cell r="J484">
            <v>96</v>
          </cell>
          <cell r="K484">
            <v>545</v>
          </cell>
          <cell r="L484">
            <v>7.1499999999999773</v>
          </cell>
          <cell r="M484">
            <v>682.15</v>
          </cell>
          <cell r="N484">
            <v>682.15</v>
          </cell>
          <cell r="O484">
            <v>1949</v>
          </cell>
          <cell r="P484">
            <v>1703</v>
          </cell>
          <cell r="Q484">
            <v>32.5</v>
          </cell>
          <cell r="R484">
            <v>37.200000000000003</v>
          </cell>
          <cell r="S484">
            <v>32.54</v>
          </cell>
          <cell r="U484">
            <v>37823</v>
          </cell>
        </row>
        <row r="485">
          <cell r="D485" t="str">
            <v>E1</v>
          </cell>
          <cell r="E485" t="str">
            <v>06</v>
          </cell>
          <cell r="F485">
            <v>32.54</v>
          </cell>
          <cell r="H485">
            <v>39</v>
          </cell>
          <cell r="I485">
            <v>24</v>
          </cell>
          <cell r="J485">
            <v>177</v>
          </cell>
          <cell r="K485">
            <v>1013</v>
          </cell>
          <cell r="L485">
            <v>13.849999999999909</v>
          </cell>
          <cell r="M485">
            <v>1266.8499999999999</v>
          </cell>
          <cell r="N485">
            <v>1266.8499999999999</v>
          </cell>
        </row>
        <row r="486">
          <cell r="A486" t="str">
            <v>H28-3</v>
          </cell>
          <cell r="B486">
            <v>0.1</v>
          </cell>
          <cell r="D486" t="str">
            <v>E1</v>
          </cell>
          <cell r="E486" t="str">
            <v>07</v>
          </cell>
          <cell r="F486" t="str">
            <v>E01F07</v>
          </cell>
          <cell r="G486">
            <v>52.39</v>
          </cell>
          <cell r="I486">
            <v>34</v>
          </cell>
          <cell r="J486">
            <v>96</v>
          </cell>
          <cell r="K486">
            <v>548</v>
          </cell>
          <cell r="L486">
            <v>8</v>
          </cell>
          <cell r="M486">
            <v>686</v>
          </cell>
          <cell r="N486">
            <v>686</v>
          </cell>
          <cell r="O486">
            <v>1960</v>
          </cell>
          <cell r="P486">
            <v>1714</v>
          </cell>
          <cell r="Q486">
            <v>32.700000000000003</v>
          </cell>
          <cell r="R486">
            <v>37.4</v>
          </cell>
          <cell r="S486">
            <v>33.020000000000003</v>
          </cell>
          <cell r="U486">
            <v>37881</v>
          </cell>
        </row>
        <row r="487">
          <cell r="D487" t="str">
            <v>E1</v>
          </cell>
          <cell r="E487" t="str">
            <v>07</v>
          </cell>
          <cell r="F487">
            <v>33.020000000000003</v>
          </cell>
          <cell r="H487">
            <v>39</v>
          </cell>
          <cell r="I487">
            <v>25</v>
          </cell>
          <cell r="J487">
            <v>178</v>
          </cell>
          <cell r="K487">
            <v>1019</v>
          </cell>
          <cell r="L487">
            <v>13</v>
          </cell>
          <cell r="M487">
            <v>1274</v>
          </cell>
          <cell r="N487">
            <v>1274</v>
          </cell>
        </row>
        <row r="488">
          <cell r="A488" t="str">
            <v>H28-3</v>
          </cell>
          <cell r="B488">
            <v>0.1</v>
          </cell>
          <cell r="D488" t="str">
            <v>E1</v>
          </cell>
          <cell r="E488" t="str">
            <v>08</v>
          </cell>
          <cell r="F488" t="str">
            <v>E01F08</v>
          </cell>
          <cell r="G488">
            <v>52.39</v>
          </cell>
          <cell r="I488">
            <v>34</v>
          </cell>
          <cell r="J488">
            <v>96</v>
          </cell>
          <cell r="K488">
            <v>548</v>
          </cell>
          <cell r="L488">
            <v>8</v>
          </cell>
          <cell r="M488">
            <v>686</v>
          </cell>
          <cell r="N488">
            <v>686</v>
          </cell>
          <cell r="O488">
            <v>1960</v>
          </cell>
          <cell r="P488">
            <v>1714</v>
          </cell>
          <cell r="Q488">
            <v>32.700000000000003</v>
          </cell>
          <cell r="R488">
            <v>37.4</v>
          </cell>
          <cell r="S488">
            <v>33.020000000000003</v>
          </cell>
          <cell r="U488">
            <v>37865</v>
          </cell>
        </row>
        <row r="489">
          <cell r="D489" t="str">
            <v>E1</v>
          </cell>
          <cell r="E489" t="str">
            <v>08</v>
          </cell>
          <cell r="F489">
            <v>33.020000000000003</v>
          </cell>
          <cell r="H489">
            <v>39</v>
          </cell>
          <cell r="I489">
            <v>25</v>
          </cell>
          <cell r="J489">
            <v>178</v>
          </cell>
          <cell r="K489">
            <v>1019</v>
          </cell>
          <cell r="L489">
            <v>13</v>
          </cell>
          <cell r="M489">
            <v>1274</v>
          </cell>
          <cell r="N489">
            <v>1274</v>
          </cell>
        </row>
        <row r="490">
          <cell r="A490" t="str">
            <v>H28-3</v>
          </cell>
          <cell r="B490">
            <v>0.2</v>
          </cell>
          <cell r="D490" t="str">
            <v>E1</v>
          </cell>
          <cell r="E490" t="str">
            <v>09</v>
          </cell>
          <cell r="F490" t="str">
            <v>E01F09</v>
          </cell>
          <cell r="G490">
            <v>52.39</v>
          </cell>
          <cell r="I490">
            <v>34</v>
          </cell>
          <cell r="J490">
            <v>96</v>
          </cell>
          <cell r="K490">
            <v>550</v>
          </cell>
          <cell r="L490">
            <v>7.75</v>
          </cell>
          <cell r="M490">
            <v>687.75</v>
          </cell>
          <cell r="N490">
            <v>687.75</v>
          </cell>
          <cell r="O490">
            <v>1965</v>
          </cell>
          <cell r="P490">
            <v>1719</v>
          </cell>
          <cell r="Q490">
            <v>32.799999999999997</v>
          </cell>
          <cell r="R490">
            <v>37.5</v>
          </cell>
          <cell r="S490">
            <v>33.1</v>
          </cell>
          <cell r="U490">
            <v>37881</v>
          </cell>
        </row>
        <row r="491">
          <cell r="D491" t="str">
            <v>E1</v>
          </cell>
          <cell r="E491" t="str">
            <v>09</v>
          </cell>
          <cell r="F491">
            <v>33.1</v>
          </cell>
          <cell r="H491">
            <v>39</v>
          </cell>
          <cell r="I491">
            <v>25</v>
          </cell>
          <cell r="J491">
            <v>179</v>
          </cell>
          <cell r="K491">
            <v>1021</v>
          </cell>
          <cell r="L491">
            <v>13.25</v>
          </cell>
          <cell r="M491">
            <v>1277.25</v>
          </cell>
          <cell r="N491">
            <v>1277.25</v>
          </cell>
        </row>
        <row r="492">
          <cell r="A492" t="str">
            <v>H28-3</v>
          </cell>
          <cell r="B492">
            <v>0.3</v>
          </cell>
          <cell r="D492" t="str">
            <v>E1</v>
          </cell>
          <cell r="E492" t="str">
            <v>10</v>
          </cell>
          <cell r="F492" t="str">
            <v>E01F10</v>
          </cell>
          <cell r="G492">
            <v>52.39</v>
          </cell>
          <cell r="I492">
            <v>34</v>
          </cell>
          <cell r="J492">
            <v>97</v>
          </cell>
          <cell r="K492">
            <v>551</v>
          </cell>
          <cell r="L492">
            <v>7.5</v>
          </cell>
          <cell r="M492">
            <v>689.5</v>
          </cell>
          <cell r="N492">
            <v>689.5</v>
          </cell>
          <cell r="O492">
            <v>1970</v>
          </cell>
          <cell r="P492">
            <v>1724</v>
          </cell>
          <cell r="Q492">
            <v>32.9</v>
          </cell>
          <cell r="R492">
            <v>37.6</v>
          </cell>
          <cell r="S492">
            <v>33.020000000000003</v>
          </cell>
          <cell r="U492">
            <v>37829</v>
          </cell>
        </row>
        <row r="493">
          <cell r="D493" t="str">
            <v>E1</v>
          </cell>
          <cell r="E493" t="str">
            <v>10</v>
          </cell>
          <cell r="F493">
            <v>33.020000000000003</v>
          </cell>
          <cell r="H493">
            <v>39</v>
          </cell>
          <cell r="I493">
            <v>26</v>
          </cell>
          <cell r="J493">
            <v>179</v>
          </cell>
          <cell r="K493">
            <v>1024</v>
          </cell>
          <cell r="L493">
            <v>12.5</v>
          </cell>
          <cell r="M493">
            <v>1280.5</v>
          </cell>
          <cell r="N493">
            <v>1280.5</v>
          </cell>
        </row>
        <row r="494">
          <cell r="A494" t="str">
            <v>H28-3</v>
          </cell>
          <cell r="B494">
            <v>0.4</v>
          </cell>
          <cell r="D494" t="str">
            <v>E1</v>
          </cell>
          <cell r="E494" t="str">
            <v>11</v>
          </cell>
          <cell r="F494" t="str">
            <v>E01F11</v>
          </cell>
          <cell r="G494">
            <v>52.39</v>
          </cell>
          <cell r="I494">
            <v>35</v>
          </cell>
          <cell r="J494">
            <v>97</v>
          </cell>
          <cell r="K494">
            <v>553</v>
          </cell>
          <cell r="L494">
            <v>6.6000000000000227</v>
          </cell>
          <cell r="M494">
            <v>691.6</v>
          </cell>
          <cell r="N494">
            <v>691.6</v>
          </cell>
          <cell r="O494">
            <v>1976</v>
          </cell>
          <cell r="P494">
            <v>1729</v>
          </cell>
          <cell r="Q494">
            <v>33</v>
          </cell>
          <cell r="R494">
            <v>37.700000000000003</v>
          </cell>
          <cell r="S494">
            <v>33.21</v>
          </cell>
          <cell r="U494">
            <v>37880</v>
          </cell>
        </row>
        <row r="495">
          <cell r="D495" t="str">
            <v>E1</v>
          </cell>
          <cell r="E495" t="str">
            <v>11</v>
          </cell>
          <cell r="F495">
            <v>33.21</v>
          </cell>
          <cell r="H495">
            <v>40</v>
          </cell>
          <cell r="I495">
            <v>24</v>
          </cell>
          <cell r="J495">
            <v>180</v>
          </cell>
          <cell r="K495">
            <v>1027</v>
          </cell>
          <cell r="L495">
            <v>13.400000000000091</v>
          </cell>
          <cell r="M495">
            <v>1284.4000000000001</v>
          </cell>
          <cell r="N495">
            <v>1284.4000000000001</v>
          </cell>
        </row>
        <row r="496">
          <cell r="A496" t="str">
            <v>H28-3</v>
          </cell>
          <cell r="B496">
            <v>0.4</v>
          </cell>
          <cell r="D496" t="str">
            <v>E1</v>
          </cell>
          <cell r="E496" t="str">
            <v>12</v>
          </cell>
          <cell r="F496" t="str">
            <v>E01F12</v>
          </cell>
          <cell r="G496">
            <v>52.39</v>
          </cell>
          <cell r="I496">
            <v>35</v>
          </cell>
          <cell r="J496">
            <v>97</v>
          </cell>
          <cell r="K496">
            <v>553</v>
          </cell>
          <cell r="L496">
            <v>6.6000000000000227</v>
          </cell>
          <cell r="M496">
            <v>691.6</v>
          </cell>
          <cell r="N496">
            <v>691.6</v>
          </cell>
          <cell r="O496">
            <v>2028</v>
          </cell>
          <cell r="P496">
            <v>1782</v>
          </cell>
          <cell r="Q496">
            <v>34</v>
          </cell>
          <cell r="R496">
            <v>38.700000000000003</v>
          </cell>
          <cell r="S496">
            <v>34</v>
          </cell>
          <cell r="U496">
            <v>37885</v>
          </cell>
        </row>
        <row r="497">
          <cell r="D497" t="str">
            <v>E1</v>
          </cell>
          <cell r="E497" t="str">
            <v>12</v>
          </cell>
          <cell r="F497">
            <v>34</v>
          </cell>
          <cell r="H497">
            <v>40</v>
          </cell>
          <cell r="I497">
            <v>24</v>
          </cell>
          <cell r="J497">
            <v>180</v>
          </cell>
          <cell r="K497">
            <v>1027</v>
          </cell>
          <cell r="L497">
            <v>13.400000000000091</v>
          </cell>
          <cell r="M497">
            <v>1284.4000000000001</v>
          </cell>
          <cell r="N497">
            <v>1284.4000000000001</v>
          </cell>
        </row>
        <row r="498">
          <cell r="A498" t="str">
            <v>H28-3</v>
          </cell>
          <cell r="B498">
            <v>0.4</v>
          </cell>
          <cell r="D498" t="str">
            <v>E1</v>
          </cell>
          <cell r="E498" t="str">
            <v>13</v>
          </cell>
          <cell r="F498" t="str">
            <v>E01F13</v>
          </cell>
          <cell r="G498">
            <v>52.39</v>
          </cell>
          <cell r="I498">
            <v>35</v>
          </cell>
          <cell r="J498">
            <v>97</v>
          </cell>
          <cell r="K498">
            <v>553</v>
          </cell>
          <cell r="L498">
            <v>6.6000000000000227</v>
          </cell>
          <cell r="M498">
            <v>691.6</v>
          </cell>
          <cell r="N498">
            <v>691.6</v>
          </cell>
          <cell r="O498">
            <v>1976</v>
          </cell>
          <cell r="P498">
            <v>1729</v>
          </cell>
          <cell r="Q498">
            <v>33</v>
          </cell>
          <cell r="R498">
            <v>37.700000000000003</v>
          </cell>
          <cell r="S498">
            <v>33.020000000000003</v>
          </cell>
          <cell r="U498">
            <v>37858</v>
          </cell>
        </row>
        <row r="499">
          <cell r="D499" t="str">
            <v>E1</v>
          </cell>
          <cell r="E499" t="str">
            <v>13</v>
          </cell>
          <cell r="F499">
            <v>33.020000000000003</v>
          </cell>
          <cell r="H499">
            <v>40</v>
          </cell>
          <cell r="I499">
            <v>24</v>
          </cell>
          <cell r="J499">
            <v>180</v>
          </cell>
          <cell r="K499">
            <v>1027</v>
          </cell>
          <cell r="L499">
            <v>13.400000000000091</v>
          </cell>
          <cell r="M499">
            <v>1284.4000000000001</v>
          </cell>
          <cell r="N499">
            <v>1284.4000000000001</v>
          </cell>
        </row>
        <row r="500">
          <cell r="A500" t="str">
            <v>H28-3</v>
          </cell>
          <cell r="B500">
            <v>0.5</v>
          </cell>
          <cell r="D500" t="str">
            <v>E1</v>
          </cell>
          <cell r="E500" t="str">
            <v>14</v>
          </cell>
          <cell r="F500" t="str">
            <v>E01F14</v>
          </cell>
          <cell r="G500">
            <v>52.39</v>
          </cell>
          <cell r="I500">
            <v>35</v>
          </cell>
          <cell r="J500">
            <v>97</v>
          </cell>
          <cell r="K500">
            <v>554</v>
          </cell>
          <cell r="L500">
            <v>7.3500000000000227</v>
          </cell>
          <cell r="M500">
            <v>693.35</v>
          </cell>
          <cell r="N500">
            <v>693.35</v>
          </cell>
          <cell r="O500">
            <v>1981</v>
          </cell>
          <cell r="P500">
            <v>1735</v>
          </cell>
          <cell r="Q500">
            <v>33.1</v>
          </cell>
          <cell r="R500">
            <v>37.799999999999997</v>
          </cell>
          <cell r="S500">
            <v>33.79</v>
          </cell>
          <cell r="U500">
            <v>37881</v>
          </cell>
        </row>
        <row r="501">
          <cell r="D501" t="str">
            <v>E1</v>
          </cell>
          <cell r="E501" t="str">
            <v>14</v>
          </cell>
          <cell r="F501">
            <v>33.79</v>
          </cell>
          <cell r="H501">
            <v>40</v>
          </cell>
          <cell r="I501">
            <v>24</v>
          </cell>
          <cell r="J501">
            <v>180</v>
          </cell>
          <cell r="K501">
            <v>1030</v>
          </cell>
          <cell r="L501">
            <v>13.650000000000091</v>
          </cell>
          <cell r="M501">
            <v>1287.6500000000001</v>
          </cell>
          <cell r="N501">
            <v>1287.6500000000001</v>
          </cell>
        </row>
        <row r="502">
          <cell r="A502" t="str">
            <v>H28-3</v>
          </cell>
          <cell r="B502">
            <v>0.5</v>
          </cell>
          <cell r="D502" t="str">
            <v>E1</v>
          </cell>
          <cell r="E502" t="str">
            <v>15</v>
          </cell>
          <cell r="F502" t="str">
            <v>E01F15</v>
          </cell>
          <cell r="G502">
            <v>52.39</v>
          </cell>
          <cell r="I502">
            <v>35</v>
          </cell>
          <cell r="J502">
            <v>97</v>
          </cell>
          <cell r="K502">
            <v>554</v>
          </cell>
          <cell r="L502">
            <v>7.3500000000000227</v>
          </cell>
          <cell r="M502">
            <v>693.35</v>
          </cell>
          <cell r="N502">
            <v>693.35</v>
          </cell>
          <cell r="O502">
            <v>1981</v>
          </cell>
          <cell r="P502">
            <v>1735</v>
          </cell>
          <cell r="Q502">
            <v>33.1</v>
          </cell>
          <cell r="R502">
            <v>37.799999999999997</v>
          </cell>
          <cell r="S502">
            <v>33.979999999999997</v>
          </cell>
          <cell r="U502">
            <v>37850</v>
          </cell>
        </row>
        <row r="503">
          <cell r="D503" t="str">
            <v>E1</v>
          </cell>
          <cell r="E503" t="str">
            <v>15</v>
          </cell>
          <cell r="F503">
            <v>33.979999999999997</v>
          </cell>
          <cell r="H503">
            <v>40</v>
          </cell>
          <cell r="I503">
            <v>24</v>
          </cell>
          <cell r="J503">
            <v>180</v>
          </cell>
          <cell r="K503">
            <v>1030</v>
          </cell>
          <cell r="L503">
            <v>13.650000000000091</v>
          </cell>
          <cell r="M503">
            <v>1287.6500000000001</v>
          </cell>
          <cell r="N503">
            <v>1287.6500000000001</v>
          </cell>
        </row>
        <row r="504">
          <cell r="A504" t="str">
            <v>H28-樓中樓3</v>
          </cell>
          <cell r="B504">
            <v>0.7</v>
          </cell>
          <cell r="D504" t="str">
            <v>E1</v>
          </cell>
          <cell r="E504" t="str">
            <v>16</v>
          </cell>
          <cell r="F504" t="str">
            <v>E01F16</v>
          </cell>
          <cell r="G504">
            <v>83.58</v>
          </cell>
          <cell r="I504">
            <v>56</v>
          </cell>
          <cell r="J504">
            <v>156</v>
          </cell>
          <cell r="K504">
            <v>894</v>
          </cell>
          <cell r="L504">
            <v>11.55</v>
          </cell>
          <cell r="M504">
            <v>1117.55</v>
          </cell>
          <cell r="N504">
            <v>1117.55</v>
          </cell>
          <cell r="O504">
            <v>3193</v>
          </cell>
          <cell r="P504">
            <v>2784</v>
          </cell>
          <cell r="Q504">
            <v>33.299999999999997</v>
          </cell>
          <cell r="R504">
            <v>38.200000000000003</v>
          </cell>
          <cell r="S504">
            <v>33.72</v>
          </cell>
          <cell r="U504">
            <v>37802</v>
          </cell>
        </row>
        <row r="505">
          <cell r="D505" t="str">
            <v>E1</v>
          </cell>
          <cell r="E505" t="str">
            <v>16</v>
          </cell>
          <cell r="F505">
            <v>33.72</v>
          </cell>
          <cell r="H505">
            <v>64</v>
          </cell>
          <cell r="I505">
            <v>40</v>
          </cell>
          <cell r="J505">
            <v>291</v>
          </cell>
          <cell r="K505">
            <v>1660</v>
          </cell>
          <cell r="L505">
            <v>20.449999999999818</v>
          </cell>
          <cell r="M505">
            <v>2075.4499999999998</v>
          </cell>
          <cell r="N505">
            <v>2075.4499999999998</v>
          </cell>
        </row>
        <row r="506">
          <cell r="A506" t="str">
            <v>H28-S1</v>
          </cell>
          <cell r="B506">
            <v>0.9</v>
          </cell>
          <cell r="C506" t="str">
            <v>E2</v>
          </cell>
          <cell r="D506" t="str">
            <v>E2</v>
          </cell>
          <cell r="E506" t="str">
            <v>01</v>
          </cell>
          <cell r="F506" t="str">
            <v>E02F01</v>
          </cell>
          <cell r="G506">
            <v>53.01</v>
          </cell>
          <cell r="I506">
            <v>37</v>
          </cell>
          <cell r="J506">
            <v>104</v>
          </cell>
          <cell r="K506">
            <v>595</v>
          </cell>
          <cell r="L506">
            <v>8.1000000000000227</v>
          </cell>
          <cell r="M506">
            <v>744.1</v>
          </cell>
          <cell r="N506">
            <v>744.1</v>
          </cell>
          <cell r="O506">
            <v>2126</v>
          </cell>
          <cell r="P506">
            <v>1904</v>
          </cell>
          <cell r="Q506">
            <v>35.9</v>
          </cell>
          <cell r="R506">
            <v>40.1</v>
          </cell>
          <cell r="S506">
            <v>36.79</v>
          </cell>
          <cell r="T506" t="str">
            <v>1F</v>
          </cell>
          <cell r="U506">
            <v>37726</v>
          </cell>
        </row>
        <row r="507">
          <cell r="D507" t="str">
            <v>E2</v>
          </cell>
          <cell r="E507" t="str">
            <v>01</v>
          </cell>
          <cell r="F507">
            <v>36.79</v>
          </cell>
          <cell r="H507">
            <v>43</v>
          </cell>
          <cell r="I507">
            <v>26</v>
          </cell>
          <cell r="J507">
            <v>193</v>
          </cell>
          <cell r="K507">
            <v>1105</v>
          </cell>
          <cell r="L507">
            <v>14.900000000000091</v>
          </cell>
          <cell r="M507">
            <v>1381.9</v>
          </cell>
          <cell r="N507">
            <v>1381.9</v>
          </cell>
        </row>
        <row r="508">
          <cell r="A508" t="str">
            <v>H28-3</v>
          </cell>
          <cell r="B508">
            <v>0.3</v>
          </cell>
          <cell r="D508" t="str">
            <v>E2</v>
          </cell>
          <cell r="E508" t="str">
            <v>02</v>
          </cell>
          <cell r="F508" t="str">
            <v>E02F02</v>
          </cell>
          <cell r="G508">
            <v>53.01</v>
          </cell>
          <cell r="I508">
            <v>35</v>
          </cell>
          <cell r="J508">
            <v>98</v>
          </cell>
          <cell r="K508">
            <v>558</v>
          </cell>
          <cell r="L508">
            <v>6.8999999999999773</v>
          </cell>
          <cell r="M508">
            <v>697.9</v>
          </cell>
          <cell r="N508">
            <v>697.9</v>
          </cell>
          <cell r="O508">
            <v>2041</v>
          </cell>
          <cell r="P508">
            <v>1792</v>
          </cell>
          <cell r="Q508">
            <v>33.799999999999997</v>
          </cell>
          <cell r="R508">
            <v>38.5</v>
          </cell>
          <cell r="S508">
            <v>33.96</v>
          </cell>
          <cell r="U508">
            <v>37897</v>
          </cell>
        </row>
        <row r="509">
          <cell r="D509" t="str">
            <v>E2</v>
          </cell>
          <cell r="E509" t="str">
            <v>02</v>
          </cell>
          <cell r="F509">
            <v>33.96</v>
          </cell>
          <cell r="H509">
            <v>40</v>
          </cell>
          <cell r="I509">
            <v>25</v>
          </cell>
          <cell r="J509">
            <v>181</v>
          </cell>
          <cell r="K509">
            <v>1036</v>
          </cell>
          <cell r="L509">
            <v>14.099999999999909</v>
          </cell>
          <cell r="M509">
            <v>1296.0999999999999</v>
          </cell>
          <cell r="N509">
            <v>1296.0999999999999</v>
          </cell>
        </row>
        <row r="510">
          <cell r="A510" t="str">
            <v>H28-3</v>
          </cell>
          <cell r="B510">
            <v>0.3</v>
          </cell>
          <cell r="D510" t="str">
            <v>E2</v>
          </cell>
          <cell r="E510" t="str">
            <v>03</v>
          </cell>
          <cell r="F510" t="str">
            <v>E02F03</v>
          </cell>
          <cell r="G510">
            <v>53.01</v>
          </cell>
          <cell r="I510">
            <v>35</v>
          </cell>
          <cell r="J510">
            <v>98</v>
          </cell>
          <cell r="K510">
            <v>558</v>
          </cell>
          <cell r="L510">
            <v>6.8999999999999773</v>
          </cell>
          <cell r="M510">
            <v>697.9</v>
          </cell>
          <cell r="N510">
            <v>697.9</v>
          </cell>
          <cell r="O510">
            <v>2057</v>
          </cell>
          <cell r="P510">
            <v>1808</v>
          </cell>
          <cell r="Q510">
            <v>34.1</v>
          </cell>
          <cell r="R510">
            <v>38.799999999999997</v>
          </cell>
          <cell r="S510">
            <v>35.28</v>
          </cell>
          <cell r="U510">
            <v>37930</v>
          </cell>
        </row>
        <row r="511">
          <cell r="D511" t="str">
            <v>E2</v>
          </cell>
          <cell r="E511" t="str">
            <v>03</v>
          </cell>
          <cell r="F511">
            <v>35.28</v>
          </cell>
          <cell r="H511">
            <v>40</v>
          </cell>
          <cell r="I511">
            <v>25</v>
          </cell>
          <cell r="J511">
            <v>181</v>
          </cell>
          <cell r="K511">
            <v>1036</v>
          </cell>
          <cell r="L511">
            <v>14.099999999999909</v>
          </cell>
          <cell r="M511">
            <v>1296.0999999999999</v>
          </cell>
          <cell r="N511">
            <v>1296.0999999999999</v>
          </cell>
        </row>
        <row r="512">
          <cell r="A512" t="str">
            <v>H28-3</v>
          </cell>
          <cell r="B512">
            <v>0.2</v>
          </cell>
          <cell r="D512" t="str">
            <v>E2</v>
          </cell>
          <cell r="E512" t="str">
            <v>04</v>
          </cell>
          <cell r="F512" t="str">
            <v>E02F04</v>
          </cell>
          <cell r="G512">
            <v>53.01</v>
          </cell>
          <cell r="I512">
            <v>35</v>
          </cell>
          <cell r="J512">
            <v>97</v>
          </cell>
          <cell r="K512">
            <v>556</v>
          </cell>
          <cell r="L512">
            <v>7.7999999999999545</v>
          </cell>
          <cell r="M512">
            <v>695.8</v>
          </cell>
          <cell r="N512">
            <v>695.8</v>
          </cell>
          <cell r="O512">
            <v>1988</v>
          </cell>
          <cell r="P512">
            <v>1739</v>
          </cell>
          <cell r="Q512">
            <v>32.799999999999997</v>
          </cell>
          <cell r="R512">
            <v>37.5</v>
          </cell>
          <cell r="S512">
            <v>32.64</v>
          </cell>
          <cell r="U512">
            <v>37878</v>
          </cell>
        </row>
        <row r="513">
          <cell r="D513" t="str">
            <v>E2</v>
          </cell>
          <cell r="E513" t="str">
            <v>04</v>
          </cell>
          <cell r="F513">
            <v>32.64</v>
          </cell>
          <cell r="H513">
            <v>40</v>
          </cell>
          <cell r="I513">
            <v>24</v>
          </cell>
          <cell r="J513">
            <v>181</v>
          </cell>
          <cell r="K513">
            <v>1033</v>
          </cell>
          <cell r="L513">
            <v>14.2</v>
          </cell>
          <cell r="M513">
            <v>1292.2</v>
          </cell>
          <cell r="N513">
            <v>1292.2</v>
          </cell>
        </row>
        <row r="514">
          <cell r="A514" t="str">
            <v>H28-3</v>
          </cell>
          <cell r="B514">
            <v>0.5</v>
          </cell>
          <cell r="D514" t="str">
            <v>E2</v>
          </cell>
          <cell r="E514" t="str">
            <v>05</v>
          </cell>
          <cell r="F514" t="str">
            <v>E02F05</v>
          </cell>
          <cell r="G514">
            <v>52.39</v>
          </cell>
          <cell r="I514">
            <v>35</v>
          </cell>
          <cell r="J514">
            <v>97</v>
          </cell>
          <cell r="K514">
            <v>554</v>
          </cell>
          <cell r="L514">
            <v>7.3500000000000227</v>
          </cell>
          <cell r="M514">
            <v>693.35</v>
          </cell>
          <cell r="N514">
            <v>693.35</v>
          </cell>
          <cell r="O514">
            <v>2038</v>
          </cell>
          <cell r="P514">
            <v>1792</v>
          </cell>
          <cell r="Q514">
            <v>34.200000000000003</v>
          </cell>
          <cell r="R514">
            <v>38.9</v>
          </cell>
          <cell r="S514">
            <v>34.36</v>
          </cell>
          <cell r="U514">
            <v>37884</v>
          </cell>
        </row>
        <row r="515">
          <cell r="D515" t="str">
            <v>E2</v>
          </cell>
          <cell r="E515" t="str">
            <v>05</v>
          </cell>
          <cell r="F515">
            <v>34.36</v>
          </cell>
          <cell r="H515">
            <v>40</v>
          </cell>
          <cell r="I515">
            <v>24</v>
          </cell>
          <cell r="J515">
            <v>180</v>
          </cell>
          <cell r="K515">
            <v>1030</v>
          </cell>
          <cell r="L515">
            <v>13.650000000000091</v>
          </cell>
          <cell r="M515">
            <v>1287.6500000000001</v>
          </cell>
          <cell r="N515">
            <v>1287.6500000000001</v>
          </cell>
        </row>
        <row r="516">
          <cell r="A516" t="str">
            <v>H28-3</v>
          </cell>
          <cell r="B516">
            <v>0.7</v>
          </cell>
          <cell r="D516" t="str">
            <v>E2</v>
          </cell>
          <cell r="E516" t="str">
            <v>06</v>
          </cell>
          <cell r="F516" t="str">
            <v>E02F06</v>
          </cell>
          <cell r="G516">
            <v>52.39</v>
          </cell>
          <cell r="I516">
            <v>35</v>
          </cell>
          <cell r="J516">
            <v>98</v>
          </cell>
          <cell r="K516">
            <v>557</v>
          </cell>
          <cell r="L516">
            <v>6.8500000000000227</v>
          </cell>
          <cell r="M516">
            <v>696.85</v>
          </cell>
          <cell r="N516">
            <v>696.85</v>
          </cell>
          <cell r="O516">
            <v>1991</v>
          </cell>
          <cell r="P516">
            <v>1745</v>
          </cell>
          <cell r="Q516">
            <v>33.299999999999997</v>
          </cell>
          <cell r="R516">
            <v>38</v>
          </cell>
          <cell r="S516">
            <v>34.36</v>
          </cell>
          <cell r="U516">
            <v>37891</v>
          </cell>
        </row>
        <row r="517">
          <cell r="D517" t="str">
            <v>E2</v>
          </cell>
          <cell r="E517" t="str">
            <v>06</v>
          </cell>
          <cell r="F517">
            <v>34.36</v>
          </cell>
          <cell r="H517">
            <v>40</v>
          </cell>
          <cell r="I517">
            <v>25</v>
          </cell>
          <cell r="J517">
            <v>181</v>
          </cell>
          <cell r="K517">
            <v>1035</v>
          </cell>
          <cell r="L517">
            <v>13.150000000000091</v>
          </cell>
          <cell r="M517">
            <v>1294.1500000000001</v>
          </cell>
          <cell r="N517">
            <v>1294.1500000000001</v>
          </cell>
        </row>
        <row r="518">
          <cell r="A518" t="str">
            <v>H28-3</v>
          </cell>
          <cell r="B518">
            <v>0.9</v>
          </cell>
          <cell r="D518" t="str">
            <v>E2</v>
          </cell>
          <cell r="E518" t="str">
            <v>07</v>
          </cell>
          <cell r="F518" t="str">
            <v>E02F07</v>
          </cell>
          <cell r="G518">
            <v>52.39</v>
          </cell>
          <cell r="I518">
            <v>35</v>
          </cell>
          <cell r="J518">
            <v>98</v>
          </cell>
          <cell r="K518">
            <v>560</v>
          </cell>
          <cell r="L518">
            <v>7.7000000000000455</v>
          </cell>
          <cell r="M518">
            <v>700.7</v>
          </cell>
          <cell r="N518">
            <v>700.7</v>
          </cell>
          <cell r="O518">
            <v>2002</v>
          </cell>
          <cell r="P518">
            <v>1756</v>
          </cell>
          <cell r="Q518">
            <v>33.5</v>
          </cell>
          <cell r="R518">
            <v>38.200000000000003</v>
          </cell>
          <cell r="S518">
            <v>34.36</v>
          </cell>
          <cell r="U518">
            <v>37878</v>
          </cell>
        </row>
        <row r="519">
          <cell r="D519" t="str">
            <v>E2</v>
          </cell>
          <cell r="E519" t="str">
            <v>07</v>
          </cell>
          <cell r="F519">
            <v>34.36</v>
          </cell>
          <cell r="H519">
            <v>40</v>
          </cell>
          <cell r="I519">
            <v>25</v>
          </cell>
          <cell r="J519">
            <v>182</v>
          </cell>
          <cell r="K519">
            <v>1041</v>
          </cell>
          <cell r="L519">
            <v>13.3</v>
          </cell>
          <cell r="M519">
            <v>1301.3</v>
          </cell>
          <cell r="N519">
            <v>1301.3</v>
          </cell>
        </row>
        <row r="520">
          <cell r="A520" t="str">
            <v>H28-3</v>
          </cell>
          <cell r="B520">
            <v>0.9</v>
          </cell>
          <cell r="D520" t="str">
            <v>E2</v>
          </cell>
          <cell r="E520" t="str">
            <v>08</v>
          </cell>
          <cell r="F520" t="str">
            <v>E02F08</v>
          </cell>
          <cell r="G520">
            <v>52.39</v>
          </cell>
          <cell r="I520">
            <v>35</v>
          </cell>
          <cell r="J520">
            <v>98</v>
          </cell>
          <cell r="K520">
            <v>560</v>
          </cell>
          <cell r="L520">
            <v>7.7000000000000455</v>
          </cell>
          <cell r="M520">
            <v>700.7</v>
          </cell>
          <cell r="N520">
            <v>700.7</v>
          </cell>
          <cell r="O520">
            <v>2002</v>
          </cell>
          <cell r="P520">
            <v>1756</v>
          </cell>
          <cell r="Q520">
            <v>33.5</v>
          </cell>
          <cell r="R520">
            <v>38.200000000000003</v>
          </cell>
          <cell r="S520">
            <v>33.79</v>
          </cell>
          <cell r="U520">
            <v>37865</v>
          </cell>
        </row>
        <row r="521">
          <cell r="D521" t="str">
            <v>E2</v>
          </cell>
          <cell r="E521" t="str">
            <v>08</v>
          </cell>
          <cell r="F521">
            <v>33.79</v>
          </cell>
          <cell r="H521">
            <v>40</v>
          </cell>
          <cell r="I521">
            <v>25</v>
          </cell>
          <cell r="J521">
            <v>182</v>
          </cell>
          <cell r="K521">
            <v>1041</v>
          </cell>
          <cell r="L521">
            <v>13.3</v>
          </cell>
          <cell r="M521">
            <v>1301.3</v>
          </cell>
          <cell r="N521">
            <v>1301.3</v>
          </cell>
        </row>
        <row r="522">
          <cell r="A522" t="str">
            <v>H28-3</v>
          </cell>
          <cell r="B522">
            <v>1</v>
          </cell>
          <cell r="D522" t="str">
            <v>E2</v>
          </cell>
          <cell r="E522" t="str">
            <v>09</v>
          </cell>
          <cell r="F522" t="str">
            <v>E02F09</v>
          </cell>
          <cell r="G522">
            <v>52.39</v>
          </cell>
          <cell r="I522">
            <v>35</v>
          </cell>
          <cell r="J522">
            <v>98</v>
          </cell>
          <cell r="K522">
            <v>561</v>
          </cell>
          <cell r="L522">
            <v>8.4500000000000455</v>
          </cell>
          <cell r="M522">
            <v>702.45</v>
          </cell>
          <cell r="N522">
            <v>702.45</v>
          </cell>
          <cell r="O522">
            <v>2007</v>
          </cell>
          <cell r="P522">
            <v>1761</v>
          </cell>
          <cell r="Q522">
            <v>33.6</v>
          </cell>
          <cell r="R522">
            <v>38.299999999999997</v>
          </cell>
          <cell r="S522">
            <v>33.21</v>
          </cell>
          <cell r="U522">
            <v>37810</v>
          </cell>
        </row>
        <row r="523">
          <cell r="D523" t="str">
            <v>E2</v>
          </cell>
          <cell r="E523" t="str">
            <v>09</v>
          </cell>
          <cell r="F523">
            <v>33.21</v>
          </cell>
          <cell r="H523">
            <v>40</v>
          </cell>
          <cell r="I523">
            <v>25</v>
          </cell>
          <cell r="J523">
            <v>183</v>
          </cell>
          <cell r="K523">
            <v>1043</v>
          </cell>
          <cell r="L523">
            <v>13.55</v>
          </cell>
          <cell r="M523">
            <v>1304.55</v>
          </cell>
          <cell r="N523">
            <v>1304.55</v>
          </cell>
        </row>
        <row r="524">
          <cell r="A524" t="str">
            <v>H28-3</v>
          </cell>
          <cell r="B524">
            <v>1.1000000000000001</v>
          </cell>
          <cell r="D524" t="str">
            <v>E2</v>
          </cell>
          <cell r="E524" t="str">
            <v>10</v>
          </cell>
          <cell r="F524" t="str">
            <v>E02F10</v>
          </cell>
          <cell r="G524">
            <v>52.39</v>
          </cell>
          <cell r="I524">
            <v>35</v>
          </cell>
          <cell r="J524">
            <v>99</v>
          </cell>
          <cell r="K524">
            <v>563</v>
          </cell>
          <cell r="L524">
            <v>7.2000000000000455</v>
          </cell>
          <cell r="M524">
            <v>704.2</v>
          </cell>
          <cell r="N524">
            <v>704.2</v>
          </cell>
          <cell r="O524">
            <v>2012</v>
          </cell>
          <cell r="P524">
            <v>1766</v>
          </cell>
          <cell r="Q524">
            <v>33.700000000000003</v>
          </cell>
          <cell r="R524">
            <v>38.4</v>
          </cell>
          <cell r="S524">
            <v>34.36</v>
          </cell>
          <cell r="U524">
            <v>37880</v>
          </cell>
        </row>
        <row r="525">
          <cell r="D525" t="str">
            <v>E2</v>
          </cell>
          <cell r="E525" t="str">
            <v>10</v>
          </cell>
          <cell r="F525">
            <v>34.36</v>
          </cell>
          <cell r="H525">
            <v>40</v>
          </cell>
          <cell r="I525">
            <v>26</v>
          </cell>
          <cell r="J525">
            <v>183</v>
          </cell>
          <cell r="K525">
            <v>1046</v>
          </cell>
          <cell r="L525">
            <v>12.8</v>
          </cell>
          <cell r="M525">
            <v>1307.8</v>
          </cell>
          <cell r="N525">
            <v>1307.8</v>
          </cell>
        </row>
        <row r="526">
          <cell r="A526" t="str">
            <v>H28-1</v>
          </cell>
          <cell r="B526">
            <v>0.4</v>
          </cell>
          <cell r="D526" t="str">
            <v>E2</v>
          </cell>
          <cell r="E526" t="str">
            <v>11</v>
          </cell>
          <cell r="F526" t="str">
            <v>E02F11</v>
          </cell>
          <cell r="G526">
            <v>52.39</v>
          </cell>
          <cell r="I526">
            <v>34</v>
          </cell>
          <cell r="J526">
            <v>94</v>
          </cell>
          <cell r="K526">
            <v>538</v>
          </cell>
          <cell r="L526">
            <v>7.0499999999999545</v>
          </cell>
          <cell r="M526">
            <v>673.05</v>
          </cell>
          <cell r="N526">
            <v>673.05</v>
          </cell>
          <cell r="O526">
            <v>1923</v>
          </cell>
          <cell r="P526">
            <v>1729</v>
          </cell>
          <cell r="Q526">
            <v>33</v>
          </cell>
          <cell r="R526">
            <v>36.700000000000003</v>
          </cell>
          <cell r="S526">
            <v>33.020000000000003</v>
          </cell>
          <cell r="U526">
            <v>37772</v>
          </cell>
        </row>
        <row r="527">
          <cell r="D527" t="str">
            <v>E2</v>
          </cell>
          <cell r="E527" t="str">
            <v>11</v>
          </cell>
          <cell r="F527">
            <v>33.020000000000003</v>
          </cell>
          <cell r="H527">
            <v>38</v>
          </cell>
          <cell r="I527">
            <v>24</v>
          </cell>
          <cell r="J527">
            <v>175</v>
          </cell>
          <cell r="K527">
            <v>999</v>
          </cell>
          <cell r="L527">
            <v>13.95</v>
          </cell>
          <cell r="M527">
            <v>1249.95</v>
          </cell>
          <cell r="N527">
            <v>1249.95</v>
          </cell>
        </row>
        <row r="528">
          <cell r="A528" t="str">
            <v>H28-1</v>
          </cell>
          <cell r="B528">
            <v>0.5</v>
          </cell>
          <cell r="D528" t="str">
            <v>E2</v>
          </cell>
          <cell r="E528" t="str">
            <v>12</v>
          </cell>
          <cell r="F528" t="str">
            <v>E02F12</v>
          </cell>
          <cell r="G528">
            <v>52.39</v>
          </cell>
          <cell r="I528">
            <v>34</v>
          </cell>
          <cell r="J528">
            <v>94</v>
          </cell>
          <cell r="K528">
            <v>539</v>
          </cell>
          <cell r="L528">
            <v>7.7999999999999545</v>
          </cell>
          <cell r="M528">
            <v>674.8</v>
          </cell>
          <cell r="N528">
            <v>674.8</v>
          </cell>
          <cell r="O528">
            <v>1928</v>
          </cell>
          <cell r="P528">
            <v>1735</v>
          </cell>
          <cell r="Q528">
            <v>33.1</v>
          </cell>
          <cell r="R528">
            <v>36.799999999999997</v>
          </cell>
          <cell r="S528">
            <v>33.79</v>
          </cell>
          <cell r="U528">
            <v>37738</v>
          </cell>
        </row>
        <row r="529">
          <cell r="D529" t="str">
            <v>E2</v>
          </cell>
          <cell r="E529" t="str">
            <v>12</v>
          </cell>
          <cell r="F529">
            <v>33.79</v>
          </cell>
          <cell r="H529">
            <v>39</v>
          </cell>
          <cell r="I529">
            <v>23</v>
          </cell>
          <cell r="J529">
            <v>175</v>
          </cell>
          <cell r="K529">
            <v>1002</v>
          </cell>
          <cell r="L529">
            <v>14.2</v>
          </cell>
          <cell r="M529">
            <v>1253.2</v>
          </cell>
          <cell r="N529">
            <v>1253.2</v>
          </cell>
        </row>
        <row r="530">
          <cell r="A530" t="str">
            <v>H28-3</v>
          </cell>
          <cell r="B530">
            <v>1.2</v>
          </cell>
          <cell r="D530" t="str">
            <v>E2</v>
          </cell>
          <cell r="E530" t="str">
            <v>13</v>
          </cell>
          <cell r="F530" t="str">
            <v>E02F13</v>
          </cell>
          <cell r="G530">
            <v>52.39</v>
          </cell>
          <cell r="I530">
            <v>35</v>
          </cell>
          <cell r="J530">
            <v>99</v>
          </cell>
          <cell r="K530">
            <v>565</v>
          </cell>
          <cell r="L530">
            <v>7.2999999999999545</v>
          </cell>
          <cell r="M530">
            <v>706.3</v>
          </cell>
          <cell r="N530">
            <v>706.3</v>
          </cell>
          <cell r="O530">
            <v>2018</v>
          </cell>
          <cell r="P530">
            <v>1771</v>
          </cell>
          <cell r="Q530">
            <v>33.799999999999997</v>
          </cell>
          <cell r="R530">
            <v>38.5</v>
          </cell>
          <cell r="S530">
            <v>33.79</v>
          </cell>
          <cell r="U530">
            <v>37858</v>
          </cell>
        </row>
        <row r="531">
          <cell r="D531" t="str">
            <v>E2</v>
          </cell>
          <cell r="E531" t="str">
            <v>13</v>
          </cell>
          <cell r="F531">
            <v>33.79</v>
          </cell>
          <cell r="H531">
            <v>40</v>
          </cell>
          <cell r="I531">
            <v>26</v>
          </cell>
          <cell r="J531">
            <v>184</v>
          </cell>
          <cell r="K531">
            <v>1049</v>
          </cell>
          <cell r="L531">
            <v>12.7</v>
          </cell>
          <cell r="M531">
            <v>1311.7</v>
          </cell>
          <cell r="N531">
            <v>1311.7</v>
          </cell>
        </row>
        <row r="532">
          <cell r="A532" t="str">
            <v>H28-1</v>
          </cell>
          <cell r="B532">
            <v>0.6</v>
          </cell>
          <cell r="D532" t="str">
            <v>E2</v>
          </cell>
          <cell r="E532" t="str">
            <v>14</v>
          </cell>
          <cell r="F532" t="str">
            <v>E02F14</v>
          </cell>
          <cell r="G532">
            <v>52.39</v>
          </cell>
          <cell r="I532">
            <v>34</v>
          </cell>
          <cell r="J532">
            <v>95</v>
          </cell>
          <cell r="K532">
            <v>541</v>
          </cell>
          <cell r="L532">
            <v>6.8999999999999773</v>
          </cell>
          <cell r="M532">
            <v>676.9</v>
          </cell>
          <cell r="N532">
            <v>676.9</v>
          </cell>
          <cell r="O532">
            <v>1934</v>
          </cell>
          <cell r="P532">
            <v>1740</v>
          </cell>
          <cell r="Q532">
            <v>33.200000000000003</v>
          </cell>
          <cell r="R532">
            <v>36.9</v>
          </cell>
          <cell r="S532">
            <v>35.24</v>
          </cell>
          <cell r="U532">
            <v>37751</v>
          </cell>
        </row>
        <row r="533">
          <cell r="D533" t="str">
            <v>E2</v>
          </cell>
          <cell r="E533" t="str">
            <v>14</v>
          </cell>
          <cell r="F533">
            <v>35.24</v>
          </cell>
          <cell r="H533">
            <v>39</v>
          </cell>
          <cell r="I533">
            <v>24</v>
          </cell>
          <cell r="J533">
            <v>176</v>
          </cell>
          <cell r="K533">
            <v>1005</v>
          </cell>
          <cell r="L533">
            <v>13.099999999999909</v>
          </cell>
          <cell r="M533">
            <v>1257.0999999999999</v>
          </cell>
          <cell r="N533">
            <v>1257.0999999999999</v>
          </cell>
        </row>
        <row r="534">
          <cell r="A534" t="str">
            <v>H28-1</v>
          </cell>
          <cell r="B534">
            <v>0.6</v>
          </cell>
          <cell r="D534" t="str">
            <v>E2</v>
          </cell>
          <cell r="E534" t="str">
            <v>15</v>
          </cell>
          <cell r="F534" t="str">
            <v>E02F15</v>
          </cell>
          <cell r="G534">
            <v>52.39</v>
          </cell>
          <cell r="I534">
            <v>34</v>
          </cell>
          <cell r="J534">
            <v>95</v>
          </cell>
          <cell r="K534">
            <v>541</v>
          </cell>
          <cell r="L534">
            <v>6.8999999999999773</v>
          </cell>
          <cell r="M534">
            <v>676.9</v>
          </cell>
          <cell r="N534">
            <v>676.9</v>
          </cell>
          <cell r="O534">
            <v>1934</v>
          </cell>
          <cell r="P534">
            <v>1740</v>
          </cell>
          <cell r="Q534">
            <v>33.200000000000003</v>
          </cell>
          <cell r="R534">
            <v>36.9</v>
          </cell>
          <cell r="S534">
            <v>33.21</v>
          </cell>
          <cell r="U534">
            <v>37742</v>
          </cell>
        </row>
        <row r="535">
          <cell r="D535" t="str">
            <v>E2</v>
          </cell>
          <cell r="E535" t="str">
            <v>15</v>
          </cell>
          <cell r="F535">
            <v>33.21</v>
          </cell>
          <cell r="H535">
            <v>39</v>
          </cell>
          <cell r="I535">
            <v>24</v>
          </cell>
          <cell r="J535">
            <v>176</v>
          </cell>
          <cell r="K535">
            <v>1005</v>
          </cell>
          <cell r="L535">
            <v>13.099999999999909</v>
          </cell>
          <cell r="M535">
            <v>1257.0999999999999</v>
          </cell>
          <cell r="N535">
            <v>1257.0999999999999</v>
          </cell>
        </row>
        <row r="536">
          <cell r="A536" t="str">
            <v>H28-樓中樓</v>
          </cell>
          <cell r="B536">
            <v>0.7</v>
          </cell>
          <cell r="D536" t="str">
            <v>E2</v>
          </cell>
          <cell r="E536" t="str">
            <v>16</v>
          </cell>
          <cell r="F536" t="str">
            <v>E02F16</v>
          </cell>
          <cell r="G536">
            <v>83.58</v>
          </cell>
          <cell r="I536">
            <v>54</v>
          </cell>
          <cell r="J536">
            <v>152</v>
          </cell>
          <cell r="K536">
            <v>866</v>
          </cell>
          <cell r="L536">
            <v>10.55</v>
          </cell>
          <cell r="M536">
            <v>1082.55</v>
          </cell>
          <cell r="N536">
            <v>1082.55</v>
          </cell>
          <cell r="O536">
            <v>3093</v>
          </cell>
          <cell r="P536">
            <v>2784</v>
          </cell>
          <cell r="Q536">
            <v>33.299999999999997</v>
          </cell>
          <cell r="R536">
            <v>37</v>
          </cell>
          <cell r="S536">
            <v>33.020000000000003</v>
          </cell>
          <cell r="U536">
            <v>37733</v>
          </cell>
        </row>
        <row r="537">
          <cell r="D537" t="str">
            <v>E2</v>
          </cell>
          <cell r="E537" t="str">
            <v>16</v>
          </cell>
          <cell r="F537">
            <v>33.020000000000003</v>
          </cell>
          <cell r="H537">
            <v>62</v>
          </cell>
          <cell r="I537">
            <v>39</v>
          </cell>
          <cell r="J537">
            <v>281</v>
          </cell>
          <cell r="K537">
            <v>1608</v>
          </cell>
          <cell r="L537">
            <v>20.45</v>
          </cell>
          <cell r="M537">
            <v>2010.45</v>
          </cell>
          <cell r="N537">
            <v>2010.45</v>
          </cell>
        </row>
        <row r="538">
          <cell r="A538" t="str">
            <v>H28-S1</v>
          </cell>
          <cell r="B538">
            <v>0.4</v>
          </cell>
          <cell r="C538" t="str">
            <v>E3</v>
          </cell>
          <cell r="D538" t="str">
            <v>E3</v>
          </cell>
          <cell r="E538" t="str">
            <v>01</v>
          </cell>
          <cell r="F538" t="str">
            <v>E03F01</v>
          </cell>
          <cell r="G538">
            <v>67.11</v>
          </cell>
          <cell r="I538">
            <v>47</v>
          </cell>
          <cell r="J538">
            <v>130</v>
          </cell>
          <cell r="K538">
            <v>744</v>
          </cell>
          <cell r="L538">
            <v>9.2999999999999545</v>
          </cell>
          <cell r="M538">
            <v>930.3</v>
          </cell>
          <cell r="N538">
            <v>930.3</v>
          </cell>
          <cell r="O538">
            <v>2658</v>
          </cell>
          <cell r="P538">
            <v>2376</v>
          </cell>
          <cell r="Q538">
            <v>35.4</v>
          </cell>
          <cell r="R538">
            <v>39.6</v>
          </cell>
          <cell r="S538">
            <v>36.46</v>
          </cell>
          <cell r="T538" t="str">
            <v>1F</v>
          </cell>
          <cell r="U538">
            <v>37734</v>
          </cell>
        </row>
        <row r="539">
          <cell r="D539" t="str">
            <v>E3</v>
          </cell>
          <cell r="E539" t="str">
            <v>01</v>
          </cell>
          <cell r="F539">
            <v>36.46</v>
          </cell>
          <cell r="H539">
            <v>53</v>
          </cell>
          <cell r="I539">
            <v>33</v>
          </cell>
          <cell r="J539">
            <v>242</v>
          </cell>
          <cell r="K539">
            <v>1382</v>
          </cell>
          <cell r="L539">
            <v>17.7</v>
          </cell>
          <cell r="M539">
            <v>1727.7</v>
          </cell>
          <cell r="N539">
            <v>1727.7</v>
          </cell>
        </row>
        <row r="540">
          <cell r="A540" t="str">
            <v>H28-3</v>
          </cell>
          <cell r="B540">
            <v>0.4</v>
          </cell>
          <cell r="D540" t="str">
            <v>E3</v>
          </cell>
          <cell r="E540" t="str">
            <v>02</v>
          </cell>
          <cell r="F540" t="str">
            <v>E03F02</v>
          </cell>
          <cell r="G540">
            <v>65.66</v>
          </cell>
          <cell r="I540">
            <v>43</v>
          </cell>
          <cell r="J540">
            <v>121</v>
          </cell>
          <cell r="K540">
            <v>693</v>
          </cell>
          <cell r="L540">
            <v>9.6000000000000227</v>
          </cell>
          <cell r="M540">
            <v>866.6</v>
          </cell>
          <cell r="N540">
            <v>866.6</v>
          </cell>
          <cell r="O540">
            <v>2476</v>
          </cell>
          <cell r="P540">
            <v>2167</v>
          </cell>
          <cell r="Q540">
            <v>33</v>
          </cell>
          <cell r="R540">
            <v>37.700000000000003</v>
          </cell>
          <cell r="S540">
            <v>33.93</v>
          </cell>
          <cell r="U540">
            <v>37853</v>
          </cell>
        </row>
        <row r="541">
          <cell r="D541" t="str">
            <v>E3</v>
          </cell>
          <cell r="E541" t="str">
            <v>02</v>
          </cell>
          <cell r="F541">
            <v>33.93</v>
          </cell>
          <cell r="H541">
            <v>50</v>
          </cell>
          <cell r="I541">
            <v>31</v>
          </cell>
          <cell r="J541">
            <v>225</v>
          </cell>
          <cell r="K541">
            <v>1287</v>
          </cell>
          <cell r="L541">
            <v>16.400000000000091</v>
          </cell>
          <cell r="M541">
            <v>1609.4</v>
          </cell>
          <cell r="N541">
            <v>1609.4</v>
          </cell>
        </row>
        <row r="542">
          <cell r="A542" t="str">
            <v>H28-3</v>
          </cell>
          <cell r="B542">
            <v>0.4</v>
          </cell>
          <cell r="D542" t="str">
            <v>E3</v>
          </cell>
          <cell r="E542" t="str">
            <v>03</v>
          </cell>
          <cell r="F542" t="str">
            <v>E03F03</v>
          </cell>
          <cell r="G542">
            <v>65.66</v>
          </cell>
          <cell r="I542">
            <v>43</v>
          </cell>
          <cell r="J542">
            <v>121</v>
          </cell>
          <cell r="K542">
            <v>693</v>
          </cell>
          <cell r="L542">
            <v>9.6000000000000227</v>
          </cell>
          <cell r="M542">
            <v>866.6</v>
          </cell>
          <cell r="N542">
            <v>866.6</v>
          </cell>
          <cell r="O542">
            <v>2476</v>
          </cell>
          <cell r="P542">
            <v>2167</v>
          </cell>
          <cell r="Q542">
            <v>33</v>
          </cell>
          <cell r="R542">
            <v>37.700000000000003</v>
          </cell>
          <cell r="S542">
            <v>33.020000000000003</v>
          </cell>
          <cell r="U542">
            <v>37819</v>
          </cell>
        </row>
        <row r="543">
          <cell r="D543" t="str">
            <v>E3</v>
          </cell>
          <cell r="E543" t="str">
            <v>03</v>
          </cell>
          <cell r="F543">
            <v>33.020000000000003</v>
          </cell>
          <cell r="H543">
            <v>50</v>
          </cell>
          <cell r="I543">
            <v>31</v>
          </cell>
          <cell r="J543">
            <v>225</v>
          </cell>
          <cell r="K543">
            <v>1287</v>
          </cell>
          <cell r="L543">
            <v>16.400000000000091</v>
          </cell>
          <cell r="M543">
            <v>1609.4</v>
          </cell>
          <cell r="N543">
            <v>1609.4</v>
          </cell>
        </row>
        <row r="544">
          <cell r="A544" t="str">
            <v>H28-3</v>
          </cell>
          <cell r="B544">
            <v>0.3</v>
          </cell>
          <cell r="D544" t="str">
            <v>E3</v>
          </cell>
          <cell r="E544" t="str">
            <v>04</v>
          </cell>
          <cell r="F544" t="str">
            <v>E03F04</v>
          </cell>
          <cell r="G544">
            <v>65.66</v>
          </cell>
          <cell r="I544">
            <v>43</v>
          </cell>
          <cell r="J544">
            <v>121</v>
          </cell>
          <cell r="K544">
            <v>691</v>
          </cell>
          <cell r="L544">
            <v>9.1499999999999773</v>
          </cell>
          <cell r="M544">
            <v>864.15</v>
          </cell>
          <cell r="N544">
            <v>864.15</v>
          </cell>
          <cell r="O544">
            <v>2469</v>
          </cell>
          <cell r="P544">
            <v>2161</v>
          </cell>
          <cell r="Q544">
            <v>32.9</v>
          </cell>
          <cell r="R544">
            <v>37.6</v>
          </cell>
          <cell r="S544">
            <v>32.74</v>
          </cell>
          <cell r="U544">
            <v>37820</v>
          </cell>
        </row>
        <row r="545">
          <cell r="D545" t="str">
            <v>E3</v>
          </cell>
          <cell r="E545" t="str">
            <v>04</v>
          </cell>
          <cell r="F545">
            <v>32.74</v>
          </cell>
          <cell r="H545">
            <v>49</v>
          </cell>
          <cell r="I545">
            <v>31</v>
          </cell>
          <cell r="J545">
            <v>225</v>
          </cell>
          <cell r="K545">
            <v>1283</v>
          </cell>
          <cell r="L545">
            <v>16.849999999999909</v>
          </cell>
          <cell r="M545">
            <v>1604.85</v>
          </cell>
          <cell r="N545">
            <v>1604.85</v>
          </cell>
        </row>
        <row r="546">
          <cell r="A546" t="str">
            <v>H28-1</v>
          </cell>
          <cell r="B546">
            <v>0.2</v>
          </cell>
          <cell r="D546" t="str">
            <v>E3</v>
          </cell>
          <cell r="E546" t="str">
            <v>05</v>
          </cell>
          <cell r="F546" t="str">
            <v>E03F05</v>
          </cell>
          <cell r="G546">
            <v>65.66</v>
          </cell>
          <cell r="I546">
            <v>42</v>
          </cell>
          <cell r="J546">
            <v>117</v>
          </cell>
          <cell r="K546">
            <v>671</v>
          </cell>
          <cell r="L546">
            <v>8.9500000000000455</v>
          </cell>
          <cell r="M546">
            <v>838.95</v>
          </cell>
          <cell r="N546">
            <v>838.95</v>
          </cell>
          <cell r="O546">
            <v>2397</v>
          </cell>
          <cell r="P546">
            <v>2154</v>
          </cell>
          <cell r="Q546">
            <v>32.799999999999997</v>
          </cell>
          <cell r="R546">
            <v>36.5</v>
          </cell>
          <cell r="S546">
            <v>33.049999999999997</v>
          </cell>
          <cell r="U546">
            <v>37745</v>
          </cell>
        </row>
        <row r="547">
          <cell r="D547" t="str">
            <v>E3</v>
          </cell>
          <cell r="E547" t="str">
            <v>05</v>
          </cell>
          <cell r="F547">
            <v>33.049999999999997</v>
          </cell>
          <cell r="H547">
            <v>48</v>
          </cell>
          <cell r="I547">
            <v>30</v>
          </cell>
          <cell r="J547">
            <v>218</v>
          </cell>
          <cell r="K547">
            <v>1246</v>
          </cell>
          <cell r="L547">
            <v>16.05</v>
          </cell>
          <cell r="M547">
            <v>1558.05</v>
          </cell>
          <cell r="N547">
            <v>1558.05</v>
          </cell>
        </row>
        <row r="548">
          <cell r="A548" t="str">
            <v>H28-1</v>
          </cell>
          <cell r="B548">
            <v>0.3</v>
          </cell>
          <cell r="D548" t="str">
            <v>E3</v>
          </cell>
          <cell r="E548" t="str">
            <v>06</v>
          </cell>
          <cell r="F548" t="str">
            <v>E03F06</v>
          </cell>
          <cell r="G548">
            <v>65.66</v>
          </cell>
          <cell r="I548">
            <v>42</v>
          </cell>
          <cell r="J548">
            <v>118</v>
          </cell>
          <cell r="K548">
            <v>673</v>
          </cell>
          <cell r="L548">
            <v>8.3999999999999773</v>
          </cell>
          <cell r="M548">
            <v>841.4</v>
          </cell>
          <cell r="N548">
            <v>841.4</v>
          </cell>
          <cell r="O548">
            <v>2404</v>
          </cell>
          <cell r="P548">
            <v>2161</v>
          </cell>
          <cell r="Q548">
            <v>32.9</v>
          </cell>
          <cell r="R548">
            <v>36.6</v>
          </cell>
          <cell r="S548">
            <v>32.869999999999997</v>
          </cell>
          <cell r="U548">
            <v>37772</v>
          </cell>
        </row>
        <row r="549">
          <cell r="D549" t="str">
            <v>E3</v>
          </cell>
          <cell r="E549" t="str">
            <v>06</v>
          </cell>
          <cell r="F549">
            <v>32.869999999999997</v>
          </cell>
          <cell r="H549">
            <v>48</v>
          </cell>
          <cell r="I549">
            <v>30</v>
          </cell>
          <cell r="J549">
            <v>219</v>
          </cell>
          <cell r="K549">
            <v>1250</v>
          </cell>
          <cell r="L549">
            <v>15.599999999999909</v>
          </cell>
          <cell r="M549">
            <v>1562.6</v>
          </cell>
          <cell r="N549">
            <v>1562.6</v>
          </cell>
        </row>
        <row r="550">
          <cell r="A550" t="str">
            <v>H28-3</v>
          </cell>
          <cell r="B550">
            <v>1</v>
          </cell>
          <cell r="D550" t="str">
            <v>E3</v>
          </cell>
          <cell r="E550" t="str">
            <v>07</v>
          </cell>
          <cell r="F550" t="str">
            <v>E03F07</v>
          </cell>
          <cell r="G550">
            <v>65.66</v>
          </cell>
          <cell r="I550">
            <v>44</v>
          </cell>
          <cell r="J550">
            <v>123</v>
          </cell>
          <cell r="K550">
            <v>704</v>
          </cell>
          <cell r="L550">
            <v>9.25</v>
          </cell>
          <cell r="M550">
            <v>880.25</v>
          </cell>
          <cell r="N550">
            <v>880.25</v>
          </cell>
          <cell r="O550">
            <v>2515</v>
          </cell>
          <cell r="P550">
            <v>2207</v>
          </cell>
          <cell r="Q550">
            <v>33.6</v>
          </cell>
          <cell r="R550">
            <v>38.299999999999997</v>
          </cell>
          <cell r="S550">
            <v>32.74</v>
          </cell>
          <cell r="U550">
            <v>37815</v>
          </cell>
        </row>
        <row r="551">
          <cell r="D551" t="str">
            <v>E3</v>
          </cell>
          <cell r="E551" t="str">
            <v>07</v>
          </cell>
          <cell r="F551">
            <v>32.74</v>
          </cell>
          <cell r="H551">
            <v>50</v>
          </cell>
          <cell r="I551">
            <v>32</v>
          </cell>
          <cell r="J551">
            <v>229</v>
          </cell>
          <cell r="K551">
            <v>1307</v>
          </cell>
          <cell r="L551">
            <v>16.75</v>
          </cell>
          <cell r="M551">
            <v>1634.75</v>
          </cell>
          <cell r="N551">
            <v>1634.75</v>
          </cell>
        </row>
        <row r="552">
          <cell r="A552" t="str">
            <v>H28-3</v>
          </cell>
          <cell r="B552">
            <v>1</v>
          </cell>
          <cell r="D552" t="str">
            <v>E3</v>
          </cell>
          <cell r="E552" t="str">
            <v>08</v>
          </cell>
          <cell r="F552" t="str">
            <v>E03F08</v>
          </cell>
          <cell r="G552">
            <v>65.66</v>
          </cell>
          <cell r="I552">
            <v>44</v>
          </cell>
          <cell r="J552">
            <v>123</v>
          </cell>
          <cell r="K552">
            <v>704</v>
          </cell>
          <cell r="L552">
            <v>9.25</v>
          </cell>
          <cell r="M552">
            <v>880.25</v>
          </cell>
          <cell r="N552">
            <v>880.25</v>
          </cell>
          <cell r="O552">
            <v>2515</v>
          </cell>
          <cell r="P552">
            <v>2207</v>
          </cell>
          <cell r="Q552">
            <v>33.6</v>
          </cell>
          <cell r="R552">
            <v>38.299999999999997</v>
          </cell>
          <cell r="S552">
            <v>33.200000000000003</v>
          </cell>
          <cell r="U552">
            <v>37803</v>
          </cell>
        </row>
        <row r="553">
          <cell r="D553" t="str">
            <v>E3</v>
          </cell>
          <cell r="E553" t="str">
            <v>08</v>
          </cell>
          <cell r="F553">
            <v>33.200000000000003</v>
          </cell>
          <cell r="H553">
            <v>50</v>
          </cell>
          <cell r="I553">
            <v>32</v>
          </cell>
          <cell r="J553">
            <v>229</v>
          </cell>
          <cell r="K553">
            <v>1307</v>
          </cell>
          <cell r="L553">
            <v>16.75</v>
          </cell>
          <cell r="M553">
            <v>1634.75</v>
          </cell>
          <cell r="N553">
            <v>1634.75</v>
          </cell>
        </row>
        <row r="554">
          <cell r="A554" t="str">
            <v>H28-2</v>
          </cell>
          <cell r="B554">
            <v>0.9</v>
          </cell>
          <cell r="D554" t="str">
            <v>E3</v>
          </cell>
          <cell r="E554" t="str">
            <v>09</v>
          </cell>
          <cell r="F554" t="str">
            <v>E03F09</v>
          </cell>
          <cell r="G554">
            <v>65.66</v>
          </cell>
          <cell r="I554">
            <v>44</v>
          </cell>
          <cell r="J554">
            <v>123</v>
          </cell>
          <cell r="K554">
            <v>702</v>
          </cell>
          <cell r="L554">
            <v>9.1499999999999773</v>
          </cell>
          <cell r="M554">
            <v>878.15</v>
          </cell>
          <cell r="N554">
            <v>878.15</v>
          </cell>
          <cell r="O554">
            <v>2509</v>
          </cell>
          <cell r="P554">
            <v>2200</v>
          </cell>
          <cell r="Q554">
            <v>33.5</v>
          </cell>
          <cell r="R554">
            <v>38.200000000000003</v>
          </cell>
          <cell r="S554">
            <v>33.51</v>
          </cell>
          <cell r="U554">
            <v>37779</v>
          </cell>
        </row>
        <row r="555">
          <cell r="D555" t="str">
            <v>E3</v>
          </cell>
          <cell r="E555" t="str">
            <v>09</v>
          </cell>
          <cell r="F555">
            <v>33.51</v>
          </cell>
          <cell r="H555">
            <v>50</v>
          </cell>
          <cell r="I555">
            <v>31</v>
          </cell>
          <cell r="J555">
            <v>228</v>
          </cell>
          <cell r="K555">
            <v>1304</v>
          </cell>
          <cell r="L555">
            <v>17.849999999999909</v>
          </cell>
          <cell r="M555">
            <v>1630.85</v>
          </cell>
          <cell r="N555">
            <v>1630.85</v>
          </cell>
        </row>
        <row r="556">
          <cell r="A556" t="str">
            <v>H28-1</v>
          </cell>
          <cell r="B556">
            <v>0.5</v>
          </cell>
          <cell r="D556" t="str">
            <v>E3</v>
          </cell>
          <cell r="E556" t="str">
            <v>10</v>
          </cell>
          <cell r="F556" t="str">
            <v>E03F10</v>
          </cell>
          <cell r="G556">
            <v>65.66</v>
          </cell>
          <cell r="I556">
            <v>42</v>
          </cell>
          <cell r="J556">
            <v>118</v>
          </cell>
          <cell r="K556">
            <v>676</v>
          </cell>
          <cell r="L556">
            <v>9.9500000000000455</v>
          </cell>
          <cell r="M556">
            <v>845.95</v>
          </cell>
          <cell r="N556">
            <v>845.95</v>
          </cell>
          <cell r="O556">
            <v>2417</v>
          </cell>
          <cell r="P556">
            <v>2174</v>
          </cell>
          <cell r="Q556">
            <v>33.1</v>
          </cell>
          <cell r="R556">
            <v>36.799999999999997</v>
          </cell>
          <cell r="S556">
            <v>32.94</v>
          </cell>
          <cell r="U556">
            <v>37769</v>
          </cell>
        </row>
        <row r="557">
          <cell r="D557" t="str">
            <v>E3</v>
          </cell>
          <cell r="E557" t="str">
            <v>10</v>
          </cell>
          <cell r="F557">
            <v>32.94</v>
          </cell>
          <cell r="H557">
            <v>48</v>
          </cell>
          <cell r="I557">
            <v>31</v>
          </cell>
          <cell r="J557">
            <v>220</v>
          </cell>
          <cell r="K557">
            <v>1256</v>
          </cell>
          <cell r="L557">
            <v>16.05</v>
          </cell>
          <cell r="M557">
            <v>1571.05</v>
          </cell>
          <cell r="N557">
            <v>1571.05</v>
          </cell>
        </row>
        <row r="558">
          <cell r="A558" t="str">
            <v>H28-1</v>
          </cell>
          <cell r="B558">
            <v>0.5</v>
          </cell>
          <cell r="D558" t="str">
            <v>E3</v>
          </cell>
          <cell r="E558" t="str">
            <v>11</v>
          </cell>
          <cell r="F558" t="str">
            <v>E03F11</v>
          </cell>
          <cell r="G558">
            <v>65.66</v>
          </cell>
          <cell r="I558">
            <v>42</v>
          </cell>
          <cell r="J558">
            <v>118</v>
          </cell>
          <cell r="K558">
            <v>676</v>
          </cell>
          <cell r="L558">
            <v>9.9500000000000455</v>
          </cell>
          <cell r="M558">
            <v>845.95</v>
          </cell>
          <cell r="N558">
            <v>845.95</v>
          </cell>
          <cell r="O558">
            <v>2417</v>
          </cell>
          <cell r="P558">
            <v>2174</v>
          </cell>
          <cell r="Q558">
            <v>33.1</v>
          </cell>
          <cell r="R558">
            <v>36.799999999999997</v>
          </cell>
          <cell r="S558">
            <v>33.17</v>
          </cell>
          <cell r="U558">
            <v>37742</v>
          </cell>
        </row>
        <row r="559">
          <cell r="D559" t="str">
            <v>E3</v>
          </cell>
          <cell r="E559" t="str">
            <v>11</v>
          </cell>
          <cell r="F559">
            <v>33.17</v>
          </cell>
          <cell r="H559">
            <v>48</v>
          </cell>
          <cell r="I559">
            <v>31</v>
          </cell>
          <cell r="J559">
            <v>220</v>
          </cell>
          <cell r="K559">
            <v>1256</v>
          </cell>
          <cell r="L559">
            <v>16.05</v>
          </cell>
          <cell r="M559">
            <v>1571.05</v>
          </cell>
          <cell r="N559">
            <v>1571.05</v>
          </cell>
        </row>
        <row r="560">
          <cell r="A560" t="str">
            <v>H28-1</v>
          </cell>
          <cell r="B560">
            <v>0.6</v>
          </cell>
          <cell r="D560" t="str">
            <v>E3</v>
          </cell>
          <cell r="E560" t="str">
            <v>12</v>
          </cell>
          <cell r="F560" t="str">
            <v>E03F12</v>
          </cell>
          <cell r="G560">
            <v>65.66</v>
          </cell>
          <cell r="I560">
            <v>42</v>
          </cell>
          <cell r="J560">
            <v>119</v>
          </cell>
          <cell r="K560">
            <v>678</v>
          </cell>
          <cell r="L560">
            <v>9.0499999999999545</v>
          </cell>
          <cell r="M560">
            <v>848.05</v>
          </cell>
          <cell r="N560">
            <v>848.05</v>
          </cell>
          <cell r="O560">
            <v>2423</v>
          </cell>
          <cell r="P560">
            <v>2180</v>
          </cell>
          <cell r="Q560">
            <v>33.200000000000003</v>
          </cell>
          <cell r="R560">
            <v>36.9</v>
          </cell>
          <cell r="S560">
            <v>33.28</v>
          </cell>
          <cell r="U560">
            <v>37724</v>
          </cell>
        </row>
        <row r="561">
          <cell r="D561" t="str">
            <v>E3</v>
          </cell>
          <cell r="E561" t="str">
            <v>12</v>
          </cell>
          <cell r="F561">
            <v>33.28</v>
          </cell>
          <cell r="H561">
            <v>48</v>
          </cell>
          <cell r="I561">
            <v>31</v>
          </cell>
          <cell r="J561">
            <v>220</v>
          </cell>
          <cell r="K561">
            <v>1259</v>
          </cell>
          <cell r="L561">
            <v>16.95</v>
          </cell>
          <cell r="M561">
            <v>1574.95</v>
          </cell>
          <cell r="N561">
            <v>1574.95</v>
          </cell>
        </row>
        <row r="562">
          <cell r="A562" t="str">
            <v>H28-1</v>
          </cell>
          <cell r="B562">
            <v>0.6</v>
          </cell>
          <cell r="D562" t="str">
            <v>E3</v>
          </cell>
          <cell r="E562" t="str">
            <v>13</v>
          </cell>
          <cell r="F562" t="str">
            <v>E03F13</v>
          </cell>
          <cell r="G562">
            <v>65.66</v>
          </cell>
          <cell r="I562">
            <v>42</v>
          </cell>
          <cell r="J562">
            <v>119</v>
          </cell>
          <cell r="K562">
            <v>678</v>
          </cell>
          <cell r="L562">
            <v>9.0499999999999545</v>
          </cell>
          <cell r="M562">
            <v>848.05</v>
          </cell>
          <cell r="N562">
            <v>848.05</v>
          </cell>
          <cell r="O562">
            <v>2423</v>
          </cell>
          <cell r="P562">
            <v>2180</v>
          </cell>
          <cell r="Q562">
            <v>33.200000000000003</v>
          </cell>
          <cell r="R562">
            <v>36.9</v>
          </cell>
          <cell r="S562">
            <v>32.9</v>
          </cell>
          <cell r="U562">
            <v>37772</v>
          </cell>
        </row>
        <row r="563">
          <cell r="D563" t="str">
            <v>E3</v>
          </cell>
          <cell r="E563" t="str">
            <v>13</v>
          </cell>
          <cell r="F563">
            <v>32.9</v>
          </cell>
          <cell r="H563">
            <v>48</v>
          </cell>
          <cell r="I563">
            <v>31</v>
          </cell>
          <cell r="J563">
            <v>220</v>
          </cell>
          <cell r="K563">
            <v>1259</v>
          </cell>
          <cell r="L563">
            <v>16.95</v>
          </cell>
          <cell r="M563">
            <v>1574.95</v>
          </cell>
          <cell r="N563">
            <v>1574.95</v>
          </cell>
        </row>
        <row r="564">
          <cell r="A564" t="str">
            <v>H28-1</v>
          </cell>
          <cell r="B564">
            <v>0.7</v>
          </cell>
          <cell r="D564" t="str">
            <v>E3</v>
          </cell>
          <cell r="E564" t="str">
            <v>14</v>
          </cell>
          <cell r="F564" t="str">
            <v>E03F14</v>
          </cell>
          <cell r="G564">
            <v>65.66</v>
          </cell>
          <cell r="I564">
            <v>43</v>
          </cell>
          <cell r="J564">
            <v>119</v>
          </cell>
          <cell r="K564">
            <v>680</v>
          </cell>
          <cell r="L564">
            <v>8.5</v>
          </cell>
          <cell r="M564">
            <v>850.5</v>
          </cell>
          <cell r="N564">
            <v>850.5</v>
          </cell>
          <cell r="O564">
            <v>2430</v>
          </cell>
          <cell r="P564">
            <v>2187</v>
          </cell>
          <cell r="Q564">
            <v>33.299999999999997</v>
          </cell>
          <cell r="R564">
            <v>37</v>
          </cell>
          <cell r="S564">
            <v>33.07</v>
          </cell>
          <cell r="U564">
            <v>37769</v>
          </cell>
        </row>
        <row r="565">
          <cell r="D565" t="str">
            <v>E3</v>
          </cell>
          <cell r="E565" t="str">
            <v>14</v>
          </cell>
          <cell r="F565">
            <v>33.07</v>
          </cell>
          <cell r="H565">
            <v>49</v>
          </cell>
          <cell r="I565">
            <v>30</v>
          </cell>
          <cell r="J565">
            <v>221</v>
          </cell>
          <cell r="K565">
            <v>1263</v>
          </cell>
          <cell r="L565">
            <v>16.5</v>
          </cell>
          <cell r="M565">
            <v>1579.5</v>
          </cell>
          <cell r="N565">
            <v>1579.5</v>
          </cell>
        </row>
        <row r="566">
          <cell r="A566" t="str">
            <v>H28-1</v>
          </cell>
          <cell r="B566">
            <v>0.7</v>
          </cell>
          <cell r="D566" t="str">
            <v>E3</v>
          </cell>
          <cell r="E566" t="str">
            <v>15</v>
          </cell>
          <cell r="F566" t="str">
            <v>E03F15</v>
          </cell>
          <cell r="G566">
            <v>65.66</v>
          </cell>
          <cell r="I566">
            <v>43</v>
          </cell>
          <cell r="J566">
            <v>119</v>
          </cell>
          <cell r="K566">
            <v>680</v>
          </cell>
          <cell r="L566">
            <v>8.5</v>
          </cell>
          <cell r="M566">
            <v>850.5</v>
          </cell>
          <cell r="N566">
            <v>850.5</v>
          </cell>
          <cell r="O566">
            <v>2430</v>
          </cell>
          <cell r="P566">
            <v>2187</v>
          </cell>
          <cell r="Q566">
            <v>33.299999999999997</v>
          </cell>
          <cell r="R566">
            <v>37</v>
          </cell>
          <cell r="S566">
            <v>33.89</v>
          </cell>
          <cell r="U566">
            <v>37716</v>
          </cell>
        </row>
        <row r="567">
          <cell r="D567" t="str">
            <v>E3</v>
          </cell>
          <cell r="E567" t="str">
            <v>15</v>
          </cell>
          <cell r="F567">
            <v>33.89</v>
          </cell>
          <cell r="H567">
            <v>49</v>
          </cell>
          <cell r="I567">
            <v>30</v>
          </cell>
          <cell r="J567">
            <v>221</v>
          </cell>
          <cell r="K567">
            <v>1263</v>
          </cell>
          <cell r="L567">
            <v>16.5</v>
          </cell>
          <cell r="M567">
            <v>1579.5</v>
          </cell>
          <cell r="N567">
            <v>1579.5</v>
          </cell>
        </row>
        <row r="568">
          <cell r="A568" t="str">
            <v>H28-樓中樓2</v>
          </cell>
          <cell r="B568">
            <v>1.4</v>
          </cell>
          <cell r="D568" t="str">
            <v>E3</v>
          </cell>
          <cell r="E568" t="str">
            <v>16</v>
          </cell>
          <cell r="F568" t="str">
            <v>E03F16</v>
          </cell>
          <cell r="G568">
            <v>108</v>
          </cell>
          <cell r="I568">
            <v>74</v>
          </cell>
          <cell r="J568">
            <v>206</v>
          </cell>
          <cell r="K568">
            <v>1176</v>
          </cell>
          <cell r="L568">
            <v>14.7</v>
          </cell>
          <cell r="M568">
            <v>1470.7</v>
          </cell>
          <cell r="N568">
            <v>1470.7</v>
          </cell>
          <cell r="O568">
            <v>4202</v>
          </cell>
          <cell r="P568">
            <v>3672</v>
          </cell>
          <cell r="Q568">
            <v>34</v>
          </cell>
          <cell r="R568">
            <v>38.9</v>
          </cell>
          <cell r="S568">
            <v>33.58</v>
          </cell>
          <cell r="U568">
            <v>37784</v>
          </cell>
        </row>
        <row r="569">
          <cell r="D569" t="str">
            <v>E3</v>
          </cell>
          <cell r="E569" t="str">
            <v>16</v>
          </cell>
          <cell r="F569">
            <v>33.58</v>
          </cell>
          <cell r="H569">
            <v>84</v>
          </cell>
          <cell r="I569">
            <v>52</v>
          </cell>
          <cell r="J569">
            <v>382</v>
          </cell>
          <cell r="K569">
            <v>2185</v>
          </cell>
          <cell r="L569">
            <v>28.300000000000182</v>
          </cell>
          <cell r="M569">
            <v>2731.3</v>
          </cell>
          <cell r="N569">
            <v>2731.3</v>
          </cell>
        </row>
        <row r="570">
          <cell r="A570" t="str">
            <v>H28-3</v>
          </cell>
          <cell r="B570">
            <v>-0.9</v>
          </cell>
          <cell r="C570" t="str">
            <v>E5</v>
          </cell>
          <cell r="D570" t="str">
            <v>E5</v>
          </cell>
          <cell r="E570" t="str">
            <v>02</v>
          </cell>
          <cell r="F570" t="str">
            <v>E05F02</v>
          </cell>
          <cell r="G570">
            <v>65.66</v>
          </cell>
          <cell r="I570">
            <v>42</v>
          </cell>
          <cell r="J570">
            <v>117</v>
          </cell>
          <cell r="K570">
            <v>669</v>
          </cell>
          <cell r="L570">
            <v>8.8500000000000227</v>
          </cell>
          <cell r="M570">
            <v>836.85</v>
          </cell>
          <cell r="N570">
            <v>836.85</v>
          </cell>
          <cell r="O570">
            <v>2391</v>
          </cell>
          <cell r="P570">
            <v>2082</v>
          </cell>
          <cell r="Q570">
            <v>31.7</v>
          </cell>
          <cell r="R570">
            <v>36.4</v>
          </cell>
          <cell r="S570">
            <v>32.770000000000003</v>
          </cell>
          <cell r="U570">
            <v>37853</v>
          </cell>
        </row>
        <row r="571">
          <cell r="D571" t="str">
            <v>E5</v>
          </cell>
          <cell r="E571" t="str">
            <v>02</v>
          </cell>
          <cell r="F571">
            <v>32.770000000000003</v>
          </cell>
          <cell r="H571">
            <v>48</v>
          </cell>
          <cell r="I571">
            <v>30</v>
          </cell>
          <cell r="J571">
            <v>218</v>
          </cell>
          <cell r="K571">
            <v>1243</v>
          </cell>
          <cell r="L571">
            <v>15.150000000000091</v>
          </cell>
          <cell r="M571">
            <v>1554.15</v>
          </cell>
          <cell r="N571">
            <v>1554.15</v>
          </cell>
        </row>
        <row r="572">
          <cell r="A572" t="str">
            <v>H28-3</v>
          </cell>
          <cell r="B572">
            <v>-0.9</v>
          </cell>
          <cell r="D572" t="str">
            <v>E5</v>
          </cell>
          <cell r="E572" t="str">
            <v>03</v>
          </cell>
          <cell r="F572" t="str">
            <v>E05F03</v>
          </cell>
          <cell r="G572">
            <v>65.66</v>
          </cell>
          <cell r="I572">
            <v>42</v>
          </cell>
          <cell r="J572">
            <v>117</v>
          </cell>
          <cell r="K572">
            <v>669</v>
          </cell>
          <cell r="L572">
            <v>8.8500000000000227</v>
          </cell>
          <cell r="M572">
            <v>836.85</v>
          </cell>
          <cell r="N572">
            <v>836.85</v>
          </cell>
          <cell r="O572">
            <v>2391</v>
          </cell>
          <cell r="P572">
            <v>2082</v>
          </cell>
          <cell r="Q572">
            <v>31.7</v>
          </cell>
          <cell r="R572">
            <v>36.4</v>
          </cell>
          <cell r="S572">
            <v>31.86</v>
          </cell>
          <cell r="U572">
            <v>37819</v>
          </cell>
        </row>
        <row r="573">
          <cell r="D573" t="str">
            <v>E5</v>
          </cell>
          <cell r="E573" t="str">
            <v>03</v>
          </cell>
          <cell r="F573">
            <v>31.86</v>
          </cell>
          <cell r="H573">
            <v>48</v>
          </cell>
          <cell r="I573">
            <v>30</v>
          </cell>
          <cell r="J573">
            <v>218</v>
          </cell>
          <cell r="K573">
            <v>1243</v>
          </cell>
          <cell r="L573">
            <v>15.150000000000091</v>
          </cell>
          <cell r="M573">
            <v>1554.15</v>
          </cell>
          <cell r="N573">
            <v>1554.15</v>
          </cell>
        </row>
        <row r="574">
          <cell r="A574" t="str">
            <v>H28-3</v>
          </cell>
          <cell r="B574">
            <v>-1</v>
          </cell>
          <cell r="D574" t="str">
            <v>E5</v>
          </cell>
          <cell r="E574" t="str">
            <v>04</v>
          </cell>
          <cell r="F574" t="str">
            <v>E05F04</v>
          </cell>
          <cell r="G574">
            <v>65.66</v>
          </cell>
          <cell r="I574">
            <v>42</v>
          </cell>
          <cell r="J574">
            <v>117</v>
          </cell>
          <cell r="K574">
            <v>667</v>
          </cell>
          <cell r="L574">
            <v>8.3999999999999773</v>
          </cell>
          <cell r="M574">
            <v>834.4</v>
          </cell>
          <cell r="N574">
            <v>834.4</v>
          </cell>
          <cell r="O574">
            <v>2463</v>
          </cell>
          <cell r="P574">
            <v>2154</v>
          </cell>
          <cell r="Q574">
            <v>32.799999999999997</v>
          </cell>
          <cell r="R574">
            <v>37.5</v>
          </cell>
          <cell r="S574">
            <v>33.020000000000003</v>
          </cell>
          <cell r="U574">
            <v>37889</v>
          </cell>
        </row>
        <row r="575">
          <cell r="D575" t="str">
            <v>E5</v>
          </cell>
          <cell r="E575" t="str">
            <v>04</v>
          </cell>
          <cell r="F575">
            <v>33.020000000000003</v>
          </cell>
          <cell r="H575">
            <v>48</v>
          </cell>
          <cell r="I575">
            <v>29</v>
          </cell>
          <cell r="J575">
            <v>217</v>
          </cell>
          <cell r="K575">
            <v>1239</v>
          </cell>
          <cell r="L575">
            <v>16.599999999999909</v>
          </cell>
          <cell r="M575">
            <v>1549.6</v>
          </cell>
          <cell r="N575">
            <v>1549.6</v>
          </cell>
        </row>
        <row r="576">
          <cell r="A576" t="str">
            <v>H28-3</v>
          </cell>
          <cell r="B576">
            <v>-0.7</v>
          </cell>
          <cell r="D576" t="str">
            <v>E5</v>
          </cell>
          <cell r="E576" t="str">
            <v>05</v>
          </cell>
          <cell r="F576" t="str">
            <v>E05F05</v>
          </cell>
          <cell r="G576">
            <v>65.66</v>
          </cell>
          <cell r="I576">
            <v>42</v>
          </cell>
          <cell r="J576">
            <v>118</v>
          </cell>
          <cell r="K576">
            <v>673</v>
          </cell>
          <cell r="L576">
            <v>8.3999999999999773</v>
          </cell>
          <cell r="M576">
            <v>841.4</v>
          </cell>
          <cell r="N576">
            <v>841.4</v>
          </cell>
          <cell r="O576">
            <v>2404</v>
          </cell>
          <cell r="P576">
            <v>2095</v>
          </cell>
          <cell r="Q576">
            <v>31.9</v>
          </cell>
          <cell r="R576">
            <v>36.6</v>
          </cell>
          <cell r="S576">
            <v>32.229999999999997</v>
          </cell>
          <cell r="U576">
            <v>37868</v>
          </cell>
        </row>
        <row r="577">
          <cell r="D577" t="str">
            <v>E5</v>
          </cell>
          <cell r="E577" t="str">
            <v>05</v>
          </cell>
          <cell r="F577">
            <v>32.229999999999997</v>
          </cell>
          <cell r="H577">
            <v>48</v>
          </cell>
          <cell r="I577">
            <v>30</v>
          </cell>
          <cell r="J577">
            <v>219</v>
          </cell>
          <cell r="K577">
            <v>1250</v>
          </cell>
          <cell r="L577">
            <v>15.599999999999909</v>
          </cell>
          <cell r="M577">
            <v>1562.6</v>
          </cell>
          <cell r="N577">
            <v>1562.6</v>
          </cell>
        </row>
        <row r="578">
          <cell r="A578" t="str">
            <v>H28-3</v>
          </cell>
          <cell r="B578">
            <v>-0.5</v>
          </cell>
          <cell r="D578" t="str">
            <v>E5</v>
          </cell>
          <cell r="E578" t="str">
            <v>06</v>
          </cell>
          <cell r="F578" t="str">
            <v>E05F06</v>
          </cell>
          <cell r="G578">
            <v>65.66</v>
          </cell>
          <cell r="I578">
            <v>42</v>
          </cell>
          <cell r="J578">
            <v>118</v>
          </cell>
          <cell r="K578">
            <v>676</v>
          </cell>
          <cell r="L578">
            <v>9.9500000000000455</v>
          </cell>
          <cell r="M578">
            <v>845.95</v>
          </cell>
          <cell r="N578">
            <v>845.95</v>
          </cell>
          <cell r="O578">
            <v>2417</v>
          </cell>
          <cell r="P578">
            <v>2108</v>
          </cell>
          <cell r="Q578">
            <v>32.1</v>
          </cell>
          <cell r="R578">
            <v>36.799999999999997</v>
          </cell>
          <cell r="S578">
            <v>32.44</v>
          </cell>
          <cell r="U578">
            <v>37857</v>
          </cell>
        </row>
        <row r="579">
          <cell r="D579" t="str">
            <v>E5</v>
          </cell>
          <cell r="E579" t="str">
            <v>06</v>
          </cell>
          <cell r="F579">
            <v>32.44</v>
          </cell>
          <cell r="H579">
            <v>48</v>
          </cell>
          <cell r="I579">
            <v>31</v>
          </cell>
          <cell r="J579">
            <v>220</v>
          </cell>
          <cell r="K579">
            <v>1256</v>
          </cell>
          <cell r="L579">
            <v>16.05</v>
          </cell>
          <cell r="M579">
            <v>1571.05</v>
          </cell>
          <cell r="N579">
            <v>1571.05</v>
          </cell>
        </row>
        <row r="580">
          <cell r="A580" t="str">
            <v>H28-3</v>
          </cell>
          <cell r="B580">
            <v>-0.3</v>
          </cell>
          <cell r="D580" t="str">
            <v>E5</v>
          </cell>
          <cell r="E580" t="str">
            <v>07</v>
          </cell>
          <cell r="F580" t="str">
            <v>E05F07</v>
          </cell>
          <cell r="G580">
            <v>65.66</v>
          </cell>
          <cell r="I580">
            <v>43</v>
          </cell>
          <cell r="J580">
            <v>119</v>
          </cell>
          <cell r="K580">
            <v>680</v>
          </cell>
          <cell r="L580">
            <v>8.5</v>
          </cell>
          <cell r="M580">
            <v>850.5</v>
          </cell>
          <cell r="N580">
            <v>850.5</v>
          </cell>
          <cell r="O580">
            <v>2430</v>
          </cell>
          <cell r="P580">
            <v>2121</v>
          </cell>
          <cell r="Q580">
            <v>32.299999999999997</v>
          </cell>
          <cell r="R580">
            <v>37</v>
          </cell>
          <cell r="S580">
            <v>31.68</v>
          </cell>
          <cell r="U580">
            <v>37815</v>
          </cell>
        </row>
        <row r="581">
          <cell r="D581" t="str">
            <v>E5</v>
          </cell>
          <cell r="E581" t="str">
            <v>07</v>
          </cell>
          <cell r="F581">
            <v>31.68</v>
          </cell>
          <cell r="H581">
            <v>49</v>
          </cell>
          <cell r="I581">
            <v>30</v>
          </cell>
          <cell r="J581">
            <v>221</v>
          </cell>
          <cell r="K581">
            <v>1263</v>
          </cell>
          <cell r="L581">
            <v>16.5</v>
          </cell>
          <cell r="M581">
            <v>1579.5</v>
          </cell>
          <cell r="N581">
            <v>1579.5</v>
          </cell>
        </row>
        <row r="582">
          <cell r="A582" t="str">
            <v>H28-1</v>
          </cell>
          <cell r="B582">
            <v>-0.3</v>
          </cell>
          <cell r="D582" t="str">
            <v>E5</v>
          </cell>
          <cell r="E582" t="str">
            <v>08</v>
          </cell>
          <cell r="F582" t="str">
            <v>E05F08</v>
          </cell>
          <cell r="G582">
            <v>65.66</v>
          </cell>
          <cell r="I582">
            <v>41</v>
          </cell>
          <cell r="J582">
            <v>116</v>
          </cell>
          <cell r="K582">
            <v>661</v>
          </cell>
          <cell r="L582">
            <v>9.3999999999999773</v>
          </cell>
          <cell r="M582">
            <v>827.4</v>
          </cell>
          <cell r="N582">
            <v>827.4</v>
          </cell>
          <cell r="O582">
            <v>2364</v>
          </cell>
          <cell r="P582">
            <v>2121</v>
          </cell>
          <cell r="Q582">
            <v>32.299999999999997</v>
          </cell>
          <cell r="R582">
            <v>36</v>
          </cell>
          <cell r="S582">
            <v>33</v>
          </cell>
          <cell r="U582">
            <v>37748</v>
          </cell>
        </row>
        <row r="583">
          <cell r="D583" t="str">
            <v>E5</v>
          </cell>
          <cell r="E583" t="str">
            <v>08</v>
          </cell>
          <cell r="F583">
            <v>33</v>
          </cell>
          <cell r="H583">
            <v>47</v>
          </cell>
          <cell r="I583">
            <v>30</v>
          </cell>
          <cell r="J583">
            <v>215</v>
          </cell>
          <cell r="K583">
            <v>1229</v>
          </cell>
          <cell r="L583">
            <v>15.599999999999909</v>
          </cell>
          <cell r="M583">
            <v>1536.6</v>
          </cell>
          <cell r="N583">
            <v>1536.6</v>
          </cell>
        </row>
        <row r="584">
          <cell r="A584" t="str">
            <v>H28-3</v>
          </cell>
          <cell r="B584">
            <v>-0.2</v>
          </cell>
          <cell r="D584" t="str">
            <v>E5</v>
          </cell>
          <cell r="E584" t="str">
            <v>09</v>
          </cell>
          <cell r="F584" t="str">
            <v>E05F09</v>
          </cell>
          <cell r="G584">
            <v>65.66</v>
          </cell>
          <cell r="I584">
            <v>43</v>
          </cell>
          <cell r="J584">
            <v>119</v>
          </cell>
          <cell r="K584">
            <v>682</v>
          </cell>
          <cell r="L584">
            <v>8.6000000000000227</v>
          </cell>
          <cell r="M584">
            <v>852.6</v>
          </cell>
          <cell r="N584">
            <v>852.6</v>
          </cell>
          <cell r="O584">
            <v>2436</v>
          </cell>
          <cell r="P584">
            <v>2128</v>
          </cell>
          <cell r="Q584">
            <v>32.4</v>
          </cell>
          <cell r="R584">
            <v>37.1</v>
          </cell>
          <cell r="S584">
            <v>33.54</v>
          </cell>
          <cell r="U584">
            <v>37867</v>
          </cell>
        </row>
        <row r="585">
          <cell r="D585" t="str">
            <v>E5</v>
          </cell>
          <cell r="E585" t="str">
            <v>09</v>
          </cell>
          <cell r="F585">
            <v>33.54</v>
          </cell>
          <cell r="H585">
            <v>49</v>
          </cell>
          <cell r="I585">
            <v>30</v>
          </cell>
          <cell r="J585">
            <v>222</v>
          </cell>
          <cell r="K585">
            <v>1266</v>
          </cell>
          <cell r="L585">
            <v>16.400000000000091</v>
          </cell>
          <cell r="M585">
            <v>1583.4</v>
          </cell>
          <cell r="N585">
            <v>1583.4</v>
          </cell>
        </row>
        <row r="586">
          <cell r="A586" t="str">
            <v>H28-3</v>
          </cell>
          <cell r="B586">
            <v>-0.1</v>
          </cell>
          <cell r="D586" t="str">
            <v>E5</v>
          </cell>
          <cell r="E586" t="str">
            <v>10</v>
          </cell>
          <cell r="F586" t="str">
            <v>E05F10</v>
          </cell>
          <cell r="G586">
            <v>65.66</v>
          </cell>
          <cell r="I586">
            <v>43</v>
          </cell>
          <cell r="J586">
            <v>120</v>
          </cell>
          <cell r="K586">
            <v>684</v>
          </cell>
          <cell r="L586">
            <v>8.0499999999999545</v>
          </cell>
          <cell r="M586">
            <v>855.05</v>
          </cell>
          <cell r="N586">
            <v>855.05</v>
          </cell>
          <cell r="O586">
            <v>2443</v>
          </cell>
          <cell r="P586">
            <v>2134</v>
          </cell>
          <cell r="Q586">
            <v>32.5</v>
          </cell>
          <cell r="R586">
            <v>37.200000000000003</v>
          </cell>
          <cell r="S586">
            <v>32.29</v>
          </cell>
          <cell r="U586">
            <v>37832</v>
          </cell>
        </row>
        <row r="587">
          <cell r="D587" t="str">
            <v>E5</v>
          </cell>
          <cell r="E587" t="str">
            <v>10</v>
          </cell>
          <cell r="F587">
            <v>32.29</v>
          </cell>
          <cell r="H587">
            <v>49</v>
          </cell>
          <cell r="I587">
            <v>30</v>
          </cell>
          <cell r="J587">
            <v>222</v>
          </cell>
          <cell r="K587">
            <v>1270</v>
          </cell>
          <cell r="L587">
            <v>16.95</v>
          </cell>
          <cell r="M587">
            <v>1587.95</v>
          </cell>
          <cell r="N587">
            <v>1587.95</v>
          </cell>
        </row>
        <row r="588">
          <cell r="A588" t="str">
            <v>H28-3</v>
          </cell>
          <cell r="B588">
            <v>0</v>
          </cell>
          <cell r="D588" t="str">
            <v>E5</v>
          </cell>
          <cell r="E588" t="str">
            <v>11</v>
          </cell>
          <cell r="F588" t="str">
            <v>E05F11</v>
          </cell>
          <cell r="G588">
            <v>65.66</v>
          </cell>
          <cell r="I588">
            <v>43</v>
          </cell>
          <cell r="J588">
            <v>120</v>
          </cell>
          <cell r="K588">
            <v>686</v>
          </cell>
          <cell r="L588">
            <v>8.5</v>
          </cell>
          <cell r="M588">
            <v>857.5</v>
          </cell>
          <cell r="N588">
            <v>857.5</v>
          </cell>
          <cell r="O588">
            <v>2450</v>
          </cell>
          <cell r="P588">
            <v>2141</v>
          </cell>
          <cell r="Q588">
            <v>32.6</v>
          </cell>
          <cell r="R588">
            <v>37.299999999999997</v>
          </cell>
          <cell r="S588">
            <v>32.44</v>
          </cell>
          <cell r="U588">
            <v>37857</v>
          </cell>
        </row>
        <row r="589">
          <cell r="D589" t="str">
            <v>E5</v>
          </cell>
          <cell r="E589" t="str">
            <v>11</v>
          </cell>
          <cell r="F589">
            <v>32.44</v>
          </cell>
          <cell r="H589">
            <v>49</v>
          </cell>
          <cell r="I589">
            <v>31</v>
          </cell>
          <cell r="J589">
            <v>223</v>
          </cell>
          <cell r="K589">
            <v>1274</v>
          </cell>
          <cell r="L589">
            <v>15.5</v>
          </cell>
          <cell r="M589">
            <v>1592.5</v>
          </cell>
          <cell r="N589">
            <v>1592.5</v>
          </cell>
        </row>
        <row r="590">
          <cell r="A590" t="str">
            <v>H28-3</v>
          </cell>
          <cell r="B590">
            <v>0</v>
          </cell>
          <cell r="D590" t="str">
            <v>E5</v>
          </cell>
          <cell r="E590" t="str">
            <v>12</v>
          </cell>
          <cell r="F590" t="str">
            <v>E05F12</v>
          </cell>
          <cell r="G590">
            <v>65.66</v>
          </cell>
          <cell r="I590">
            <v>43</v>
          </cell>
          <cell r="J590">
            <v>120</v>
          </cell>
          <cell r="K590">
            <v>686</v>
          </cell>
          <cell r="L590">
            <v>8.5</v>
          </cell>
          <cell r="M590">
            <v>857.5</v>
          </cell>
          <cell r="N590">
            <v>857.5</v>
          </cell>
          <cell r="O590">
            <v>2450</v>
          </cell>
          <cell r="P590">
            <v>2141</v>
          </cell>
          <cell r="Q590">
            <v>32.6</v>
          </cell>
          <cell r="R590">
            <v>37.299999999999997</v>
          </cell>
          <cell r="S590">
            <v>33.22</v>
          </cell>
          <cell r="U590">
            <v>37878</v>
          </cell>
        </row>
        <row r="591">
          <cell r="D591" t="str">
            <v>E5</v>
          </cell>
          <cell r="E591" t="str">
            <v>12</v>
          </cell>
          <cell r="F591">
            <v>33.22</v>
          </cell>
          <cell r="H591">
            <v>49</v>
          </cell>
          <cell r="I591">
            <v>31</v>
          </cell>
          <cell r="J591">
            <v>223</v>
          </cell>
          <cell r="K591">
            <v>1274</v>
          </cell>
          <cell r="L591">
            <v>15.5</v>
          </cell>
          <cell r="M591">
            <v>1592.5</v>
          </cell>
          <cell r="N591">
            <v>1592.5</v>
          </cell>
        </row>
        <row r="592">
          <cell r="A592" t="str">
            <v>H28-3</v>
          </cell>
          <cell r="B592">
            <v>0</v>
          </cell>
          <cell r="D592" t="str">
            <v>E5</v>
          </cell>
          <cell r="E592" t="str">
            <v>13</v>
          </cell>
          <cell r="F592" t="str">
            <v>E05F13</v>
          </cell>
          <cell r="G592">
            <v>65.66</v>
          </cell>
          <cell r="I592">
            <v>43</v>
          </cell>
          <cell r="J592">
            <v>120</v>
          </cell>
          <cell r="K592">
            <v>686</v>
          </cell>
          <cell r="L592">
            <v>8.5</v>
          </cell>
          <cell r="M592">
            <v>857.5</v>
          </cell>
          <cell r="N592">
            <v>857.5</v>
          </cell>
          <cell r="O592">
            <v>2450</v>
          </cell>
          <cell r="P592">
            <v>2141</v>
          </cell>
          <cell r="Q592">
            <v>32.6</v>
          </cell>
          <cell r="R592">
            <v>37.299999999999997</v>
          </cell>
          <cell r="S592">
            <v>33.020000000000003</v>
          </cell>
          <cell r="U592">
            <v>37880</v>
          </cell>
        </row>
        <row r="593">
          <cell r="D593" t="str">
            <v>E5</v>
          </cell>
          <cell r="E593" t="str">
            <v>13</v>
          </cell>
          <cell r="F593">
            <v>33.020000000000003</v>
          </cell>
          <cell r="H593">
            <v>49</v>
          </cell>
          <cell r="I593">
            <v>31</v>
          </cell>
          <cell r="J593">
            <v>223</v>
          </cell>
          <cell r="K593">
            <v>1274</v>
          </cell>
          <cell r="L593">
            <v>15.5</v>
          </cell>
          <cell r="M593">
            <v>1592.5</v>
          </cell>
          <cell r="N593">
            <v>1592.5</v>
          </cell>
        </row>
        <row r="594">
          <cell r="A594" t="str">
            <v>H28-3</v>
          </cell>
          <cell r="B594">
            <v>0.1</v>
          </cell>
          <cell r="D594" t="str">
            <v>E5</v>
          </cell>
          <cell r="E594" t="str">
            <v>14</v>
          </cell>
          <cell r="F594" t="str">
            <v>E05F14</v>
          </cell>
          <cell r="G594">
            <v>65.66</v>
          </cell>
          <cell r="I594">
            <v>43</v>
          </cell>
          <cell r="J594">
            <v>120</v>
          </cell>
          <cell r="K594">
            <v>687</v>
          </cell>
          <cell r="L594">
            <v>9.6000000000000227</v>
          </cell>
          <cell r="M594">
            <v>859.6</v>
          </cell>
          <cell r="N594">
            <v>859.6</v>
          </cell>
          <cell r="O594">
            <v>2535</v>
          </cell>
          <cell r="P594">
            <v>2226</v>
          </cell>
          <cell r="Q594">
            <v>33.9</v>
          </cell>
          <cell r="R594">
            <v>38.6</v>
          </cell>
          <cell r="S594">
            <v>33.69</v>
          </cell>
          <cell r="U594">
            <v>37887</v>
          </cell>
        </row>
        <row r="595">
          <cell r="D595" t="str">
            <v>E5</v>
          </cell>
          <cell r="E595" t="str">
            <v>14</v>
          </cell>
          <cell r="F595">
            <v>33.69</v>
          </cell>
          <cell r="H595">
            <v>49</v>
          </cell>
          <cell r="I595">
            <v>31</v>
          </cell>
          <cell r="J595">
            <v>223</v>
          </cell>
          <cell r="K595">
            <v>1277</v>
          </cell>
          <cell r="L595">
            <v>16.400000000000091</v>
          </cell>
          <cell r="M595">
            <v>1596.4</v>
          </cell>
          <cell r="N595">
            <v>1596.4</v>
          </cell>
        </row>
        <row r="596">
          <cell r="A596" t="str">
            <v>H28-3</v>
          </cell>
          <cell r="B596">
            <v>0.1</v>
          </cell>
          <cell r="D596" t="str">
            <v>E5</v>
          </cell>
          <cell r="E596" t="str">
            <v>15</v>
          </cell>
          <cell r="F596" t="str">
            <v>E05F15</v>
          </cell>
          <cell r="G596">
            <v>65.66</v>
          </cell>
          <cell r="I596">
            <v>43</v>
          </cell>
          <cell r="J596">
            <v>120</v>
          </cell>
          <cell r="K596">
            <v>687</v>
          </cell>
          <cell r="L596">
            <v>9.6000000000000227</v>
          </cell>
          <cell r="M596">
            <v>859.6</v>
          </cell>
          <cell r="N596">
            <v>859.6</v>
          </cell>
          <cell r="O596">
            <v>2456</v>
          </cell>
          <cell r="P596">
            <v>2148</v>
          </cell>
          <cell r="Q596">
            <v>32.700000000000003</v>
          </cell>
          <cell r="R596">
            <v>37.4</v>
          </cell>
          <cell r="S596">
            <v>32.9</v>
          </cell>
          <cell r="U596">
            <v>37851</v>
          </cell>
        </row>
        <row r="597">
          <cell r="D597" t="str">
            <v>E5</v>
          </cell>
          <cell r="E597" t="str">
            <v>15</v>
          </cell>
          <cell r="F597">
            <v>32.9</v>
          </cell>
          <cell r="H597">
            <v>49</v>
          </cell>
          <cell r="I597">
            <v>31</v>
          </cell>
          <cell r="J597">
            <v>223</v>
          </cell>
          <cell r="K597">
            <v>1277</v>
          </cell>
          <cell r="L597">
            <v>16.400000000000091</v>
          </cell>
          <cell r="M597">
            <v>1596.4</v>
          </cell>
          <cell r="N597">
            <v>1596.4</v>
          </cell>
        </row>
        <row r="598">
          <cell r="A598" t="str">
            <v>H28-樓中樓3</v>
          </cell>
          <cell r="B598">
            <v>0.3</v>
          </cell>
          <cell r="D598" t="str">
            <v>E5</v>
          </cell>
          <cell r="E598" t="str">
            <v>16</v>
          </cell>
          <cell r="F598" t="str">
            <v>E05F16</v>
          </cell>
          <cell r="G598">
            <v>108</v>
          </cell>
          <cell r="I598">
            <v>71</v>
          </cell>
          <cell r="J598">
            <v>200</v>
          </cell>
          <cell r="K598">
            <v>1143</v>
          </cell>
          <cell r="L598">
            <v>15.05</v>
          </cell>
          <cell r="M598">
            <v>1429.05</v>
          </cell>
          <cell r="N598">
            <v>1429.05</v>
          </cell>
          <cell r="O598">
            <v>4428</v>
          </cell>
          <cell r="P598">
            <v>3899</v>
          </cell>
          <cell r="Q598">
            <v>36.1</v>
          </cell>
          <cell r="R598">
            <v>41</v>
          </cell>
          <cell r="S598">
            <v>36</v>
          </cell>
          <cell r="U598">
            <v>37986</v>
          </cell>
        </row>
        <row r="599">
          <cell r="D599" t="str">
            <v>E5</v>
          </cell>
          <cell r="E599" t="str">
            <v>16</v>
          </cell>
          <cell r="F599">
            <v>36</v>
          </cell>
          <cell r="H599">
            <v>82</v>
          </cell>
          <cell r="I599">
            <v>51</v>
          </cell>
          <cell r="J599">
            <v>372</v>
          </cell>
          <cell r="K599">
            <v>2123</v>
          </cell>
          <cell r="L599">
            <v>25.949999999999818</v>
          </cell>
          <cell r="M599">
            <v>2653.95</v>
          </cell>
          <cell r="N599">
            <v>2653.95</v>
          </cell>
        </row>
      </sheetData>
      <sheetData sheetId="3" refreshError="1">
        <row r="1">
          <cell r="A1" t="str">
            <v>棟樓別</v>
          </cell>
          <cell r="B1" t="str">
            <v>車位別</v>
          </cell>
          <cell r="C1" t="str">
            <v>房型</v>
          </cell>
          <cell r="D1" t="str">
            <v>客戶姓名</v>
          </cell>
          <cell r="E1" t="str">
            <v>付訂日期</v>
          </cell>
          <cell r="F1" t="str">
            <v>補足日期</v>
          </cell>
          <cell r="G1" t="str">
            <v>簽約日期</v>
          </cell>
          <cell r="H1" t="str">
            <v>坪數</v>
          </cell>
          <cell r="I1" t="str">
            <v>牌價</v>
          </cell>
          <cell r="J1" t="str">
            <v>淨售</v>
          </cell>
          <cell r="K1" t="str">
            <v>底價</v>
          </cell>
          <cell r="L1" t="str">
            <v>超低價</v>
          </cell>
          <cell r="M1" t="str">
            <v>車位種類</v>
          </cell>
          <cell r="N1" t="str">
            <v>去化分析</v>
          </cell>
          <cell r="O1" t="str">
            <v>淨售單</v>
          </cell>
          <cell r="P1" t="str">
            <v>底單</v>
          </cell>
        </row>
        <row r="2">
          <cell r="A2" t="str">
            <v>E03F15</v>
          </cell>
          <cell r="C2" t="str">
            <v>三+1</v>
          </cell>
          <cell r="D2" t="str">
            <v>鄭陳翠燕</v>
          </cell>
          <cell r="E2">
            <v>37716</v>
          </cell>
          <cell r="F2">
            <v>37716</v>
          </cell>
          <cell r="G2">
            <v>37723</v>
          </cell>
          <cell r="H2">
            <v>65.66</v>
          </cell>
          <cell r="I2">
            <v>2430</v>
          </cell>
          <cell r="J2">
            <v>2225</v>
          </cell>
          <cell r="K2">
            <v>2187</v>
          </cell>
          <cell r="L2">
            <v>38</v>
          </cell>
          <cell r="M2">
            <v>0</v>
          </cell>
          <cell r="N2" t="str">
            <v>簽</v>
          </cell>
          <cell r="O2">
            <v>33.89</v>
          </cell>
          <cell r="P2">
            <v>33.31</v>
          </cell>
        </row>
        <row r="3">
          <cell r="B3" t="str">
            <v>A30768</v>
          </cell>
          <cell r="D3" t="str">
            <v>鄭陳翠燕</v>
          </cell>
          <cell r="E3">
            <v>37716</v>
          </cell>
          <cell r="F3">
            <v>37716</v>
          </cell>
          <cell r="G3">
            <v>37723</v>
          </cell>
          <cell r="I3">
            <v>165</v>
          </cell>
          <cell r="J3">
            <v>165</v>
          </cell>
          <cell r="K3">
            <v>145</v>
          </cell>
          <cell r="L3">
            <v>20</v>
          </cell>
          <cell r="M3" t="str">
            <v>獎勵平面小車位</v>
          </cell>
        </row>
        <row r="4">
          <cell r="A4" t="str">
            <v>C05F07</v>
          </cell>
          <cell r="C4" t="str">
            <v>三+1</v>
          </cell>
          <cell r="D4" t="str">
            <v>沈進來</v>
          </cell>
          <cell r="E4">
            <v>37720</v>
          </cell>
          <cell r="F4">
            <v>37720</v>
          </cell>
          <cell r="G4">
            <v>37782</v>
          </cell>
          <cell r="H4">
            <v>65.39</v>
          </cell>
          <cell r="I4">
            <v>2394</v>
          </cell>
          <cell r="J4">
            <v>2155</v>
          </cell>
          <cell r="K4">
            <v>2152</v>
          </cell>
          <cell r="L4">
            <v>3</v>
          </cell>
          <cell r="M4">
            <v>0</v>
          </cell>
          <cell r="N4" t="str">
            <v>簽</v>
          </cell>
          <cell r="O4">
            <v>32.96</v>
          </cell>
          <cell r="P4">
            <v>32.909999999999997</v>
          </cell>
        </row>
        <row r="5">
          <cell r="B5" t="str">
            <v>A30679</v>
          </cell>
          <cell r="D5" t="str">
            <v>沈進來</v>
          </cell>
          <cell r="E5">
            <v>37720</v>
          </cell>
          <cell r="F5">
            <v>37720</v>
          </cell>
          <cell r="G5">
            <v>37782</v>
          </cell>
          <cell r="I5">
            <v>170</v>
          </cell>
          <cell r="J5">
            <v>155</v>
          </cell>
          <cell r="K5">
            <v>150</v>
          </cell>
          <cell r="L5">
            <v>5</v>
          </cell>
          <cell r="M5" t="str">
            <v>法定平面大車位</v>
          </cell>
        </row>
        <row r="6">
          <cell r="A6" t="str">
            <v>C05F06</v>
          </cell>
          <cell r="C6" t="str">
            <v>三+1</v>
          </cell>
          <cell r="D6" t="str">
            <v>格佳有限公司</v>
          </cell>
          <cell r="E6">
            <v>37724</v>
          </cell>
          <cell r="F6">
            <v>37724</v>
          </cell>
          <cell r="G6">
            <v>37731</v>
          </cell>
          <cell r="H6">
            <v>65.39</v>
          </cell>
          <cell r="I6">
            <v>2387</v>
          </cell>
          <cell r="J6">
            <v>2170</v>
          </cell>
          <cell r="K6">
            <v>2145</v>
          </cell>
          <cell r="L6">
            <v>25</v>
          </cell>
          <cell r="M6">
            <v>0</v>
          </cell>
          <cell r="N6" t="str">
            <v>簽</v>
          </cell>
          <cell r="O6">
            <v>33.19</v>
          </cell>
          <cell r="P6">
            <v>32.799999999999997</v>
          </cell>
        </row>
        <row r="7">
          <cell r="B7" t="str">
            <v>A30687</v>
          </cell>
          <cell r="D7" t="str">
            <v>格佳有限公司</v>
          </cell>
          <cell r="E7">
            <v>37724</v>
          </cell>
          <cell r="F7">
            <v>37724</v>
          </cell>
          <cell r="G7">
            <v>37731</v>
          </cell>
          <cell r="I7">
            <v>170</v>
          </cell>
          <cell r="J7">
            <v>155</v>
          </cell>
          <cell r="K7">
            <v>150</v>
          </cell>
          <cell r="L7">
            <v>5</v>
          </cell>
          <cell r="M7" t="str">
            <v>法定平面大車位</v>
          </cell>
        </row>
        <row r="8">
          <cell r="B8" t="str">
            <v>A30688</v>
          </cell>
          <cell r="D8" t="str">
            <v>格佳有限公司</v>
          </cell>
          <cell r="E8">
            <v>37724</v>
          </cell>
          <cell r="F8">
            <v>37724</v>
          </cell>
          <cell r="G8">
            <v>37731</v>
          </cell>
          <cell r="I8">
            <v>170</v>
          </cell>
          <cell r="J8">
            <v>155</v>
          </cell>
          <cell r="K8">
            <v>150</v>
          </cell>
          <cell r="L8">
            <v>5</v>
          </cell>
          <cell r="M8" t="str">
            <v>法定平面大車位</v>
          </cell>
        </row>
        <row r="9">
          <cell r="A9" t="str">
            <v>E03F12</v>
          </cell>
          <cell r="C9" t="str">
            <v>三+1</v>
          </cell>
          <cell r="D9" t="str">
            <v>吳宜文</v>
          </cell>
          <cell r="E9">
            <v>37724</v>
          </cell>
          <cell r="F9">
            <v>37730</v>
          </cell>
          <cell r="G9">
            <v>37730</v>
          </cell>
          <cell r="H9">
            <v>65.66</v>
          </cell>
          <cell r="I9">
            <v>2423</v>
          </cell>
          <cell r="J9">
            <v>2185</v>
          </cell>
          <cell r="K9">
            <v>2180</v>
          </cell>
          <cell r="L9">
            <v>5</v>
          </cell>
          <cell r="M9">
            <v>0</v>
          </cell>
          <cell r="N9" t="str">
            <v>簽</v>
          </cell>
          <cell r="O9">
            <v>33.28</v>
          </cell>
          <cell r="P9">
            <v>33.200000000000003</v>
          </cell>
        </row>
        <row r="10">
          <cell r="B10" t="str">
            <v>A30759</v>
          </cell>
          <cell r="D10" t="str">
            <v>吳宜文</v>
          </cell>
          <cell r="E10">
            <v>37724</v>
          </cell>
          <cell r="F10">
            <v>37724</v>
          </cell>
          <cell r="G10">
            <v>37730</v>
          </cell>
          <cell r="I10">
            <v>170</v>
          </cell>
          <cell r="J10">
            <v>160</v>
          </cell>
          <cell r="K10">
            <v>150</v>
          </cell>
          <cell r="L10">
            <v>10</v>
          </cell>
          <cell r="M10" t="str">
            <v>獎勵平面大車位</v>
          </cell>
        </row>
        <row r="11">
          <cell r="A11" t="str">
            <v>D01F09</v>
          </cell>
          <cell r="C11" t="str">
            <v>四</v>
          </cell>
          <cell r="D11" t="str">
            <v>蔡芳曄</v>
          </cell>
          <cell r="E11">
            <v>37726</v>
          </cell>
          <cell r="F11">
            <v>37726</v>
          </cell>
          <cell r="G11">
            <v>37743</v>
          </cell>
          <cell r="H11">
            <v>65.03</v>
          </cell>
          <cell r="I11">
            <v>2394</v>
          </cell>
          <cell r="J11">
            <v>2187</v>
          </cell>
          <cell r="K11">
            <v>2153</v>
          </cell>
          <cell r="L11">
            <v>34</v>
          </cell>
          <cell r="M11">
            <v>0</v>
          </cell>
          <cell r="N11" t="str">
            <v>簽</v>
          </cell>
          <cell r="O11">
            <v>33.630000000000003</v>
          </cell>
          <cell r="P11">
            <v>33.11</v>
          </cell>
        </row>
        <row r="12">
          <cell r="B12" t="str">
            <v>A50030</v>
          </cell>
          <cell r="D12" t="str">
            <v>蔡芳曄</v>
          </cell>
          <cell r="E12">
            <v>37726</v>
          </cell>
          <cell r="F12">
            <v>37726</v>
          </cell>
          <cell r="G12">
            <v>37726</v>
          </cell>
          <cell r="I12">
            <v>145</v>
          </cell>
          <cell r="J12">
            <v>145</v>
          </cell>
          <cell r="K12">
            <v>125</v>
          </cell>
          <cell r="L12">
            <v>20</v>
          </cell>
          <cell r="M12" t="str">
            <v>法定平面小車位</v>
          </cell>
        </row>
        <row r="13">
          <cell r="A13" t="str">
            <v>E02F01</v>
          </cell>
          <cell r="C13" t="str">
            <v>一樓</v>
          </cell>
          <cell r="D13" t="str">
            <v>陳進良</v>
          </cell>
          <cell r="E13">
            <v>37726</v>
          </cell>
          <cell r="F13">
            <v>37726</v>
          </cell>
          <cell r="G13">
            <v>37727</v>
          </cell>
          <cell r="H13">
            <v>53.01</v>
          </cell>
          <cell r="I13">
            <v>2126</v>
          </cell>
          <cell r="J13">
            <v>1950</v>
          </cell>
          <cell r="K13">
            <v>1904</v>
          </cell>
          <cell r="L13">
            <v>46</v>
          </cell>
          <cell r="M13">
            <v>0</v>
          </cell>
          <cell r="N13" t="str">
            <v>簽</v>
          </cell>
          <cell r="O13">
            <v>36.79</v>
          </cell>
          <cell r="P13">
            <v>35.92</v>
          </cell>
        </row>
        <row r="14">
          <cell r="B14" t="str">
            <v>A30752</v>
          </cell>
          <cell r="D14" t="str">
            <v>陳進良</v>
          </cell>
          <cell r="E14">
            <v>37726</v>
          </cell>
          <cell r="F14">
            <v>37726</v>
          </cell>
          <cell r="G14">
            <v>37727</v>
          </cell>
          <cell r="I14">
            <v>170</v>
          </cell>
          <cell r="J14">
            <v>170</v>
          </cell>
          <cell r="K14">
            <v>150</v>
          </cell>
          <cell r="L14">
            <v>20</v>
          </cell>
          <cell r="M14" t="str">
            <v>獎勵平面大車位</v>
          </cell>
        </row>
        <row r="15">
          <cell r="A15" t="str">
            <v>B03F15</v>
          </cell>
          <cell r="C15" t="str">
            <v>四+1</v>
          </cell>
          <cell r="D15" t="str">
            <v>邱增榮</v>
          </cell>
          <cell r="E15">
            <v>37726</v>
          </cell>
          <cell r="F15">
            <v>37726</v>
          </cell>
          <cell r="G15">
            <v>37726</v>
          </cell>
          <cell r="H15">
            <v>81.61</v>
          </cell>
          <cell r="I15">
            <v>3053</v>
          </cell>
          <cell r="J15">
            <v>2742</v>
          </cell>
          <cell r="K15">
            <v>2751</v>
          </cell>
          <cell r="L15">
            <v>-9</v>
          </cell>
          <cell r="M15">
            <v>0</v>
          </cell>
          <cell r="N15" t="str">
            <v>簽</v>
          </cell>
          <cell r="O15">
            <v>33.6</v>
          </cell>
          <cell r="P15">
            <v>33.71</v>
          </cell>
        </row>
        <row r="16">
          <cell r="B16" t="str">
            <v>A30686</v>
          </cell>
          <cell r="D16" t="str">
            <v>邱增榮</v>
          </cell>
          <cell r="E16">
            <v>37726</v>
          </cell>
          <cell r="F16">
            <v>37726</v>
          </cell>
          <cell r="G16">
            <v>37726</v>
          </cell>
          <cell r="I16">
            <v>170</v>
          </cell>
          <cell r="J16">
            <v>170</v>
          </cell>
          <cell r="K16">
            <v>150</v>
          </cell>
          <cell r="L16">
            <v>20</v>
          </cell>
          <cell r="M16" t="str">
            <v>法定平面大車位</v>
          </cell>
        </row>
        <row r="17">
          <cell r="A17" t="str">
            <v>B05F12</v>
          </cell>
          <cell r="C17" t="str">
            <v>四+1</v>
          </cell>
          <cell r="D17" t="str">
            <v>黃偉龍</v>
          </cell>
          <cell r="E17">
            <v>37727</v>
          </cell>
          <cell r="F17">
            <v>37727</v>
          </cell>
          <cell r="G17">
            <v>37727</v>
          </cell>
          <cell r="H17">
            <v>81.62</v>
          </cell>
          <cell r="I17">
            <v>3045</v>
          </cell>
          <cell r="J17">
            <v>2745</v>
          </cell>
          <cell r="K17">
            <v>2743</v>
          </cell>
          <cell r="L17">
            <v>2</v>
          </cell>
          <cell r="M17">
            <v>0</v>
          </cell>
          <cell r="N17" t="str">
            <v>簽</v>
          </cell>
          <cell r="O17">
            <v>33.630000000000003</v>
          </cell>
          <cell r="P17">
            <v>33.61</v>
          </cell>
        </row>
        <row r="18">
          <cell r="B18" t="str">
            <v>A50101</v>
          </cell>
          <cell r="D18" t="str">
            <v>黃偉龍</v>
          </cell>
          <cell r="E18">
            <v>37727</v>
          </cell>
          <cell r="F18">
            <v>37727</v>
          </cell>
          <cell r="G18">
            <v>37727</v>
          </cell>
          <cell r="I18">
            <v>150</v>
          </cell>
          <cell r="J18">
            <v>130</v>
          </cell>
          <cell r="K18">
            <v>130</v>
          </cell>
          <cell r="L18">
            <v>0</v>
          </cell>
          <cell r="M18" t="str">
            <v>法定平面大車位</v>
          </cell>
        </row>
        <row r="19">
          <cell r="A19" t="str">
            <v>C05F05</v>
          </cell>
          <cell r="C19" t="str">
            <v>三+1</v>
          </cell>
          <cell r="D19" t="str">
            <v>劉玉惠</v>
          </cell>
          <cell r="E19">
            <v>37729</v>
          </cell>
          <cell r="F19">
            <v>37729</v>
          </cell>
          <cell r="G19">
            <v>37731</v>
          </cell>
          <cell r="H19">
            <v>65.39</v>
          </cell>
          <cell r="I19">
            <v>2381</v>
          </cell>
          <cell r="J19">
            <v>2171</v>
          </cell>
          <cell r="K19">
            <v>2139</v>
          </cell>
          <cell r="L19">
            <v>32</v>
          </cell>
          <cell r="M19">
            <v>0</v>
          </cell>
          <cell r="N19" t="str">
            <v>簽</v>
          </cell>
          <cell r="O19">
            <v>33.200000000000003</v>
          </cell>
          <cell r="P19">
            <v>32.71</v>
          </cell>
        </row>
        <row r="20">
          <cell r="B20" t="str">
            <v>A50098</v>
          </cell>
          <cell r="D20" t="str">
            <v>劉玉惠</v>
          </cell>
          <cell r="E20">
            <v>37729</v>
          </cell>
          <cell r="F20">
            <v>37729</v>
          </cell>
          <cell r="G20">
            <v>37731</v>
          </cell>
          <cell r="I20">
            <v>150</v>
          </cell>
          <cell r="J20">
            <v>150</v>
          </cell>
          <cell r="K20">
            <v>130</v>
          </cell>
          <cell r="L20">
            <v>20</v>
          </cell>
          <cell r="M20" t="str">
            <v>法定平面大車位</v>
          </cell>
        </row>
        <row r="21">
          <cell r="A21" t="str">
            <v>C03F01</v>
          </cell>
          <cell r="C21" t="str">
            <v>一樓</v>
          </cell>
          <cell r="D21" t="str">
            <v>王金德</v>
          </cell>
          <cell r="E21">
            <v>37732</v>
          </cell>
          <cell r="F21">
            <v>37732</v>
          </cell>
          <cell r="G21">
            <v>37734</v>
          </cell>
          <cell r="H21">
            <v>64.95</v>
          </cell>
          <cell r="I21">
            <v>2456</v>
          </cell>
          <cell r="J21">
            <v>2258</v>
          </cell>
          <cell r="K21">
            <v>2183</v>
          </cell>
          <cell r="L21">
            <v>75</v>
          </cell>
          <cell r="M21">
            <v>0</v>
          </cell>
          <cell r="N21" t="str">
            <v>簽</v>
          </cell>
          <cell r="O21">
            <v>34.770000000000003</v>
          </cell>
          <cell r="P21">
            <v>33.61</v>
          </cell>
        </row>
        <row r="22">
          <cell r="B22" t="str">
            <v>A30730</v>
          </cell>
          <cell r="D22" t="str">
            <v>王金德</v>
          </cell>
          <cell r="E22">
            <v>37732</v>
          </cell>
          <cell r="F22">
            <v>37732</v>
          </cell>
          <cell r="G22">
            <v>37734</v>
          </cell>
          <cell r="I22">
            <v>170</v>
          </cell>
          <cell r="J22">
            <v>170</v>
          </cell>
          <cell r="K22">
            <v>150</v>
          </cell>
          <cell r="L22">
            <v>20</v>
          </cell>
          <cell r="M22" t="str">
            <v>法定平面大車位</v>
          </cell>
        </row>
        <row r="23">
          <cell r="A23" t="str">
            <v>C05F01</v>
          </cell>
          <cell r="C23" t="str">
            <v>一樓</v>
          </cell>
          <cell r="D23" t="str">
            <v>王金德</v>
          </cell>
          <cell r="E23">
            <v>37732</v>
          </cell>
          <cell r="F23">
            <v>37732</v>
          </cell>
          <cell r="G23">
            <v>37734</v>
          </cell>
          <cell r="H23">
            <v>57.02</v>
          </cell>
          <cell r="I23">
            <v>2167</v>
          </cell>
          <cell r="J23">
            <v>1982</v>
          </cell>
          <cell r="K23">
            <v>1928</v>
          </cell>
          <cell r="L23">
            <v>54</v>
          </cell>
          <cell r="M23">
            <v>0</v>
          </cell>
          <cell r="N23" t="str">
            <v>簽</v>
          </cell>
          <cell r="O23">
            <v>34.76</v>
          </cell>
          <cell r="P23">
            <v>33.81</v>
          </cell>
        </row>
        <row r="24">
          <cell r="B24" t="str">
            <v>A30731</v>
          </cell>
          <cell r="D24" t="str">
            <v>王金德</v>
          </cell>
          <cell r="E24">
            <v>37732</v>
          </cell>
          <cell r="F24">
            <v>37732</v>
          </cell>
          <cell r="G24">
            <v>37734</v>
          </cell>
          <cell r="I24">
            <v>170</v>
          </cell>
          <cell r="J24">
            <v>170</v>
          </cell>
          <cell r="K24">
            <v>150</v>
          </cell>
          <cell r="L24">
            <v>20</v>
          </cell>
          <cell r="M24" t="str">
            <v>法定平面大車位</v>
          </cell>
        </row>
        <row r="25">
          <cell r="A25" t="str">
            <v>E02F16</v>
          </cell>
          <cell r="C25" t="str">
            <v>樓中樓</v>
          </cell>
          <cell r="D25" t="str">
            <v>林宗翰</v>
          </cell>
          <cell r="E25">
            <v>37733</v>
          </cell>
          <cell r="F25">
            <v>37733</v>
          </cell>
          <cell r="G25">
            <v>37741</v>
          </cell>
          <cell r="H25">
            <v>83.58</v>
          </cell>
          <cell r="I25">
            <v>3093</v>
          </cell>
          <cell r="J25">
            <v>2760</v>
          </cell>
          <cell r="K25">
            <v>2784</v>
          </cell>
          <cell r="L25">
            <v>-24</v>
          </cell>
          <cell r="M25">
            <v>0</v>
          </cell>
          <cell r="N25" t="str">
            <v>簽</v>
          </cell>
          <cell r="O25">
            <v>33.020000000000003</v>
          </cell>
          <cell r="P25">
            <v>33.31</v>
          </cell>
        </row>
        <row r="26">
          <cell r="B26" t="str">
            <v>A30739</v>
          </cell>
          <cell r="D26" t="str">
            <v>林宗翰</v>
          </cell>
          <cell r="E26">
            <v>37733</v>
          </cell>
          <cell r="F26">
            <v>37733</v>
          </cell>
          <cell r="G26">
            <v>37741</v>
          </cell>
          <cell r="I26">
            <v>170</v>
          </cell>
          <cell r="J26">
            <v>170</v>
          </cell>
          <cell r="K26">
            <v>150</v>
          </cell>
          <cell r="L26">
            <v>20</v>
          </cell>
          <cell r="M26" t="str">
            <v>獎勵平面大車位</v>
          </cell>
        </row>
        <row r="27">
          <cell r="B27" t="str">
            <v>A30740</v>
          </cell>
          <cell r="D27" t="str">
            <v>林宗翰</v>
          </cell>
          <cell r="E27">
            <v>37733</v>
          </cell>
          <cell r="F27">
            <v>37733</v>
          </cell>
          <cell r="G27">
            <v>37741</v>
          </cell>
          <cell r="I27">
            <v>170</v>
          </cell>
          <cell r="J27">
            <v>170</v>
          </cell>
          <cell r="K27">
            <v>150</v>
          </cell>
          <cell r="L27">
            <v>20</v>
          </cell>
          <cell r="M27" t="str">
            <v>獎勵平面大車位</v>
          </cell>
        </row>
        <row r="28">
          <cell r="A28" t="str">
            <v>E03F01</v>
          </cell>
          <cell r="C28" t="str">
            <v>一樓</v>
          </cell>
          <cell r="D28" t="str">
            <v>謝源懋</v>
          </cell>
          <cell r="E28">
            <v>37734</v>
          </cell>
          <cell r="F28">
            <v>37734</v>
          </cell>
          <cell r="G28">
            <v>37736</v>
          </cell>
          <cell r="H28">
            <v>67.11</v>
          </cell>
          <cell r="I28">
            <v>2658</v>
          </cell>
          <cell r="J28">
            <v>2447</v>
          </cell>
          <cell r="K28">
            <v>2376</v>
          </cell>
          <cell r="L28">
            <v>71</v>
          </cell>
          <cell r="M28">
            <v>0</v>
          </cell>
          <cell r="N28" t="str">
            <v>簽</v>
          </cell>
          <cell r="O28">
            <v>36.46</v>
          </cell>
          <cell r="P28">
            <v>35.4</v>
          </cell>
        </row>
        <row r="29">
          <cell r="B29" t="str">
            <v>A30742</v>
          </cell>
          <cell r="D29" t="str">
            <v>謝源懋</v>
          </cell>
          <cell r="E29">
            <v>37734</v>
          </cell>
          <cell r="F29">
            <v>37734</v>
          </cell>
          <cell r="G29">
            <v>37736</v>
          </cell>
          <cell r="I29">
            <v>170</v>
          </cell>
          <cell r="J29">
            <v>153</v>
          </cell>
          <cell r="K29">
            <v>150</v>
          </cell>
          <cell r="L29">
            <v>3</v>
          </cell>
          <cell r="M29" t="str">
            <v>獎勵平面大車位</v>
          </cell>
        </row>
        <row r="30">
          <cell r="A30" t="str">
            <v>E02F12</v>
          </cell>
          <cell r="C30" t="str">
            <v>三</v>
          </cell>
          <cell r="D30" t="str">
            <v>周炳南</v>
          </cell>
          <cell r="E30">
            <v>37738</v>
          </cell>
          <cell r="F30">
            <v>37742</v>
          </cell>
          <cell r="G30">
            <v>37742</v>
          </cell>
          <cell r="H30">
            <v>52.39</v>
          </cell>
          <cell r="I30">
            <v>1928</v>
          </cell>
          <cell r="J30">
            <v>1770</v>
          </cell>
          <cell r="K30">
            <v>1735</v>
          </cell>
          <cell r="L30">
            <v>35</v>
          </cell>
          <cell r="M30">
            <v>0</v>
          </cell>
          <cell r="N30" t="str">
            <v>簽</v>
          </cell>
          <cell r="O30">
            <v>33.79</v>
          </cell>
          <cell r="P30">
            <v>33.119999999999997</v>
          </cell>
        </row>
        <row r="31">
          <cell r="B31" t="str">
            <v>A30743</v>
          </cell>
          <cell r="D31" t="str">
            <v>周炳南</v>
          </cell>
          <cell r="E31">
            <v>37738</v>
          </cell>
          <cell r="F31">
            <v>37742</v>
          </cell>
          <cell r="G31">
            <v>37742</v>
          </cell>
          <cell r="I31">
            <v>170</v>
          </cell>
          <cell r="J31">
            <v>160</v>
          </cell>
          <cell r="K31">
            <v>150</v>
          </cell>
          <cell r="L31">
            <v>10</v>
          </cell>
          <cell r="M31" t="str">
            <v>獎勵平面大車位</v>
          </cell>
        </row>
        <row r="32">
          <cell r="A32" t="str">
            <v>C03F12</v>
          </cell>
          <cell r="C32" t="str">
            <v>三+1</v>
          </cell>
          <cell r="D32" t="str">
            <v>賴明昇</v>
          </cell>
          <cell r="E32">
            <v>37742</v>
          </cell>
          <cell r="F32">
            <v>37744</v>
          </cell>
          <cell r="G32">
            <v>37744</v>
          </cell>
          <cell r="H32">
            <v>65.39</v>
          </cell>
          <cell r="I32">
            <v>2387</v>
          </cell>
          <cell r="J32">
            <v>2220</v>
          </cell>
          <cell r="K32">
            <v>2145</v>
          </cell>
          <cell r="L32">
            <v>75</v>
          </cell>
          <cell r="M32">
            <v>0</v>
          </cell>
          <cell r="N32" t="str">
            <v>簽</v>
          </cell>
          <cell r="O32">
            <v>33.950000000000003</v>
          </cell>
          <cell r="P32">
            <v>32.799999999999997</v>
          </cell>
        </row>
        <row r="33">
          <cell r="A33" t="str">
            <v>C05F12</v>
          </cell>
          <cell r="C33" t="str">
            <v>三+1</v>
          </cell>
          <cell r="D33" t="str">
            <v>賴明昇</v>
          </cell>
          <cell r="E33">
            <v>37742</v>
          </cell>
          <cell r="F33">
            <v>37744</v>
          </cell>
          <cell r="G33">
            <v>37744</v>
          </cell>
          <cell r="H33">
            <v>65.39</v>
          </cell>
          <cell r="I33">
            <v>2407</v>
          </cell>
          <cell r="J33">
            <v>2220</v>
          </cell>
          <cell r="K33">
            <v>2165</v>
          </cell>
          <cell r="L33">
            <v>55</v>
          </cell>
          <cell r="M33">
            <v>0</v>
          </cell>
          <cell r="N33" t="str">
            <v>簽</v>
          </cell>
          <cell r="O33">
            <v>33.950000000000003</v>
          </cell>
          <cell r="P33">
            <v>33.11</v>
          </cell>
        </row>
        <row r="34">
          <cell r="B34" t="str">
            <v>A30726</v>
          </cell>
          <cell r="D34" t="str">
            <v>賴明昇</v>
          </cell>
          <cell r="E34">
            <v>37742</v>
          </cell>
          <cell r="F34">
            <v>37744</v>
          </cell>
          <cell r="G34">
            <v>37744</v>
          </cell>
          <cell r="I34">
            <v>170</v>
          </cell>
          <cell r="J34">
            <v>165</v>
          </cell>
          <cell r="K34">
            <v>150</v>
          </cell>
          <cell r="L34">
            <v>15</v>
          </cell>
          <cell r="M34" t="str">
            <v>法定平面大車位</v>
          </cell>
        </row>
        <row r="35">
          <cell r="B35" t="str">
            <v>A30727</v>
          </cell>
          <cell r="D35" t="str">
            <v>賴明昇</v>
          </cell>
          <cell r="E35">
            <v>37742</v>
          </cell>
          <cell r="F35">
            <v>37744</v>
          </cell>
          <cell r="G35">
            <v>37744</v>
          </cell>
          <cell r="I35">
            <v>170</v>
          </cell>
          <cell r="J35">
            <v>165</v>
          </cell>
          <cell r="K35">
            <v>150</v>
          </cell>
          <cell r="L35">
            <v>15</v>
          </cell>
          <cell r="M35" t="str">
            <v>法定平面大車位</v>
          </cell>
        </row>
        <row r="36">
          <cell r="B36" t="str">
            <v>A30728</v>
          </cell>
          <cell r="D36" t="str">
            <v>賴明昇</v>
          </cell>
          <cell r="E36">
            <v>37742</v>
          </cell>
          <cell r="F36">
            <v>37744</v>
          </cell>
          <cell r="G36">
            <v>37744</v>
          </cell>
          <cell r="I36">
            <v>170</v>
          </cell>
          <cell r="J36">
            <v>165</v>
          </cell>
          <cell r="K36">
            <v>150</v>
          </cell>
          <cell r="L36">
            <v>15</v>
          </cell>
          <cell r="M36" t="str">
            <v>法定平面大車位</v>
          </cell>
        </row>
        <row r="37">
          <cell r="B37" t="str">
            <v>A30729</v>
          </cell>
          <cell r="D37" t="str">
            <v>賴明昇</v>
          </cell>
          <cell r="E37">
            <v>37742</v>
          </cell>
          <cell r="F37">
            <v>37744</v>
          </cell>
          <cell r="G37">
            <v>37744</v>
          </cell>
          <cell r="I37">
            <v>170</v>
          </cell>
          <cell r="J37">
            <v>165</v>
          </cell>
          <cell r="K37">
            <v>150</v>
          </cell>
          <cell r="L37">
            <v>15</v>
          </cell>
          <cell r="M37" t="str">
            <v>法定平面大車位</v>
          </cell>
        </row>
        <row r="38">
          <cell r="A38" t="str">
            <v>E03F11</v>
          </cell>
          <cell r="C38" t="str">
            <v>三+1</v>
          </cell>
          <cell r="D38" t="str">
            <v>吳慶倫</v>
          </cell>
          <cell r="E38">
            <v>37742</v>
          </cell>
          <cell r="F38">
            <v>37742</v>
          </cell>
          <cell r="G38">
            <v>37742</v>
          </cell>
          <cell r="H38">
            <v>65.66</v>
          </cell>
          <cell r="I38">
            <v>2417</v>
          </cell>
          <cell r="J38">
            <v>2178</v>
          </cell>
          <cell r="K38">
            <v>2174</v>
          </cell>
          <cell r="L38">
            <v>4</v>
          </cell>
          <cell r="M38">
            <v>0</v>
          </cell>
          <cell r="N38" t="str">
            <v>簽</v>
          </cell>
          <cell r="O38">
            <v>33.17</v>
          </cell>
          <cell r="P38">
            <v>33.11</v>
          </cell>
        </row>
        <row r="39">
          <cell r="B39" t="str">
            <v>A30758</v>
          </cell>
          <cell r="D39" t="str">
            <v>吳慶倫</v>
          </cell>
          <cell r="E39">
            <v>37742</v>
          </cell>
          <cell r="F39">
            <v>37742</v>
          </cell>
          <cell r="G39">
            <v>37742</v>
          </cell>
          <cell r="I39">
            <v>170</v>
          </cell>
          <cell r="J39">
            <v>160</v>
          </cell>
          <cell r="K39">
            <v>150</v>
          </cell>
          <cell r="L39">
            <v>10</v>
          </cell>
          <cell r="M39" t="str">
            <v>獎勵平面大車位</v>
          </cell>
        </row>
        <row r="40">
          <cell r="A40" t="str">
            <v>E02F15</v>
          </cell>
          <cell r="C40" t="str">
            <v>三</v>
          </cell>
          <cell r="D40" t="str">
            <v>吳陳玲玲</v>
          </cell>
          <cell r="E40">
            <v>37742</v>
          </cell>
          <cell r="F40">
            <v>37742</v>
          </cell>
          <cell r="G40">
            <v>37742</v>
          </cell>
          <cell r="H40">
            <v>52.39</v>
          </cell>
          <cell r="I40">
            <v>1934</v>
          </cell>
          <cell r="J40">
            <v>1740</v>
          </cell>
          <cell r="K40">
            <v>1740</v>
          </cell>
          <cell r="L40">
            <v>0</v>
          </cell>
          <cell r="M40">
            <v>0</v>
          </cell>
          <cell r="N40" t="str">
            <v>簽</v>
          </cell>
          <cell r="O40">
            <v>33.21</v>
          </cell>
          <cell r="P40">
            <v>33.21</v>
          </cell>
        </row>
        <row r="41">
          <cell r="B41" t="str">
            <v>A30757</v>
          </cell>
          <cell r="D41" t="str">
            <v>吳陳玲玲</v>
          </cell>
          <cell r="E41">
            <v>37742</v>
          </cell>
          <cell r="F41">
            <v>37742</v>
          </cell>
          <cell r="G41">
            <v>37742</v>
          </cell>
          <cell r="I41">
            <v>170</v>
          </cell>
          <cell r="J41">
            <v>160</v>
          </cell>
          <cell r="K41">
            <v>150</v>
          </cell>
          <cell r="L41">
            <v>10</v>
          </cell>
          <cell r="M41" t="str">
            <v>獎勵平面大車位</v>
          </cell>
        </row>
        <row r="42">
          <cell r="A42" t="str">
            <v>E03F05</v>
          </cell>
          <cell r="C42" t="str">
            <v>三+1</v>
          </cell>
          <cell r="D42" t="str">
            <v>林素梅</v>
          </cell>
          <cell r="E42">
            <v>37745</v>
          </cell>
          <cell r="F42">
            <v>37745</v>
          </cell>
          <cell r="G42">
            <v>37745</v>
          </cell>
          <cell r="H42">
            <v>65.66</v>
          </cell>
          <cell r="I42">
            <v>2397</v>
          </cell>
          <cell r="J42">
            <v>2170</v>
          </cell>
          <cell r="K42">
            <v>2154</v>
          </cell>
          <cell r="L42">
            <v>16</v>
          </cell>
          <cell r="M42">
            <v>0</v>
          </cell>
          <cell r="N42" t="str">
            <v>簽</v>
          </cell>
          <cell r="O42">
            <v>33.049999999999997</v>
          </cell>
          <cell r="P42">
            <v>32.81</v>
          </cell>
        </row>
        <row r="43">
          <cell r="B43" t="str">
            <v>A30741</v>
          </cell>
          <cell r="D43" t="str">
            <v>林素梅</v>
          </cell>
          <cell r="E43">
            <v>37745</v>
          </cell>
          <cell r="F43">
            <v>37745</v>
          </cell>
          <cell r="G43">
            <v>37745</v>
          </cell>
          <cell r="I43">
            <v>170</v>
          </cell>
          <cell r="J43">
            <v>160</v>
          </cell>
          <cell r="K43">
            <v>150</v>
          </cell>
          <cell r="L43">
            <v>10</v>
          </cell>
          <cell r="M43" t="str">
            <v>獎勵平面大車位</v>
          </cell>
        </row>
        <row r="44">
          <cell r="A44" t="str">
            <v>E05F08</v>
          </cell>
          <cell r="C44" t="str">
            <v>三+1</v>
          </cell>
          <cell r="D44" t="str">
            <v>張雅婷</v>
          </cell>
          <cell r="E44">
            <v>37748</v>
          </cell>
          <cell r="F44">
            <v>37751</v>
          </cell>
          <cell r="G44">
            <v>37751</v>
          </cell>
          <cell r="H44">
            <v>65.66</v>
          </cell>
          <cell r="I44">
            <v>2364</v>
          </cell>
          <cell r="J44">
            <v>2167</v>
          </cell>
          <cell r="K44">
            <v>2121</v>
          </cell>
          <cell r="L44">
            <v>46</v>
          </cell>
          <cell r="M44">
            <v>0</v>
          </cell>
          <cell r="N44" t="str">
            <v>簽</v>
          </cell>
          <cell r="O44">
            <v>33</v>
          </cell>
          <cell r="P44">
            <v>32.299999999999997</v>
          </cell>
        </row>
        <row r="45">
          <cell r="B45" t="str">
            <v>A30745</v>
          </cell>
          <cell r="D45" t="str">
            <v>張雅婷</v>
          </cell>
          <cell r="E45">
            <v>37748</v>
          </cell>
          <cell r="F45">
            <v>37751</v>
          </cell>
          <cell r="G45">
            <v>37751</v>
          </cell>
          <cell r="I45">
            <v>170</v>
          </cell>
          <cell r="J45">
            <v>140</v>
          </cell>
          <cell r="K45">
            <v>150</v>
          </cell>
          <cell r="L45">
            <v>-10</v>
          </cell>
          <cell r="M45" t="str">
            <v>獎勵平面大車位</v>
          </cell>
        </row>
        <row r="46">
          <cell r="A46" t="str">
            <v>E02F14</v>
          </cell>
          <cell r="C46" t="str">
            <v>三</v>
          </cell>
          <cell r="D46" t="str">
            <v>劉美鈴</v>
          </cell>
          <cell r="E46">
            <v>37751</v>
          </cell>
          <cell r="F46">
            <v>37753</v>
          </cell>
          <cell r="G46">
            <v>37753</v>
          </cell>
          <cell r="H46">
            <v>52.39</v>
          </cell>
          <cell r="I46">
            <v>1934</v>
          </cell>
          <cell r="J46">
            <v>1846</v>
          </cell>
          <cell r="K46">
            <v>1740</v>
          </cell>
          <cell r="L46">
            <v>106</v>
          </cell>
          <cell r="M46">
            <v>0</v>
          </cell>
          <cell r="N46" t="str">
            <v>簽</v>
          </cell>
          <cell r="O46">
            <v>35.24</v>
          </cell>
          <cell r="P46">
            <v>33.21</v>
          </cell>
        </row>
        <row r="47">
          <cell r="B47" t="str">
            <v>A30756</v>
          </cell>
          <cell r="D47" t="str">
            <v>劉美鈴</v>
          </cell>
          <cell r="E47">
            <v>37751</v>
          </cell>
          <cell r="F47">
            <v>37751</v>
          </cell>
          <cell r="G47">
            <v>37753</v>
          </cell>
          <cell r="I47">
            <v>165</v>
          </cell>
          <cell r="J47">
            <v>165</v>
          </cell>
          <cell r="K47">
            <v>145</v>
          </cell>
          <cell r="L47">
            <v>20</v>
          </cell>
          <cell r="M47" t="str">
            <v>獎勵平面小車位</v>
          </cell>
        </row>
        <row r="48">
          <cell r="A48" t="str">
            <v>C02F12</v>
          </cell>
          <cell r="C48" t="str">
            <v>三</v>
          </cell>
          <cell r="D48" t="str">
            <v>秦寶鵝</v>
          </cell>
          <cell r="E48">
            <v>37763</v>
          </cell>
          <cell r="F48">
            <v>37763</v>
          </cell>
          <cell r="G48">
            <v>37763</v>
          </cell>
          <cell r="H48">
            <v>52.18</v>
          </cell>
          <cell r="I48">
            <v>1874</v>
          </cell>
          <cell r="J48">
            <v>1710.1</v>
          </cell>
          <cell r="K48">
            <v>1681</v>
          </cell>
          <cell r="L48">
            <v>29.099999999999909</v>
          </cell>
          <cell r="M48">
            <v>0</v>
          </cell>
          <cell r="N48" t="str">
            <v>簽</v>
          </cell>
          <cell r="O48">
            <v>32.770000000000003</v>
          </cell>
          <cell r="P48">
            <v>32.22</v>
          </cell>
        </row>
        <row r="49">
          <cell r="A49" t="str">
            <v>E03F10</v>
          </cell>
          <cell r="C49" t="str">
            <v>三+1</v>
          </cell>
          <cell r="D49" t="str">
            <v>陳永輝.彭粉珍</v>
          </cell>
          <cell r="E49">
            <v>37769</v>
          </cell>
          <cell r="F49">
            <v>37769</v>
          </cell>
          <cell r="G49">
            <v>37769</v>
          </cell>
          <cell r="H49">
            <v>65.66</v>
          </cell>
          <cell r="I49">
            <v>2417</v>
          </cell>
          <cell r="J49">
            <v>2163</v>
          </cell>
          <cell r="K49">
            <v>2174</v>
          </cell>
          <cell r="L49">
            <v>-11</v>
          </cell>
          <cell r="M49">
            <v>0</v>
          </cell>
          <cell r="N49" t="str">
            <v>簽</v>
          </cell>
          <cell r="O49">
            <v>32.94</v>
          </cell>
          <cell r="P49">
            <v>33.11</v>
          </cell>
        </row>
        <row r="50">
          <cell r="B50" t="str">
            <v>A50046</v>
          </cell>
          <cell r="D50" t="str">
            <v>陳永輝.彭粉珍</v>
          </cell>
          <cell r="E50">
            <v>37769</v>
          </cell>
          <cell r="F50">
            <v>37769</v>
          </cell>
          <cell r="G50">
            <v>37769</v>
          </cell>
          <cell r="I50">
            <v>150</v>
          </cell>
          <cell r="J50">
            <v>140</v>
          </cell>
          <cell r="K50">
            <v>130</v>
          </cell>
          <cell r="L50">
            <v>10</v>
          </cell>
          <cell r="M50" t="str">
            <v>法定平面大車位</v>
          </cell>
        </row>
        <row r="51">
          <cell r="A51" t="str">
            <v>E03F14</v>
          </cell>
          <cell r="C51" t="str">
            <v>三+1</v>
          </cell>
          <cell r="D51" t="str">
            <v>鄭莉蘋</v>
          </cell>
          <cell r="E51">
            <v>37769</v>
          </cell>
          <cell r="F51">
            <v>37769</v>
          </cell>
          <cell r="G51">
            <v>37769</v>
          </cell>
          <cell r="H51">
            <v>65.66</v>
          </cell>
          <cell r="I51">
            <v>2430</v>
          </cell>
          <cell r="J51">
            <v>2171.6999999999998</v>
          </cell>
          <cell r="K51">
            <v>2187</v>
          </cell>
          <cell r="L51">
            <v>-15.300000000000182</v>
          </cell>
          <cell r="M51">
            <v>0</v>
          </cell>
          <cell r="N51" t="str">
            <v>簽</v>
          </cell>
          <cell r="O51">
            <v>33.07</v>
          </cell>
          <cell r="P51">
            <v>33.31</v>
          </cell>
        </row>
        <row r="52">
          <cell r="B52" t="str">
            <v>A30738</v>
          </cell>
          <cell r="D52" t="str">
            <v>鄭莉蘋</v>
          </cell>
          <cell r="E52">
            <v>37769</v>
          </cell>
          <cell r="F52">
            <v>37769</v>
          </cell>
          <cell r="G52">
            <v>37769</v>
          </cell>
          <cell r="I52">
            <v>170</v>
          </cell>
          <cell r="J52">
            <v>170</v>
          </cell>
          <cell r="K52">
            <v>150</v>
          </cell>
          <cell r="L52">
            <v>20</v>
          </cell>
          <cell r="M52" t="str">
            <v>獎勵平面大車位</v>
          </cell>
        </row>
        <row r="53">
          <cell r="A53" t="str">
            <v>E03F06</v>
          </cell>
          <cell r="C53" t="str">
            <v>三+1</v>
          </cell>
          <cell r="D53" t="str">
            <v>洪慧珠</v>
          </cell>
          <cell r="E53">
            <v>37772</v>
          </cell>
          <cell r="F53">
            <v>37772</v>
          </cell>
          <cell r="G53">
            <v>37772</v>
          </cell>
          <cell r="H53">
            <v>65.66</v>
          </cell>
          <cell r="I53">
            <v>2404</v>
          </cell>
          <cell r="J53">
            <v>2158.4</v>
          </cell>
          <cell r="K53">
            <v>2161</v>
          </cell>
          <cell r="L53">
            <v>-2.5999999999999091</v>
          </cell>
          <cell r="M53">
            <v>0</v>
          </cell>
          <cell r="N53" t="str">
            <v>簽</v>
          </cell>
          <cell r="O53">
            <v>32.869999999999997</v>
          </cell>
          <cell r="P53">
            <v>32.909999999999997</v>
          </cell>
        </row>
        <row r="54">
          <cell r="B54" t="str">
            <v>A30767</v>
          </cell>
          <cell r="D54" t="str">
            <v>洪慧珠</v>
          </cell>
          <cell r="E54">
            <v>37772</v>
          </cell>
          <cell r="F54">
            <v>37772</v>
          </cell>
          <cell r="G54">
            <v>37772</v>
          </cell>
          <cell r="I54">
            <v>165</v>
          </cell>
          <cell r="J54">
            <v>155</v>
          </cell>
          <cell r="K54">
            <v>145</v>
          </cell>
          <cell r="L54">
            <v>10</v>
          </cell>
          <cell r="M54" t="str">
            <v>獎勵平面小車位</v>
          </cell>
        </row>
        <row r="55">
          <cell r="A55" t="str">
            <v>E02F11</v>
          </cell>
          <cell r="C55" t="str">
            <v>三</v>
          </cell>
          <cell r="D55" t="str">
            <v>鄭淑娟</v>
          </cell>
          <cell r="E55">
            <v>37772</v>
          </cell>
          <cell r="F55">
            <v>37776</v>
          </cell>
          <cell r="G55">
            <v>37776</v>
          </cell>
          <cell r="H55">
            <v>52.39</v>
          </cell>
          <cell r="I55">
            <v>1923</v>
          </cell>
          <cell r="J55">
            <v>1730</v>
          </cell>
          <cell r="K55">
            <v>1729</v>
          </cell>
          <cell r="L55">
            <v>1</v>
          </cell>
          <cell r="M55">
            <v>0</v>
          </cell>
          <cell r="N55" t="str">
            <v>簽</v>
          </cell>
          <cell r="O55">
            <v>33.020000000000003</v>
          </cell>
          <cell r="P55">
            <v>33</v>
          </cell>
        </row>
        <row r="56">
          <cell r="A56" t="str">
            <v>E03F13</v>
          </cell>
          <cell r="C56" t="str">
            <v>三+1</v>
          </cell>
          <cell r="D56" t="str">
            <v>蕭麗美</v>
          </cell>
          <cell r="E56">
            <v>37772</v>
          </cell>
          <cell r="F56">
            <v>37776</v>
          </cell>
          <cell r="G56">
            <v>37776</v>
          </cell>
          <cell r="H56">
            <v>65.66</v>
          </cell>
          <cell r="I56">
            <v>2423</v>
          </cell>
          <cell r="J56">
            <v>2160</v>
          </cell>
          <cell r="K56">
            <v>2180</v>
          </cell>
          <cell r="L56">
            <v>-20</v>
          </cell>
          <cell r="M56">
            <v>0</v>
          </cell>
          <cell r="N56" t="str">
            <v>簽</v>
          </cell>
          <cell r="O56">
            <v>32.9</v>
          </cell>
          <cell r="P56">
            <v>33.200000000000003</v>
          </cell>
        </row>
        <row r="57">
          <cell r="B57" t="str">
            <v>A30766</v>
          </cell>
          <cell r="D57" t="str">
            <v>蕭麗美</v>
          </cell>
          <cell r="E57">
            <v>37772</v>
          </cell>
          <cell r="F57">
            <v>37776</v>
          </cell>
          <cell r="G57">
            <v>37776</v>
          </cell>
          <cell r="I57">
            <v>165</v>
          </cell>
          <cell r="J57">
            <v>155</v>
          </cell>
          <cell r="K57">
            <v>145</v>
          </cell>
          <cell r="L57">
            <v>10</v>
          </cell>
          <cell r="M57" t="str">
            <v>獎勵平面小車位</v>
          </cell>
        </row>
        <row r="58">
          <cell r="A58" t="str">
            <v>C03F15</v>
          </cell>
          <cell r="C58" t="str">
            <v>三+1</v>
          </cell>
          <cell r="D58" t="str">
            <v>洪淵元</v>
          </cell>
          <cell r="E58">
            <v>37778</v>
          </cell>
          <cell r="F58">
            <v>37778</v>
          </cell>
          <cell r="G58">
            <v>37778</v>
          </cell>
          <cell r="H58">
            <v>65.39</v>
          </cell>
          <cell r="I58">
            <v>2466</v>
          </cell>
          <cell r="J58">
            <v>2150</v>
          </cell>
          <cell r="K58">
            <v>2158</v>
          </cell>
          <cell r="L58">
            <v>-8</v>
          </cell>
          <cell r="M58">
            <v>0</v>
          </cell>
          <cell r="N58" t="str">
            <v>簽</v>
          </cell>
          <cell r="O58">
            <v>32.880000000000003</v>
          </cell>
          <cell r="P58">
            <v>33</v>
          </cell>
        </row>
        <row r="59">
          <cell r="B59" t="str">
            <v>A30685</v>
          </cell>
          <cell r="D59" t="str">
            <v>洪淵元</v>
          </cell>
          <cell r="E59">
            <v>37778</v>
          </cell>
          <cell r="F59">
            <v>37778</v>
          </cell>
          <cell r="G59">
            <v>37778</v>
          </cell>
          <cell r="I59">
            <v>180</v>
          </cell>
          <cell r="J59">
            <v>180</v>
          </cell>
          <cell r="K59">
            <v>160</v>
          </cell>
          <cell r="L59">
            <v>20</v>
          </cell>
          <cell r="M59" t="str">
            <v>法定平面大車位</v>
          </cell>
        </row>
        <row r="60">
          <cell r="A60" t="str">
            <v>B03F01</v>
          </cell>
          <cell r="C60" t="str">
            <v>一樓</v>
          </cell>
          <cell r="D60" t="str">
            <v>王莫惠</v>
          </cell>
          <cell r="E60">
            <v>37779</v>
          </cell>
          <cell r="F60">
            <v>37779</v>
          </cell>
          <cell r="G60">
            <v>37782</v>
          </cell>
          <cell r="H60">
            <v>70.58</v>
          </cell>
          <cell r="I60">
            <v>2944</v>
          </cell>
          <cell r="J60">
            <v>2475</v>
          </cell>
          <cell r="K60">
            <v>2414</v>
          </cell>
          <cell r="L60">
            <v>61</v>
          </cell>
          <cell r="M60">
            <v>0</v>
          </cell>
          <cell r="N60" t="str">
            <v>簽</v>
          </cell>
          <cell r="O60">
            <v>35.07</v>
          </cell>
          <cell r="P60">
            <v>34.200000000000003</v>
          </cell>
        </row>
        <row r="61">
          <cell r="A61" t="str">
            <v>B05F01</v>
          </cell>
          <cell r="C61" t="str">
            <v>一樓</v>
          </cell>
          <cell r="D61" t="str">
            <v>王莫惠</v>
          </cell>
          <cell r="E61">
            <v>37779</v>
          </cell>
          <cell r="F61">
            <v>37779</v>
          </cell>
          <cell r="G61">
            <v>37782</v>
          </cell>
          <cell r="H61">
            <v>70.58</v>
          </cell>
          <cell r="I61">
            <v>2944</v>
          </cell>
          <cell r="J61">
            <v>2475</v>
          </cell>
          <cell r="K61">
            <v>2414</v>
          </cell>
          <cell r="L61">
            <v>61</v>
          </cell>
          <cell r="M61">
            <v>0</v>
          </cell>
          <cell r="N61" t="str">
            <v>簽</v>
          </cell>
          <cell r="O61">
            <v>35.07</v>
          </cell>
          <cell r="P61">
            <v>34.200000000000003</v>
          </cell>
        </row>
        <row r="62">
          <cell r="B62" t="str">
            <v>A30723</v>
          </cell>
          <cell r="D62" t="str">
            <v>王莫惠</v>
          </cell>
          <cell r="E62">
            <v>37779</v>
          </cell>
          <cell r="F62">
            <v>37779</v>
          </cell>
          <cell r="G62">
            <v>37782</v>
          </cell>
          <cell r="I62">
            <v>180</v>
          </cell>
          <cell r="J62">
            <v>180</v>
          </cell>
          <cell r="K62">
            <v>160</v>
          </cell>
          <cell r="L62">
            <v>20</v>
          </cell>
          <cell r="M62" t="str">
            <v>法定平面大車位</v>
          </cell>
        </row>
        <row r="63">
          <cell r="B63" t="str">
            <v>A30724</v>
          </cell>
          <cell r="D63" t="str">
            <v>王莫惠</v>
          </cell>
          <cell r="E63">
            <v>37779</v>
          </cell>
          <cell r="F63">
            <v>37779</v>
          </cell>
          <cell r="G63">
            <v>37782</v>
          </cell>
          <cell r="I63">
            <v>180</v>
          </cell>
          <cell r="J63">
            <v>180</v>
          </cell>
          <cell r="K63">
            <v>160</v>
          </cell>
          <cell r="L63">
            <v>20</v>
          </cell>
          <cell r="M63" t="str">
            <v>法定平面大車位</v>
          </cell>
        </row>
        <row r="64">
          <cell r="A64" t="str">
            <v>E03F09</v>
          </cell>
          <cell r="C64" t="str">
            <v>三+1</v>
          </cell>
          <cell r="D64" t="str">
            <v>馬傑張素珠</v>
          </cell>
          <cell r="E64">
            <v>37779</v>
          </cell>
          <cell r="F64">
            <v>37782</v>
          </cell>
          <cell r="G64">
            <v>37782</v>
          </cell>
          <cell r="H64">
            <v>65.66</v>
          </cell>
          <cell r="I64">
            <v>2509</v>
          </cell>
          <cell r="J64">
            <v>2200</v>
          </cell>
          <cell r="K64">
            <v>2200</v>
          </cell>
          <cell r="L64">
            <v>0</v>
          </cell>
          <cell r="M64">
            <v>0</v>
          </cell>
          <cell r="N64" t="str">
            <v>簽</v>
          </cell>
          <cell r="O64">
            <v>33.51</v>
          </cell>
          <cell r="P64">
            <v>33.51</v>
          </cell>
        </row>
        <row r="65">
          <cell r="B65" t="str">
            <v>A50004</v>
          </cell>
          <cell r="D65" t="str">
            <v>馬傑張素珠</v>
          </cell>
          <cell r="E65">
            <v>37779</v>
          </cell>
          <cell r="F65">
            <v>37782</v>
          </cell>
          <cell r="G65">
            <v>37782</v>
          </cell>
          <cell r="I65">
            <v>130</v>
          </cell>
          <cell r="J65">
            <v>130</v>
          </cell>
          <cell r="K65">
            <v>110</v>
          </cell>
          <cell r="L65">
            <v>20</v>
          </cell>
          <cell r="M65" t="str">
            <v>法定平面小車位</v>
          </cell>
        </row>
        <row r="66">
          <cell r="A66" t="str">
            <v>C05F08</v>
          </cell>
          <cell r="C66" t="str">
            <v>三+1</v>
          </cell>
          <cell r="D66" t="str">
            <v>鄭陳翠燕</v>
          </cell>
          <cell r="E66">
            <v>37782</v>
          </cell>
          <cell r="F66">
            <v>37782</v>
          </cell>
          <cell r="G66">
            <v>37782</v>
          </cell>
          <cell r="H66">
            <v>65.39</v>
          </cell>
          <cell r="I66">
            <v>2492</v>
          </cell>
          <cell r="J66">
            <v>2183.3000000000002</v>
          </cell>
          <cell r="K66">
            <v>2185</v>
          </cell>
          <cell r="L66">
            <v>-1.6999999999998181</v>
          </cell>
          <cell r="M66">
            <v>0</v>
          </cell>
          <cell r="N66" t="str">
            <v>簽</v>
          </cell>
          <cell r="O66">
            <v>33.39</v>
          </cell>
          <cell r="P66">
            <v>33.409999999999997</v>
          </cell>
        </row>
        <row r="67">
          <cell r="B67" t="str">
            <v>A30732</v>
          </cell>
          <cell r="D67" t="str">
            <v>鄭陳翠燕</v>
          </cell>
          <cell r="E67">
            <v>37782</v>
          </cell>
          <cell r="F67">
            <v>37782</v>
          </cell>
          <cell r="G67">
            <v>37782</v>
          </cell>
          <cell r="I67">
            <v>180</v>
          </cell>
          <cell r="J67">
            <v>165</v>
          </cell>
          <cell r="K67">
            <v>160</v>
          </cell>
          <cell r="L67">
            <v>5</v>
          </cell>
          <cell r="M67" t="str">
            <v>法定平面大車位</v>
          </cell>
        </row>
        <row r="68">
          <cell r="A68" t="str">
            <v>E03F16</v>
          </cell>
          <cell r="C68" t="str">
            <v>樓中樓</v>
          </cell>
          <cell r="D68" t="str">
            <v>吳慶峯</v>
          </cell>
          <cell r="E68">
            <v>37784</v>
          </cell>
          <cell r="F68">
            <v>37784</v>
          </cell>
          <cell r="G68">
            <v>37784</v>
          </cell>
          <cell r="H68">
            <v>108</v>
          </cell>
          <cell r="I68">
            <v>4202</v>
          </cell>
          <cell r="J68">
            <v>3626.8</v>
          </cell>
          <cell r="K68">
            <v>3672</v>
          </cell>
          <cell r="L68">
            <v>-45.199999999999818</v>
          </cell>
          <cell r="M68">
            <v>0</v>
          </cell>
          <cell r="N68" t="str">
            <v>簽</v>
          </cell>
          <cell r="O68">
            <v>33.58</v>
          </cell>
          <cell r="P68">
            <v>34</v>
          </cell>
        </row>
        <row r="69">
          <cell r="B69" t="str">
            <v>A30734</v>
          </cell>
          <cell r="D69" t="str">
            <v>吳慶峯</v>
          </cell>
          <cell r="E69">
            <v>37784</v>
          </cell>
          <cell r="F69">
            <v>37784</v>
          </cell>
          <cell r="G69">
            <v>37784</v>
          </cell>
          <cell r="I69">
            <v>180</v>
          </cell>
          <cell r="J69">
            <v>160</v>
          </cell>
          <cell r="K69">
            <v>160</v>
          </cell>
          <cell r="L69">
            <v>0</v>
          </cell>
          <cell r="M69" t="str">
            <v>獎勵平面大車位</v>
          </cell>
        </row>
        <row r="70">
          <cell r="A70" t="str">
            <v>B05F15</v>
          </cell>
          <cell r="C70" t="str">
            <v>四+1</v>
          </cell>
          <cell r="D70" t="str">
            <v>馮凱雄</v>
          </cell>
          <cell r="E70">
            <v>37785</v>
          </cell>
          <cell r="F70">
            <v>37785</v>
          </cell>
          <cell r="G70">
            <v>37785</v>
          </cell>
          <cell r="H70">
            <v>81.62</v>
          </cell>
          <cell r="I70">
            <v>3143</v>
          </cell>
          <cell r="J70">
            <v>2740</v>
          </cell>
          <cell r="K70">
            <v>2759</v>
          </cell>
          <cell r="L70">
            <v>-19</v>
          </cell>
          <cell r="M70">
            <v>0</v>
          </cell>
          <cell r="N70" t="str">
            <v>簽</v>
          </cell>
          <cell r="O70">
            <v>33.57</v>
          </cell>
          <cell r="P70">
            <v>33.799999999999997</v>
          </cell>
        </row>
        <row r="71">
          <cell r="B71" t="str">
            <v>A50092</v>
          </cell>
          <cell r="D71" t="str">
            <v>馮凱雄</v>
          </cell>
          <cell r="E71">
            <v>37785</v>
          </cell>
          <cell r="F71">
            <v>37785</v>
          </cell>
          <cell r="G71">
            <v>37785</v>
          </cell>
          <cell r="I71">
            <v>130</v>
          </cell>
          <cell r="J71">
            <v>130</v>
          </cell>
          <cell r="K71">
            <v>110</v>
          </cell>
          <cell r="L71">
            <v>20</v>
          </cell>
          <cell r="M71" t="str">
            <v>法定平面小車位</v>
          </cell>
        </row>
        <row r="72">
          <cell r="A72" t="str">
            <v>C02F15</v>
          </cell>
          <cell r="C72" t="str">
            <v>三</v>
          </cell>
          <cell r="D72" t="str">
            <v>王秀雀</v>
          </cell>
          <cell r="E72">
            <v>37785</v>
          </cell>
          <cell r="F72">
            <v>37789</v>
          </cell>
          <cell r="G72">
            <v>37789</v>
          </cell>
          <cell r="H72">
            <v>52.18</v>
          </cell>
          <cell r="I72">
            <v>1931</v>
          </cell>
          <cell r="J72">
            <v>1669</v>
          </cell>
          <cell r="K72">
            <v>1686</v>
          </cell>
          <cell r="L72">
            <v>-17</v>
          </cell>
          <cell r="M72">
            <v>0</v>
          </cell>
          <cell r="N72" t="str">
            <v>簽</v>
          </cell>
          <cell r="O72">
            <v>31.99</v>
          </cell>
          <cell r="P72">
            <v>32.31</v>
          </cell>
        </row>
        <row r="73">
          <cell r="B73" t="str">
            <v>A30684</v>
          </cell>
          <cell r="D73" t="str">
            <v>王秀雀</v>
          </cell>
          <cell r="E73">
            <v>37785</v>
          </cell>
          <cell r="F73">
            <v>37789</v>
          </cell>
          <cell r="G73">
            <v>37789</v>
          </cell>
          <cell r="I73">
            <v>180</v>
          </cell>
          <cell r="J73">
            <v>180</v>
          </cell>
          <cell r="K73">
            <v>160</v>
          </cell>
          <cell r="L73">
            <v>20</v>
          </cell>
          <cell r="M73" t="str">
            <v>法定平面大車位</v>
          </cell>
        </row>
        <row r="74">
          <cell r="A74" t="str">
            <v>B03F12</v>
          </cell>
          <cell r="C74" t="str">
            <v>四+1</v>
          </cell>
          <cell r="D74" t="str">
            <v>廖植文</v>
          </cell>
          <cell r="E74">
            <v>37789</v>
          </cell>
          <cell r="F74">
            <v>37789</v>
          </cell>
          <cell r="G74">
            <v>37789</v>
          </cell>
          <cell r="H74">
            <v>81.61</v>
          </cell>
          <cell r="I74">
            <v>3134</v>
          </cell>
          <cell r="J74">
            <v>2720</v>
          </cell>
          <cell r="K74">
            <v>2751</v>
          </cell>
          <cell r="L74">
            <v>-31</v>
          </cell>
          <cell r="M74">
            <v>0</v>
          </cell>
          <cell r="N74" t="str">
            <v>簽</v>
          </cell>
          <cell r="O74">
            <v>33.33</v>
          </cell>
          <cell r="P74">
            <v>33.71</v>
          </cell>
        </row>
        <row r="75">
          <cell r="B75" t="str">
            <v>A30699</v>
          </cell>
          <cell r="D75" t="str">
            <v>廖植文</v>
          </cell>
          <cell r="E75">
            <v>37789</v>
          </cell>
          <cell r="F75">
            <v>37789</v>
          </cell>
          <cell r="G75">
            <v>37789</v>
          </cell>
          <cell r="I75">
            <v>180</v>
          </cell>
          <cell r="J75">
            <v>180</v>
          </cell>
          <cell r="K75">
            <v>160</v>
          </cell>
          <cell r="L75">
            <v>20</v>
          </cell>
          <cell r="M75" t="str">
            <v>法定平面大車位</v>
          </cell>
        </row>
        <row r="76">
          <cell r="B76" t="str">
            <v>A30700</v>
          </cell>
          <cell r="D76" t="str">
            <v>廖植文</v>
          </cell>
          <cell r="E76">
            <v>37789</v>
          </cell>
          <cell r="F76">
            <v>37789</v>
          </cell>
          <cell r="G76">
            <v>37789</v>
          </cell>
          <cell r="I76">
            <v>180</v>
          </cell>
          <cell r="J76">
            <v>180</v>
          </cell>
          <cell r="K76">
            <v>160</v>
          </cell>
          <cell r="L76">
            <v>20</v>
          </cell>
          <cell r="M76" t="str">
            <v>法定平面大車位</v>
          </cell>
        </row>
        <row r="77">
          <cell r="A77" t="str">
            <v>B02F12</v>
          </cell>
          <cell r="C77" t="str">
            <v>四</v>
          </cell>
          <cell r="D77" t="str">
            <v>洪守民</v>
          </cell>
          <cell r="E77">
            <v>37793</v>
          </cell>
          <cell r="F77">
            <v>37793</v>
          </cell>
          <cell r="G77">
            <v>37793</v>
          </cell>
          <cell r="H77">
            <v>64.540000000000006</v>
          </cell>
          <cell r="I77">
            <v>2401</v>
          </cell>
          <cell r="J77">
            <v>2088</v>
          </cell>
          <cell r="K77">
            <v>2098</v>
          </cell>
          <cell r="L77">
            <v>-10</v>
          </cell>
          <cell r="M77">
            <v>0</v>
          </cell>
          <cell r="N77" t="str">
            <v>簽</v>
          </cell>
          <cell r="O77">
            <v>32.35</v>
          </cell>
          <cell r="P77">
            <v>32.51</v>
          </cell>
        </row>
        <row r="78">
          <cell r="A78" t="str">
            <v>B01F12</v>
          </cell>
          <cell r="C78" t="str">
            <v>四</v>
          </cell>
          <cell r="D78" t="str">
            <v>翁金湯</v>
          </cell>
          <cell r="E78">
            <v>37795</v>
          </cell>
          <cell r="F78">
            <v>37801</v>
          </cell>
          <cell r="G78">
            <v>37801</v>
          </cell>
          <cell r="H78">
            <v>64.540000000000006</v>
          </cell>
          <cell r="I78">
            <v>2401</v>
          </cell>
          <cell r="J78">
            <v>2160</v>
          </cell>
          <cell r="K78">
            <v>2098</v>
          </cell>
          <cell r="L78">
            <v>62</v>
          </cell>
          <cell r="M78">
            <v>0</v>
          </cell>
          <cell r="N78" t="str">
            <v>簽</v>
          </cell>
          <cell r="O78">
            <v>33.47</v>
          </cell>
          <cell r="P78">
            <v>32.51</v>
          </cell>
        </row>
        <row r="79">
          <cell r="B79" t="str">
            <v>A30722</v>
          </cell>
          <cell r="D79" t="str">
            <v>翁金湯</v>
          </cell>
          <cell r="E79">
            <v>37795</v>
          </cell>
          <cell r="F79">
            <v>37801</v>
          </cell>
          <cell r="G79">
            <v>37801</v>
          </cell>
          <cell r="I79">
            <v>180</v>
          </cell>
          <cell r="J79">
            <v>170</v>
          </cell>
          <cell r="K79">
            <v>160</v>
          </cell>
          <cell r="L79">
            <v>10</v>
          </cell>
          <cell r="M79" t="str">
            <v>法定平面大車位</v>
          </cell>
        </row>
        <row r="80">
          <cell r="A80" t="str">
            <v>B05F06</v>
          </cell>
          <cell r="C80" t="str">
            <v>四+1</v>
          </cell>
          <cell r="D80" t="str">
            <v>陳信甫</v>
          </cell>
          <cell r="E80">
            <v>37797</v>
          </cell>
          <cell r="F80">
            <v>37797</v>
          </cell>
          <cell r="G80">
            <v>37797</v>
          </cell>
          <cell r="H80">
            <v>81.62</v>
          </cell>
          <cell r="I80">
            <v>3094</v>
          </cell>
          <cell r="J80">
            <v>2716</v>
          </cell>
          <cell r="K80">
            <v>2710</v>
          </cell>
          <cell r="L80">
            <v>6</v>
          </cell>
          <cell r="N80" t="str">
            <v>簽</v>
          </cell>
          <cell r="O80">
            <v>33.28</v>
          </cell>
          <cell r="P80">
            <v>33.200000000000003</v>
          </cell>
        </row>
        <row r="81">
          <cell r="B81" t="str">
            <v>A30725</v>
          </cell>
          <cell r="D81" t="str">
            <v>陳信甫</v>
          </cell>
          <cell r="E81">
            <v>37797</v>
          </cell>
          <cell r="F81">
            <v>37797</v>
          </cell>
          <cell r="G81">
            <v>37797</v>
          </cell>
          <cell r="I81">
            <v>180</v>
          </cell>
          <cell r="J81">
            <v>170</v>
          </cell>
          <cell r="K81">
            <v>160</v>
          </cell>
          <cell r="L81">
            <v>10</v>
          </cell>
          <cell r="M81" t="str">
            <v>法定平面大車位</v>
          </cell>
        </row>
        <row r="82">
          <cell r="A82" t="str">
            <v>E01F16</v>
          </cell>
          <cell r="C82" t="str">
            <v>樓中樓</v>
          </cell>
          <cell r="D82" t="str">
            <v>張興宗</v>
          </cell>
          <cell r="E82">
            <v>37802</v>
          </cell>
          <cell r="F82">
            <v>37802</v>
          </cell>
          <cell r="G82">
            <v>37802</v>
          </cell>
          <cell r="H82">
            <v>83.58</v>
          </cell>
          <cell r="I82">
            <v>3193</v>
          </cell>
          <cell r="J82">
            <v>2818</v>
          </cell>
          <cell r="K82">
            <v>2784</v>
          </cell>
          <cell r="L82">
            <v>34</v>
          </cell>
          <cell r="N82" t="str">
            <v>簽</v>
          </cell>
          <cell r="O82">
            <v>33.72</v>
          </cell>
          <cell r="P82">
            <v>33.31</v>
          </cell>
        </row>
        <row r="83">
          <cell r="B83" t="str">
            <v>A30869</v>
          </cell>
          <cell r="D83" t="str">
            <v>張興宗</v>
          </cell>
          <cell r="E83">
            <v>37802</v>
          </cell>
          <cell r="F83">
            <v>37802</v>
          </cell>
          <cell r="G83">
            <v>37802</v>
          </cell>
          <cell r="I83">
            <v>180</v>
          </cell>
          <cell r="J83">
            <v>180</v>
          </cell>
          <cell r="K83">
            <v>160</v>
          </cell>
          <cell r="L83">
            <v>20</v>
          </cell>
          <cell r="M83" t="str">
            <v>獎勵平面大車位</v>
          </cell>
        </row>
        <row r="84">
          <cell r="A84" t="str">
            <v>C05F10</v>
          </cell>
          <cell r="C84" t="str">
            <v>三+1</v>
          </cell>
          <cell r="D84" t="str">
            <v>陳佳瑜</v>
          </cell>
          <cell r="E84">
            <v>37802</v>
          </cell>
          <cell r="F84">
            <v>37806</v>
          </cell>
          <cell r="G84">
            <v>37806</v>
          </cell>
          <cell r="H84">
            <v>65.39</v>
          </cell>
          <cell r="I84">
            <v>2518</v>
          </cell>
          <cell r="J84">
            <v>2191</v>
          </cell>
          <cell r="K84">
            <v>2211</v>
          </cell>
          <cell r="L84">
            <v>-20</v>
          </cell>
          <cell r="N84" t="str">
            <v>簽</v>
          </cell>
          <cell r="O84">
            <v>33.51</v>
          </cell>
          <cell r="P84">
            <v>33.81</v>
          </cell>
        </row>
        <row r="85">
          <cell r="B85" t="str">
            <v>A30733</v>
          </cell>
          <cell r="D85" t="str">
            <v>陳佳瑜</v>
          </cell>
          <cell r="E85">
            <v>37802</v>
          </cell>
          <cell r="F85">
            <v>37806</v>
          </cell>
          <cell r="G85">
            <v>37806</v>
          </cell>
          <cell r="I85">
            <v>180</v>
          </cell>
          <cell r="J85">
            <v>180</v>
          </cell>
          <cell r="K85">
            <v>160</v>
          </cell>
          <cell r="L85">
            <v>20</v>
          </cell>
          <cell r="M85" t="str">
            <v>法定平面大車位</v>
          </cell>
        </row>
        <row r="86">
          <cell r="A86" t="str">
            <v>E03F08</v>
          </cell>
          <cell r="C86" t="str">
            <v>三+1</v>
          </cell>
          <cell r="D86" t="str">
            <v>陳佳祺</v>
          </cell>
          <cell r="E86">
            <v>37803</v>
          </cell>
          <cell r="F86">
            <v>37806</v>
          </cell>
          <cell r="G86">
            <v>37806</v>
          </cell>
          <cell r="H86">
            <v>65.66</v>
          </cell>
          <cell r="I86">
            <v>2515</v>
          </cell>
          <cell r="J86">
            <v>2180</v>
          </cell>
          <cell r="K86">
            <v>2207</v>
          </cell>
          <cell r="L86">
            <v>-27</v>
          </cell>
          <cell r="N86" t="str">
            <v>簽</v>
          </cell>
          <cell r="O86">
            <v>33.200000000000003</v>
          </cell>
          <cell r="P86">
            <v>33.61</v>
          </cell>
        </row>
        <row r="87">
          <cell r="B87" t="str">
            <v>A30735</v>
          </cell>
          <cell r="D87" t="str">
            <v>陳佳祺</v>
          </cell>
          <cell r="E87">
            <v>37803</v>
          </cell>
          <cell r="F87">
            <v>37806</v>
          </cell>
          <cell r="G87">
            <v>37806</v>
          </cell>
          <cell r="I87">
            <v>180</v>
          </cell>
          <cell r="J87">
            <v>180</v>
          </cell>
          <cell r="K87">
            <v>160</v>
          </cell>
          <cell r="L87">
            <v>20</v>
          </cell>
          <cell r="M87" t="str">
            <v>獎勵平面大車位</v>
          </cell>
        </row>
        <row r="88">
          <cell r="B88" t="str">
            <v>A30736</v>
          </cell>
          <cell r="D88" t="str">
            <v>陳佳祺</v>
          </cell>
          <cell r="E88">
            <v>37803</v>
          </cell>
          <cell r="F88">
            <v>37806</v>
          </cell>
          <cell r="G88">
            <v>37806</v>
          </cell>
          <cell r="I88">
            <v>180</v>
          </cell>
          <cell r="J88">
            <v>180</v>
          </cell>
          <cell r="K88">
            <v>160</v>
          </cell>
          <cell r="L88">
            <v>20</v>
          </cell>
          <cell r="M88" t="str">
            <v>獎勵平面大車位</v>
          </cell>
        </row>
        <row r="89">
          <cell r="A89" t="str">
            <v>C05F09</v>
          </cell>
          <cell r="C89" t="str">
            <v>三+1</v>
          </cell>
          <cell r="D89" t="str">
            <v>陳雪美</v>
          </cell>
          <cell r="E89">
            <v>37806</v>
          </cell>
          <cell r="F89">
            <v>37806</v>
          </cell>
          <cell r="G89">
            <v>37806</v>
          </cell>
          <cell r="H89">
            <v>65.39</v>
          </cell>
          <cell r="I89">
            <v>2511</v>
          </cell>
          <cell r="J89">
            <v>2185</v>
          </cell>
          <cell r="K89">
            <v>2204</v>
          </cell>
          <cell r="L89">
            <v>-19</v>
          </cell>
          <cell r="N89" t="str">
            <v>簽</v>
          </cell>
          <cell r="O89">
            <v>33.409999999999997</v>
          </cell>
          <cell r="P89">
            <v>33.71</v>
          </cell>
        </row>
        <row r="90">
          <cell r="B90" t="str">
            <v>A30683</v>
          </cell>
          <cell r="D90" t="str">
            <v>陳雪美</v>
          </cell>
          <cell r="E90">
            <v>37806</v>
          </cell>
          <cell r="F90">
            <v>37806</v>
          </cell>
          <cell r="G90">
            <v>37806</v>
          </cell>
          <cell r="I90">
            <v>180</v>
          </cell>
          <cell r="J90">
            <v>180</v>
          </cell>
          <cell r="K90">
            <v>160</v>
          </cell>
          <cell r="L90">
            <v>20</v>
          </cell>
          <cell r="M90" t="str">
            <v>法定平面大車位</v>
          </cell>
        </row>
        <row r="91">
          <cell r="A91" t="str">
            <v>E02F09</v>
          </cell>
          <cell r="C91" t="str">
            <v>三</v>
          </cell>
          <cell r="D91" t="str">
            <v>李珍美</v>
          </cell>
          <cell r="E91">
            <v>37810</v>
          </cell>
          <cell r="F91">
            <v>37810</v>
          </cell>
          <cell r="G91">
            <v>37810</v>
          </cell>
          <cell r="H91">
            <v>52.39</v>
          </cell>
          <cell r="I91">
            <v>2007</v>
          </cell>
          <cell r="J91">
            <v>1740</v>
          </cell>
          <cell r="K91">
            <v>1761</v>
          </cell>
          <cell r="L91">
            <v>-21</v>
          </cell>
          <cell r="N91" t="str">
            <v>簽</v>
          </cell>
          <cell r="O91">
            <v>33.21</v>
          </cell>
          <cell r="P91">
            <v>33.61</v>
          </cell>
        </row>
        <row r="92">
          <cell r="B92" t="str">
            <v>A50002</v>
          </cell>
          <cell r="D92" t="str">
            <v>李珍美</v>
          </cell>
          <cell r="E92">
            <v>37810</v>
          </cell>
          <cell r="F92">
            <v>37810</v>
          </cell>
          <cell r="G92">
            <v>37810</v>
          </cell>
          <cell r="I92">
            <v>140</v>
          </cell>
          <cell r="J92">
            <v>140</v>
          </cell>
          <cell r="K92">
            <v>120</v>
          </cell>
          <cell r="L92">
            <v>20</v>
          </cell>
          <cell r="M92" t="str">
            <v>法定平面大車位</v>
          </cell>
        </row>
        <row r="93">
          <cell r="B93" t="str">
            <v>A50003</v>
          </cell>
          <cell r="D93" t="str">
            <v>李珍美</v>
          </cell>
          <cell r="E93">
            <v>37810</v>
          </cell>
          <cell r="F93">
            <v>37810</v>
          </cell>
          <cell r="G93">
            <v>37810</v>
          </cell>
          <cell r="I93">
            <v>140</v>
          </cell>
          <cell r="J93">
            <v>140</v>
          </cell>
          <cell r="K93">
            <v>120</v>
          </cell>
          <cell r="L93">
            <v>20</v>
          </cell>
          <cell r="M93" t="str">
            <v>法定平面大車位</v>
          </cell>
        </row>
        <row r="94">
          <cell r="A94" t="str">
            <v>B03F11</v>
          </cell>
          <cell r="C94" t="str">
            <v>四+1</v>
          </cell>
          <cell r="D94" t="str">
            <v>黎滿嬌</v>
          </cell>
          <cell r="E94">
            <v>37813</v>
          </cell>
          <cell r="F94">
            <v>37815</v>
          </cell>
          <cell r="G94">
            <v>37815</v>
          </cell>
          <cell r="H94">
            <v>81.61</v>
          </cell>
          <cell r="I94">
            <v>3134</v>
          </cell>
          <cell r="J94">
            <v>2820</v>
          </cell>
          <cell r="K94">
            <v>2751</v>
          </cell>
          <cell r="L94">
            <v>69</v>
          </cell>
          <cell r="N94" t="str">
            <v>簽</v>
          </cell>
          <cell r="O94">
            <v>34.549999999999997</v>
          </cell>
          <cell r="P94">
            <v>33.71</v>
          </cell>
        </row>
        <row r="95">
          <cell r="B95" t="str">
            <v>A30689</v>
          </cell>
          <cell r="D95" t="str">
            <v>黎滿嬌</v>
          </cell>
          <cell r="E95">
            <v>37813</v>
          </cell>
          <cell r="F95">
            <v>37815</v>
          </cell>
          <cell r="G95">
            <v>37815</v>
          </cell>
          <cell r="I95">
            <v>170</v>
          </cell>
          <cell r="J95">
            <v>170</v>
          </cell>
          <cell r="K95">
            <v>150</v>
          </cell>
          <cell r="L95">
            <v>20</v>
          </cell>
          <cell r="M95" t="str">
            <v>法定平面小車位</v>
          </cell>
        </row>
        <row r="96">
          <cell r="B96" t="str">
            <v>A30690</v>
          </cell>
          <cell r="D96" t="str">
            <v>黎滿嬌</v>
          </cell>
          <cell r="E96">
            <v>37813</v>
          </cell>
          <cell r="F96">
            <v>37815</v>
          </cell>
          <cell r="G96">
            <v>37815</v>
          </cell>
          <cell r="I96">
            <v>170</v>
          </cell>
          <cell r="J96">
            <v>170</v>
          </cell>
          <cell r="K96">
            <v>150</v>
          </cell>
          <cell r="L96">
            <v>20</v>
          </cell>
          <cell r="M96" t="str">
            <v>法定平面小車位</v>
          </cell>
        </row>
        <row r="97">
          <cell r="A97" t="str">
            <v>B03F13</v>
          </cell>
          <cell r="C97" t="str">
            <v>四+1</v>
          </cell>
          <cell r="D97" t="str">
            <v>劉英達</v>
          </cell>
          <cell r="E97">
            <v>37813</v>
          </cell>
          <cell r="F97">
            <v>37815</v>
          </cell>
          <cell r="G97">
            <v>37815</v>
          </cell>
          <cell r="H97">
            <v>81.61</v>
          </cell>
          <cell r="I97">
            <v>3134</v>
          </cell>
          <cell r="J97">
            <v>2820</v>
          </cell>
          <cell r="K97">
            <v>2751</v>
          </cell>
          <cell r="L97">
            <v>69</v>
          </cell>
          <cell r="N97" t="str">
            <v>簽</v>
          </cell>
          <cell r="O97">
            <v>34.549999999999997</v>
          </cell>
          <cell r="P97">
            <v>33.71</v>
          </cell>
        </row>
        <row r="98">
          <cell r="B98" t="str">
            <v>A30691</v>
          </cell>
          <cell r="D98" t="str">
            <v>劉英達</v>
          </cell>
          <cell r="E98">
            <v>37813</v>
          </cell>
          <cell r="F98">
            <v>37815</v>
          </cell>
          <cell r="G98">
            <v>37815</v>
          </cell>
          <cell r="I98">
            <v>170</v>
          </cell>
          <cell r="J98">
            <v>170</v>
          </cell>
          <cell r="K98">
            <v>150</v>
          </cell>
          <cell r="L98">
            <v>20</v>
          </cell>
          <cell r="M98" t="str">
            <v>法定平面小車位</v>
          </cell>
        </row>
        <row r="99">
          <cell r="B99" t="str">
            <v>A30692</v>
          </cell>
          <cell r="D99" t="str">
            <v>劉英達</v>
          </cell>
          <cell r="E99">
            <v>37813</v>
          </cell>
          <cell r="F99">
            <v>37815</v>
          </cell>
          <cell r="G99">
            <v>37815</v>
          </cell>
          <cell r="I99">
            <v>170</v>
          </cell>
          <cell r="J99">
            <v>170</v>
          </cell>
          <cell r="K99">
            <v>150</v>
          </cell>
          <cell r="L99">
            <v>20</v>
          </cell>
          <cell r="M99" t="str">
            <v>法定平面小車位</v>
          </cell>
        </row>
        <row r="100">
          <cell r="B100" t="str">
            <v>A30694</v>
          </cell>
          <cell r="D100" t="str">
            <v>劉英達</v>
          </cell>
          <cell r="E100">
            <v>37813</v>
          </cell>
          <cell r="F100">
            <v>37815</v>
          </cell>
          <cell r="G100">
            <v>37815</v>
          </cell>
          <cell r="I100">
            <v>180</v>
          </cell>
          <cell r="J100">
            <v>180</v>
          </cell>
          <cell r="K100">
            <v>160</v>
          </cell>
          <cell r="L100">
            <v>20</v>
          </cell>
          <cell r="M100" t="str">
            <v>法定平面大車位</v>
          </cell>
        </row>
        <row r="101">
          <cell r="A101" t="str">
            <v>E03F07</v>
          </cell>
          <cell r="C101" t="str">
            <v>三+1</v>
          </cell>
          <cell r="D101" t="str">
            <v>星達環球實業有限公司</v>
          </cell>
          <cell r="E101">
            <v>37815</v>
          </cell>
          <cell r="F101">
            <v>37815</v>
          </cell>
          <cell r="G101">
            <v>37815</v>
          </cell>
          <cell r="H101">
            <v>65.66</v>
          </cell>
          <cell r="I101">
            <v>2515</v>
          </cell>
          <cell r="J101">
            <v>2150</v>
          </cell>
          <cell r="K101">
            <v>2207</v>
          </cell>
          <cell r="L101">
            <v>-57</v>
          </cell>
          <cell r="N101" t="str">
            <v>簽</v>
          </cell>
          <cell r="O101">
            <v>32.74</v>
          </cell>
          <cell r="P101">
            <v>33.61</v>
          </cell>
        </row>
        <row r="102">
          <cell r="A102" t="str">
            <v>E05F07</v>
          </cell>
          <cell r="C102" t="str">
            <v>三+1</v>
          </cell>
          <cell r="D102" t="str">
            <v>星達環球實業有限公司</v>
          </cell>
          <cell r="E102">
            <v>37815</v>
          </cell>
          <cell r="F102">
            <v>37815</v>
          </cell>
          <cell r="G102">
            <v>37815</v>
          </cell>
          <cell r="H102">
            <v>65.66</v>
          </cell>
          <cell r="I102">
            <v>2430</v>
          </cell>
          <cell r="J102">
            <v>2080</v>
          </cell>
          <cell r="K102">
            <v>2121</v>
          </cell>
          <cell r="L102">
            <v>-41</v>
          </cell>
          <cell r="N102" t="str">
            <v>簽</v>
          </cell>
          <cell r="O102">
            <v>31.68</v>
          </cell>
          <cell r="P102">
            <v>32.299999999999997</v>
          </cell>
        </row>
        <row r="103">
          <cell r="B103" t="str">
            <v>A30751</v>
          </cell>
          <cell r="D103" t="str">
            <v>星達環球實業有限公司</v>
          </cell>
          <cell r="E103">
            <v>37815</v>
          </cell>
          <cell r="F103">
            <v>37815</v>
          </cell>
          <cell r="G103">
            <v>37815</v>
          </cell>
          <cell r="I103">
            <v>180</v>
          </cell>
          <cell r="J103">
            <v>180</v>
          </cell>
          <cell r="K103">
            <v>160</v>
          </cell>
          <cell r="L103">
            <v>20</v>
          </cell>
          <cell r="M103" t="str">
            <v>獎勵平面大車位</v>
          </cell>
        </row>
        <row r="104">
          <cell r="B104" t="str">
            <v>A30763</v>
          </cell>
          <cell r="D104" t="str">
            <v>星達環球實業有限公司</v>
          </cell>
          <cell r="E104">
            <v>37815</v>
          </cell>
          <cell r="F104">
            <v>37815</v>
          </cell>
          <cell r="G104">
            <v>37815</v>
          </cell>
          <cell r="I104">
            <v>170</v>
          </cell>
          <cell r="J104">
            <v>170</v>
          </cell>
          <cell r="K104">
            <v>150</v>
          </cell>
          <cell r="L104">
            <v>20</v>
          </cell>
          <cell r="M104" t="str">
            <v>獎勵平面小車位</v>
          </cell>
        </row>
        <row r="105">
          <cell r="B105" t="str">
            <v>A30868</v>
          </cell>
          <cell r="D105" t="str">
            <v>星達環球實業有限公司</v>
          </cell>
          <cell r="E105">
            <v>37815</v>
          </cell>
          <cell r="F105">
            <v>37815</v>
          </cell>
          <cell r="G105">
            <v>37815</v>
          </cell>
          <cell r="I105">
            <v>180</v>
          </cell>
          <cell r="J105">
            <v>170</v>
          </cell>
          <cell r="K105">
            <v>160</v>
          </cell>
          <cell r="L105">
            <v>10</v>
          </cell>
          <cell r="M105" t="str">
            <v>獎勵平面大車位</v>
          </cell>
        </row>
        <row r="106">
          <cell r="A106" t="str">
            <v>D01F15</v>
          </cell>
          <cell r="C106" t="str">
            <v>四</v>
          </cell>
          <cell r="D106" t="str">
            <v>王加慶</v>
          </cell>
          <cell r="E106">
            <v>37815</v>
          </cell>
          <cell r="F106">
            <v>37851</v>
          </cell>
          <cell r="G106">
            <v>37851</v>
          </cell>
          <cell r="H106">
            <v>64.989999999999995</v>
          </cell>
          <cell r="I106">
            <v>2483</v>
          </cell>
          <cell r="J106">
            <v>2160</v>
          </cell>
          <cell r="K106">
            <v>2178</v>
          </cell>
          <cell r="L106">
            <v>-18</v>
          </cell>
          <cell r="N106" t="str">
            <v>簽</v>
          </cell>
          <cell r="O106">
            <v>33.24</v>
          </cell>
          <cell r="P106">
            <v>33.51</v>
          </cell>
        </row>
        <row r="107">
          <cell r="B107" t="str">
            <v>A30670</v>
          </cell>
          <cell r="D107" t="str">
            <v>王加慶</v>
          </cell>
          <cell r="E107">
            <v>37815</v>
          </cell>
          <cell r="F107">
            <v>37851</v>
          </cell>
          <cell r="G107">
            <v>37851</v>
          </cell>
          <cell r="I107">
            <v>180</v>
          </cell>
          <cell r="J107">
            <v>180</v>
          </cell>
          <cell r="K107">
            <v>160</v>
          </cell>
          <cell r="L107">
            <v>20</v>
          </cell>
          <cell r="M107" t="str">
            <v>法定平面大車位</v>
          </cell>
        </row>
        <row r="108">
          <cell r="A108" t="str">
            <v>E03F03</v>
          </cell>
          <cell r="C108" t="str">
            <v>三+1</v>
          </cell>
          <cell r="D108" t="str">
            <v>賴明志</v>
          </cell>
          <cell r="E108">
            <v>37819</v>
          </cell>
          <cell r="F108">
            <v>37819</v>
          </cell>
          <cell r="G108">
            <v>37819</v>
          </cell>
          <cell r="H108">
            <v>65.66</v>
          </cell>
          <cell r="I108">
            <v>2476</v>
          </cell>
          <cell r="J108">
            <v>2168</v>
          </cell>
          <cell r="K108">
            <v>2167</v>
          </cell>
          <cell r="L108">
            <v>1</v>
          </cell>
          <cell r="N108" t="str">
            <v>簽</v>
          </cell>
          <cell r="O108">
            <v>33.020000000000003</v>
          </cell>
          <cell r="P108">
            <v>33</v>
          </cell>
        </row>
        <row r="109">
          <cell r="B109" t="str">
            <v>A30753</v>
          </cell>
          <cell r="D109" t="str">
            <v>賴明志</v>
          </cell>
          <cell r="E109">
            <v>37819</v>
          </cell>
          <cell r="F109">
            <v>37819</v>
          </cell>
          <cell r="G109">
            <v>37819</v>
          </cell>
          <cell r="I109">
            <v>170</v>
          </cell>
          <cell r="J109">
            <v>150</v>
          </cell>
          <cell r="K109">
            <v>150</v>
          </cell>
          <cell r="L109">
            <v>0</v>
          </cell>
          <cell r="M109" t="str">
            <v>獎勵平面小車位</v>
          </cell>
        </row>
        <row r="110">
          <cell r="A110" t="str">
            <v>E05F03</v>
          </cell>
          <cell r="C110" t="str">
            <v>三+1</v>
          </cell>
          <cell r="D110" t="str">
            <v>薛鎮華</v>
          </cell>
          <cell r="E110">
            <v>37819</v>
          </cell>
          <cell r="F110">
            <v>37819</v>
          </cell>
          <cell r="G110">
            <v>37819</v>
          </cell>
          <cell r="H110">
            <v>65.66</v>
          </cell>
          <cell r="I110">
            <v>2391</v>
          </cell>
          <cell r="J110">
            <v>2092</v>
          </cell>
          <cell r="K110">
            <v>2082</v>
          </cell>
          <cell r="L110">
            <v>10</v>
          </cell>
          <cell r="N110" t="str">
            <v>簽</v>
          </cell>
          <cell r="O110">
            <v>31.86</v>
          </cell>
          <cell r="P110">
            <v>31.71</v>
          </cell>
        </row>
        <row r="111">
          <cell r="B111" t="str">
            <v>A30754</v>
          </cell>
          <cell r="D111" t="str">
            <v>薛鎮華</v>
          </cell>
          <cell r="E111">
            <v>37819</v>
          </cell>
          <cell r="F111">
            <v>37819</v>
          </cell>
          <cell r="G111">
            <v>37819</v>
          </cell>
          <cell r="I111">
            <v>170</v>
          </cell>
          <cell r="J111">
            <v>150</v>
          </cell>
          <cell r="K111">
            <v>150</v>
          </cell>
          <cell r="L111">
            <v>0</v>
          </cell>
          <cell r="M111" t="str">
            <v>獎勵平面小車位</v>
          </cell>
        </row>
        <row r="112">
          <cell r="A112" t="str">
            <v>E03F04</v>
          </cell>
          <cell r="C112" t="str">
            <v>三+1</v>
          </cell>
          <cell r="D112" t="str">
            <v>紀顏麗玲</v>
          </cell>
          <cell r="E112">
            <v>37820</v>
          </cell>
          <cell r="F112">
            <v>37820</v>
          </cell>
          <cell r="G112">
            <v>37823</v>
          </cell>
          <cell r="H112">
            <v>65.66</v>
          </cell>
          <cell r="I112">
            <v>2469</v>
          </cell>
          <cell r="J112">
            <v>2150</v>
          </cell>
          <cell r="K112">
            <v>2161</v>
          </cell>
          <cell r="L112">
            <v>-11</v>
          </cell>
          <cell r="N112" t="str">
            <v>簽</v>
          </cell>
          <cell r="O112">
            <v>32.74</v>
          </cell>
          <cell r="P112">
            <v>32.909999999999997</v>
          </cell>
        </row>
        <row r="113">
          <cell r="B113" t="str">
            <v>A50047</v>
          </cell>
          <cell r="D113" t="str">
            <v>紀顏麗玲</v>
          </cell>
          <cell r="E113">
            <v>37820</v>
          </cell>
          <cell r="F113">
            <v>37820</v>
          </cell>
          <cell r="G113">
            <v>37823</v>
          </cell>
          <cell r="I113">
            <v>130</v>
          </cell>
          <cell r="J113">
            <v>130</v>
          </cell>
          <cell r="K113">
            <v>110</v>
          </cell>
          <cell r="L113">
            <v>20</v>
          </cell>
          <cell r="M113" t="str">
            <v>法定平面小車位</v>
          </cell>
        </row>
        <row r="114">
          <cell r="A114" t="str">
            <v>D01F13</v>
          </cell>
          <cell r="C114" t="str">
            <v>四</v>
          </cell>
          <cell r="D114" t="str">
            <v>呂李美雪</v>
          </cell>
          <cell r="E114">
            <v>37821</v>
          </cell>
          <cell r="F114">
            <v>37821</v>
          </cell>
          <cell r="G114">
            <v>37821</v>
          </cell>
          <cell r="H114">
            <v>65.03</v>
          </cell>
          <cell r="I114">
            <v>2478</v>
          </cell>
          <cell r="J114">
            <v>2250</v>
          </cell>
          <cell r="K114">
            <v>2173</v>
          </cell>
          <cell r="L114">
            <v>77</v>
          </cell>
          <cell r="N114" t="str">
            <v>簽</v>
          </cell>
          <cell r="O114">
            <v>34.6</v>
          </cell>
          <cell r="P114">
            <v>33.42</v>
          </cell>
        </row>
        <row r="115">
          <cell r="B115" t="str">
            <v>A50029</v>
          </cell>
          <cell r="D115" t="str">
            <v>呂李美雪</v>
          </cell>
          <cell r="E115">
            <v>37821</v>
          </cell>
          <cell r="F115">
            <v>37821</v>
          </cell>
          <cell r="G115">
            <v>37821</v>
          </cell>
          <cell r="I115">
            <v>130</v>
          </cell>
          <cell r="J115">
            <v>130</v>
          </cell>
          <cell r="K115">
            <v>110</v>
          </cell>
          <cell r="L115">
            <v>20</v>
          </cell>
          <cell r="M115" t="str">
            <v>法定平面小車位</v>
          </cell>
        </row>
        <row r="116">
          <cell r="A116" t="str">
            <v>C01F16</v>
          </cell>
          <cell r="C116" t="str">
            <v>樓中樓</v>
          </cell>
          <cell r="D116" t="str">
            <v>陳孟豪</v>
          </cell>
          <cell r="E116">
            <v>37821</v>
          </cell>
          <cell r="F116">
            <v>37826</v>
          </cell>
          <cell r="G116">
            <v>37826</v>
          </cell>
          <cell r="H116">
            <v>83.24</v>
          </cell>
          <cell r="I116">
            <v>3114</v>
          </cell>
          <cell r="J116">
            <v>2747</v>
          </cell>
          <cell r="K116">
            <v>2706</v>
          </cell>
          <cell r="L116">
            <v>41</v>
          </cell>
          <cell r="N116" t="str">
            <v>簽</v>
          </cell>
          <cell r="O116">
            <v>33</v>
          </cell>
          <cell r="P116">
            <v>32.51</v>
          </cell>
        </row>
        <row r="117">
          <cell r="B117" t="str">
            <v>A50099</v>
          </cell>
          <cell r="D117" t="str">
            <v>陳孟豪</v>
          </cell>
          <cell r="E117">
            <v>37821</v>
          </cell>
          <cell r="F117">
            <v>37826</v>
          </cell>
          <cell r="G117">
            <v>37826</v>
          </cell>
          <cell r="I117">
            <v>140</v>
          </cell>
          <cell r="J117">
            <v>140</v>
          </cell>
          <cell r="K117">
            <v>120</v>
          </cell>
          <cell r="L117">
            <v>20</v>
          </cell>
          <cell r="M117" t="str">
            <v>法定平面大車位</v>
          </cell>
        </row>
        <row r="118">
          <cell r="B118" t="str">
            <v>A50100</v>
          </cell>
          <cell r="D118" t="str">
            <v>陳孟豪</v>
          </cell>
          <cell r="E118">
            <v>37821</v>
          </cell>
          <cell r="F118">
            <v>37826</v>
          </cell>
          <cell r="G118">
            <v>37826</v>
          </cell>
          <cell r="I118">
            <v>140</v>
          </cell>
          <cell r="J118">
            <v>140</v>
          </cell>
          <cell r="K118">
            <v>120</v>
          </cell>
          <cell r="L118">
            <v>20</v>
          </cell>
          <cell r="M118" t="str">
            <v>法定平面大車位</v>
          </cell>
        </row>
        <row r="119">
          <cell r="A119" t="str">
            <v>B03F06</v>
          </cell>
          <cell r="C119" t="str">
            <v>四+1</v>
          </cell>
          <cell r="D119" t="str">
            <v>翁玉慎</v>
          </cell>
          <cell r="E119">
            <v>37823</v>
          </cell>
          <cell r="F119">
            <v>37823</v>
          </cell>
          <cell r="G119">
            <v>37823</v>
          </cell>
          <cell r="H119">
            <v>81.61</v>
          </cell>
          <cell r="I119">
            <v>3094</v>
          </cell>
          <cell r="J119">
            <v>2700</v>
          </cell>
          <cell r="K119">
            <v>2710</v>
          </cell>
          <cell r="L119">
            <v>-10</v>
          </cell>
          <cell r="N119" t="str">
            <v>簽</v>
          </cell>
          <cell r="O119">
            <v>33.08</v>
          </cell>
          <cell r="P119">
            <v>33.21</v>
          </cell>
        </row>
        <row r="120">
          <cell r="B120" t="str">
            <v>A50103</v>
          </cell>
          <cell r="D120" t="str">
            <v>翁玉慎</v>
          </cell>
          <cell r="E120">
            <v>37823</v>
          </cell>
          <cell r="F120">
            <v>37823</v>
          </cell>
          <cell r="G120">
            <v>37823</v>
          </cell>
          <cell r="I120">
            <v>140</v>
          </cell>
          <cell r="J120">
            <v>125</v>
          </cell>
          <cell r="K120">
            <v>120</v>
          </cell>
          <cell r="L120">
            <v>5</v>
          </cell>
          <cell r="M120" t="str">
            <v>法定平面大車位</v>
          </cell>
        </row>
        <row r="121">
          <cell r="B121" t="str">
            <v>A50104</v>
          </cell>
          <cell r="D121" t="str">
            <v>翁玉慎</v>
          </cell>
          <cell r="E121">
            <v>37823</v>
          </cell>
          <cell r="F121">
            <v>37823</v>
          </cell>
          <cell r="G121">
            <v>37823</v>
          </cell>
          <cell r="I121">
            <v>140</v>
          </cell>
          <cell r="J121">
            <v>135</v>
          </cell>
          <cell r="K121">
            <v>120</v>
          </cell>
          <cell r="L121">
            <v>15</v>
          </cell>
          <cell r="M121" t="str">
            <v>法定平面大車位</v>
          </cell>
        </row>
        <row r="122">
          <cell r="A122" t="str">
            <v>E01F06</v>
          </cell>
          <cell r="C122" t="str">
            <v>三</v>
          </cell>
          <cell r="D122" t="str">
            <v>張國豐</v>
          </cell>
          <cell r="E122">
            <v>37823</v>
          </cell>
          <cell r="F122">
            <v>37823</v>
          </cell>
          <cell r="G122">
            <v>37823</v>
          </cell>
          <cell r="H122">
            <v>52.39</v>
          </cell>
          <cell r="I122">
            <v>1949</v>
          </cell>
          <cell r="J122">
            <v>1705</v>
          </cell>
          <cell r="K122">
            <v>1703</v>
          </cell>
          <cell r="L122">
            <v>2</v>
          </cell>
          <cell r="N122" t="str">
            <v>簽</v>
          </cell>
          <cell r="O122">
            <v>32.54</v>
          </cell>
          <cell r="P122">
            <v>32.51</v>
          </cell>
        </row>
        <row r="123">
          <cell r="A123" t="str">
            <v>B05F16</v>
          </cell>
          <cell r="C123" t="str">
            <v>樓中樓</v>
          </cell>
          <cell r="D123" t="str">
            <v>吳春涼</v>
          </cell>
          <cell r="E123">
            <v>37827</v>
          </cell>
          <cell r="F123">
            <v>37827</v>
          </cell>
          <cell r="G123">
            <v>37827</v>
          </cell>
          <cell r="H123">
            <v>130.81</v>
          </cell>
          <cell r="I123">
            <v>5089</v>
          </cell>
          <cell r="J123">
            <v>4440</v>
          </cell>
          <cell r="K123">
            <v>4448</v>
          </cell>
          <cell r="L123">
            <v>-8</v>
          </cell>
          <cell r="N123" t="str">
            <v>簽</v>
          </cell>
          <cell r="O123">
            <v>33.94</v>
          </cell>
          <cell r="P123">
            <v>34</v>
          </cell>
        </row>
        <row r="124">
          <cell r="B124" t="str">
            <v>A30720</v>
          </cell>
          <cell r="D124" t="str">
            <v>吳春涼</v>
          </cell>
          <cell r="E124">
            <v>37827</v>
          </cell>
          <cell r="F124">
            <v>37827</v>
          </cell>
          <cell r="G124">
            <v>37827</v>
          </cell>
          <cell r="I124">
            <v>180</v>
          </cell>
          <cell r="J124">
            <v>160</v>
          </cell>
          <cell r="K124">
            <v>160</v>
          </cell>
          <cell r="L124">
            <v>0</v>
          </cell>
          <cell r="M124" t="str">
            <v>法定平面大車位</v>
          </cell>
        </row>
        <row r="125">
          <cell r="B125" t="str">
            <v>A30721</v>
          </cell>
          <cell r="D125" t="str">
            <v>吳春涼</v>
          </cell>
          <cell r="E125">
            <v>37827</v>
          </cell>
          <cell r="F125">
            <v>37827</v>
          </cell>
          <cell r="G125">
            <v>37827</v>
          </cell>
          <cell r="I125">
            <v>180</v>
          </cell>
          <cell r="J125">
            <v>180</v>
          </cell>
          <cell r="K125">
            <v>160</v>
          </cell>
          <cell r="L125">
            <v>20</v>
          </cell>
          <cell r="M125" t="str">
            <v>法定平面大車位</v>
          </cell>
        </row>
        <row r="126">
          <cell r="A126" t="str">
            <v>B03F07</v>
          </cell>
          <cell r="C126" t="str">
            <v>四+1</v>
          </cell>
          <cell r="D126" t="str">
            <v>魏瑩真</v>
          </cell>
          <cell r="E126">
            <v>37829</v>
          </cell>
          <cell r="F126">
            <v>37830</v>
          </cell>
          <cell r="G126">
            <v>37830</v>
          </cell>
          <cell r="H126">
            <v>81.61</v>
          </cell>
          <cell r="I126">
            <v>3110</v>
          </cell>
          <cell r="J126">
            <v>2800</v>
          </cell>
          <cell r="K126">
            <v>2726</v>
          </cell>
          <cell r="L126">
            <v>74</v>
          </cell>
          <cell r="N126" t="str">
            <v>簽</v>
          </cell>
          <cell r="O126">
            <v>34.31</v>
          </cell>
          <cell r="P126">
            <v>33.4</v>
          </cell>
        </row>
        <row r="127">
          <cell r="B127" t="str">
            <v>A30793</v>
          </cell>
          <cell r="D127" t="str">
            <v>魏瑩真</v>
          </cell>
          <cell r="E127">
            <v>37829</v>
          </cell>
          <cell r="F127">
            <v>37830</v>
          </cell>
          <cell r="G127">
            <v>37830</v>
          </cell>
          <cell r="I127">
            <v>180</v>
          </cell>
          <cell r="J127">
            <v>180</v>
          </cell>
          <cell r="K127">
            <v>160</v>
          </cell>
          <cell r="L127">
            <v>20</v>
          </cell>
          <cell r="M127" t="str">
            <v>獎勵平面大車位</v>
          </cell>
        </row>
        <row r="128">
          <cell r="A128" t="str">
            <v>E01F10</v>
          </cell>
          <cell r="C128" t="str">
            <v>三</v>
          </cell>
          <cell r="D128" t="str">
            <v>林佩蓉</v>
          </cell>
          <cell r="E128">
            <v>37829</v>
          </cell>
          <cell r="F128">
            <v>37830</v>
          </cell>
          <cell r="G128">
            <v>37830</v>
          </cell>
          <cell r="H128">
            <v>52.39</v>
          </cell>
          <cell r="I128">
            <v>1970</v>
          </cell>
          <cell r="J128">
            <v>1730</v>
          </cell>
          <cell r="K128">
            <v>1724</v>
          </cell>
          <cell r="L128">
            <v>6</v>
          </cell>
          <cell r="N128" t="str">
            <v>簽</v>
          </cell>
          <cell r="O128">
            <v>33.020000000000003</v>
          </cell>
          <cell r="P128">
            <v>32.909999999999997</v>
          </cell>
        </row>
        <row r="129">
          <cell r="B129" t="str">
            <v>A50013</v>
          </cell>
          <cell r="D129" t="str">
            <v>林佩蓉</v>
          </cell>
          <cell r="E129">
            <v>37829</v>
          </cell>
          <cell r="F129">
            <v>37830</v>
          </cell>
          <cell r="G129">
            <v>37830</v>
          </cell>
          <cell r="I129">
            <v>130</v>
          </cell>
          <cell r="J129">
            <v>130</v>
          </cell>
          <cell r="K129">
            <v>110</v>
          </cell>
          <cell r="L129">
            <v>20</v>
          </cell>
          <cell r="M129" t="str">
            <v>法定平面小車位</v>
          </cell>
        </row>
        <row r="130">
          <cell r="A130" t="str">
            <v>B05F13</v>
          </cell>
          <cell r="C130" t="str">
            <v>四+1</v>
          </cell>
          <cell r="D130" t="str">
            <v>吳麗玉</v>
          </cell>
          <cell r="E130">
            <v>37830</v>
          </cell>
          <cell r="F130">
            <v>37830</v>
          </cell>
          <cell r="G130">
            <v>37830</v>
          </cell>
          <cell r="H130">
            <v>81.62</v>
          </cell>
          <cell r="I130">
            <v>3135</v>
          </cell>
          <cell r="J130">
            <v>2758</v>
          </cell>
          <cell r="K130">
            <v>2751</v>
          </cell>
          <cell r="L130">
            <v>7</v>
          </cell>
          <cell r="N130" t="str">
            <v>簽</v>
          </cell>
          <cell r="O130">
            <v>33.79</v>
          </cell>
          <cell r="P130">
            <v>33.700000000000003</v>
          </cell>
        </row>
        <row r="131">
          <cell r="B131" t="str">
            <v>A30696</v>
          </cell>
          <cell r="D131" t="str">
            <v>吳麗玉</v>
          </cell>
          <cell r="E131">
            <v>37830</v>
          </cell>
          <cell r="F131">
            <v>37830</v>
          </cell>
          <cell r="G131">
            <v>37830</v>
          </cell>
          <cell r="I131">
            <v>180</v>
          </cell>
          <cell r="J131">
            <v>180</v>
          </cell>
          <cell r="K131">
            <v>160</v>
          </cell>
          <cell r="L131">
            <v>20</v>
          </cell>
          <cell r="M131" t="str">
            <v>法定平面大車位</v>
          </cell>
        </row>
        <row r="132">
          <cell r="B132" t="str">
            <v>A30697</v>
          </cell>
          <cell r="D132" t="str">
            <v>吳麗玉</v>
          </cell>
          <cell r="E132">
            <v>37830</v>
          </cell>
          <cell r="F132">
            <v>37830</v>
          </cell>
          <cell r="G132">
            <v>37830</v>
          </cell>
          <cell r="I132">
            <v>180</v>
          </cell>
          <cell r="J132">
            <v>180</v>
          </cell>
          <cell r="K132">
            <v>160</v>
          </cell>
          <cell r="L132">
            <v>20</v>
          </cell>
          <cell r="M132" t="str">
            <v>法定平面大車位</v>
          </cell>
        </row>
        <row r="133">
          <cell r="A133" t="str">
            <v>C03F11</v>
          </cell>
          <cell r="C133" t="str">
            <v>三+1</v>
          </cell>
          <cell r="D133" t="str">
            <v>黃建榮</v>
          </cell>
          <cell r="E133">
            <v>37831</v>
          </cell>
          <cell r="F133">
            <v>37831</v>
          </cell>
          <cell r="G133">
            <v>37831</v>
          </cell>
          <cell r="H133">
            <v>65.39</v>
          </cell>
          <cell r="I133">
            <v>2459</v>
          </cell>
          <cell r="J133">
            <v>2164</v>
          </cell>
          <cell r="K133">
            <v>2152</v>
          </cell>
          <cell r="L133">
            <v>12</v>
          </cell>
          <cell r="N133" t="str">
            <v>簽</v>
          </cell>
          <cell r="O133">
            <v>33.090000000000003</v>
          </cell>
          <cell r="P133">
            <v>32.909999999999997</v>
          </cell>
        </row>
        <row r="134">
          <cell r="A134" t="str">
            <v>C05F11</v>
          </cell>
          <cell r="C134" t="str">
            <v>三+1</v>
          </cell>
          <cell r="D134" t="str">
            <v>黃建榮</v>
          </cell>
          <cell r="E134">
            <v>37831</v>
          </cell>
          <cell r="F134">
            <v>37831</v>
          </cell>
          <cell r="G134">
            <v>37831</v>
          </cell>
          <cell r="H134">
            <v>65.39</v>
          </cell>
          <cell r="I134">
            <v>2525</v>
          </cell>
          <cell r="J134">
            <v>2221</v>
          </cell>
          <cell r="K134">
            <v>2217</v>
          </cell>
          <cell r="L134">
            <v>4</v>
          </cell>
          <cell r="N134" t="str">
            <v>簽</v>
          </cell>
          <cell r="O134">
            <v>33.97</v>
          </cell>
          <cell r="P134">
            <v>33.9</v>
          </cell>
        </row>
        <row r="135">
          <cell r="B135" t="str">
            <v>A50095</v>
          </cell>
          <cell r="D135" t="str">
            <v>黃建榮</v>
          </cell>
          <cell r="E135">
            <v>37831</v>
          </cell>
          <cell r="F135">
            <v>37831</v>
          </cell>
          <cell r="G135">
            <v>37831</v>
          </cell>
          <cell r="I135">
            <v>130</v>
          </cell>
          <cell r="J135">
            <v>115</v>
          </cell>
          <cell r="K135">
            <v>110</v>
          </cell>
          <cell r="L135">
            <v>5</v>
          </cell>
          <cell r="M135" t="str">
            <v>法定平面小車位</v>
          </cell>
        </row>
        <row r="136">
          <cell r="B136" t="str">
            <v>A50096</v>
          </cell>
          <cell r="D136" t="str">
            <v>黃建榮</v>
          </cell>
          <cell r="E136">
            <v>37831</v>
          </cell>
          <cell r="F136">
            <v>37831</v>
          </cell>
          <cell r="G136">
            <v>37831</v>
          </cell>
          <cell r="I136">
            <v>140</v>
          </cell>
          <cell r="J136">
            <v>125</v>
          </cell>
          <cell r="K136">
            <v>120</v>
          </cell>
          <cell r="L136">
            <v>5</v>
          </cell>
          <cell r="M136" t="str">
            <v>法定平面大車位</v>
          </cell>
        </row>
        <row r="137">
          <cell r="A137" t="str">
            <v>B05F07</v>
          </cell>
          <cell r="C137" t="str">
            <v>四+1</v>
          </cell>
          <cell r="D137" t="str">
            <v>何淑敏</v>
          </cell>
          <cell r="E137">
            <v>37832</v>
          </cell>
          <cell r="F137">
            <v>37838</v>
          </cell>
          <cell r="G137">
            <v>37838</v>
          </cell>
          <cell r="H137">
            <v>81.62</v>
          </cell>
          <cell r="I137">
            <v>3110</v>
          </cell>
          <cell r="J137">
            <v>2748</v>
          </cell>
          <cell r="K137">
            <v>2727</v>
          </cell>
          <cell r="L137">
            <v>21</v>
          </cell>
          <cell r="N137" t="str">
            <v>簽</v>
          </cell>
          <cell r="O137">
            <v>33.67</v>
          </cell>
          <cell r="P137">
            <v>33.409999999999997</v>
          </cell>
        </row>
        <row r="138">
          <cell r="B138" t="str">
            <v>A30824</v>
          </cell>
          <cell r="D138" t="str">
            <v>何淑敏</v>
          </cell>
          <cell r="E138">
            <v>37832</v>
          </cell>
          <cell r="F138">
            <v>37838</v>
          </cell>
          <cell r="G138">
            <v>37838</v>
          </cell>
          <cell r="I138">
            <v>180</v>
          </cell>
          <cell r="J138">
            <v>170</v>
          </cell>
          <cell r="K138">
            <v>160</v>
          </cell>
          <cell r="L138">
            <v>10</v>
          </cell>
          <cell r="M138" t="str">
            <v>獎勵平面大車位</v>
          </cell>
        </row>
        <row r="139">
          <cell r="B139" t="str">
            <v>A30825</v>
          </cell>
          <cell r="D139" t="str">
            <v>何淑敏</v>
          </cell>
          <cell r="E139">
            <v>37832</v>
          </cell>
          <cell r="F139">
            <v>37838</v>
          </cell>
          <cell r="G139">
            <v>37838</v>
          </cell>
          <cell r="I139">
            <v>180</v>
          </cell>
          <cell r="J139">
            <v>170</v>
          </cell>
          <cell r="K139">
            <v>160</v>
          </cell>
          <cell r="L139">
            <v>10</v>
          </cell>
          <cell r="M139" t="str">
            <v>獎勵平面大車位</v>
          </cell>
        </row>
        <row r="140">
          <cell r="A140" t="str">
            <v>E05F10</v>
          </cell>
          <cell r="C140" t="str">
            <v>三+1</v>
          </cell>
          <cell r="D140" t="str">
            <v>詹嘉玲</v>
          </cell>
          <cell r="E140">
            <v>37832</v>
          </cell>
          <cell r="F140">
            <v>37832</v>
          </cell>
          <cell r="G140">
            <v>37832</v>
          </cell>
          <cell r="H140">
            <v>65.66</v>
          </cell>
          <cell r="I140">
            <v>2443</v>
          </cell>
          <cell r="J140">
            <v>2120</v>
          </cell>
          <cell r="K140">
            <v>2134</v>
          </cell>
          <cell r="L140">
            <v>-14</v>
          </cell>
          <cell r="N140" t="str">
            <v>簽</v>
          </cell>
          <cell r="O140">
            <v>32.29</v>
          </cell>
          <cell r="P140">
            <v>32.5</v>
          </cell>
        </row>
        <row r="141">
          <cell r="B141" t="str">
            <v>A50045</v>
          </cell>
          <cell r="D141" t="str">
            <v>詹嘉玲</v>
          </cell>
          <cell r="E141">
            <v>37832</v>
          </cell>
          <cell r="F141">
            <v>37832</v>
          </cell>
          <cell r="G141">
            <v>37832</v>
          </cell>
          <cell r="I141">
            <v>140</v>
          </cell>
          <cell r="J141">
            <v>140</v>
          </cell>
          <cell r="K141">
            <v>120</v>
          </cell>
          <cell r="L141">
            <v>20</v>
          </cell>
          <cell r="M141" t="str">
            <v>法定平面大車位</v>
          </cell>
        </row>
        <row r="142">
          <cell r="A142" t="str">
            <v>B02F11</v>
          </cell>
          <cell r="C142" t="str">
            <v>四</v>
          </cell>
          <cell r="D142" t="str">
            <v>林育生</v>
          </cell>
          <cell r="E142">
            <v>37838</v>
          </cell>
          <cell r="F142">
            <v>37838</v>
          </cell>
          <cell r="G142">
            <v>37838</v>
          </cell>
          <cell r="H142">
            <v>64.540000000000006</v>
          </cell>
          <cell r="I142">
            <v>2401</v>
          </cell>
          <cell r="J142">
            <v>2097</v>
          </cell>
          <cell r="K142">
            <v>2098</v>
          </cell>
          <cell r="L142">
            <v>-1</v>
          </cell>
          <cell r="N142" t="str">
            <v>簽</v>
          </cell>
          <cell r="O142">
            <v>32.49</v>
          </cell>
          <cell r="P142">
            <v>32.51</v>
          </cell>
        </row>
        <row r="143">
          <cell r="B143" t="str">
            <v>A30695</v>
          </cell>
          <cell r="D143" t="str">
            <v>林育生</v>
          </cell>
          <cell r="E143">
            <v>37838</v>
          </cell>
          <cell r="F143">
            <v>37838</v>
          </cell>
          <cell r="G143">
            <v>37838</v>
          </cell>
          <cell r="I143">
            <v>180</v>
          </cell>
          <cell r="J143">
            <v>170</v>
          </cell>
          <cell r="K143">
            <v>160</v>
          </cell>
          <cell r="L143">
            <v>10</v>
          </cell>
          <cell r="M143" t="str">
            <v>法定平面大車位</v>
          </cell>
        </row>
        <row r="144">
          <cell r="A144" t="str">
            <v>D03F15</v>
          </cell>
          <cell r="C144" t="str">
            <v>三+1</v>
          </cell>
          <cell r="D144" t="str">
            <v>張峻瑋</v>
          </cell>
          <cell r="E144">
            <v>37839</v>
          </cell>
          <cell r="F144">
            <v>37839</v>
          </cell>
          <cell r="G144">
            <v>37839</v>
          </cell>
          <cell r="H144">
            <v>62.6</v>
          </cell>
          <cell r="I144">
            <v>2298</v>
          </cell>
          <cell r="J144">
            <v>2000</v>
          </cell>
          <cell r="K144">
            <v>2004</v>
          </cell>
          <cell r="L144">
            <v>-4</v>
          </cell>
          <cell r="N144" t="str">
            <v>簽</v>
          </cell>
          <cell r="O144">
            <v>31.95</v>
          </cell>
          <cell r="P144">
            <v>32.01</v>
          </cell>
        </row>
        <row r="145">
          <cell r="B145" t="str">
            <v>A50032</v>
          </cell>
          <cell r="D145" t="str">
            <v>張峻瑋</v>
          </cell>
          <cell r="E145">
            <v>37839</v>
          </cell>
          <cell r="F145">
            <v>37839</v>
          </cell>
          <cell r="G145">
            <v>37839</v>
          </cell>
          <cell r="I145">
            <v>130</v>
          </cell>
          <cell r="J145">
            <v>127</v>
          </cell>
          <cell r="K145">
            <v>110</v>
          </cell>
          <cell r="L145">
            <v>17</v>
          </cell>
          <cell r="M145" t="str">
            <v>法定平面小車位</v>
          </cell>
        </row>
        <row r="146">
          <cell r="A146" t="str">
            <v>B03F09</v>
          </cell>
          <cell r="C146" t="str">
            <v>四+1</v>
          </cell>
          <cell r="D146" t="str">
            <v>胡志浩</v>
          </cell>
          <cell r="E146">
            <v>37844</v>
          </cell>
          <cell r="F146">
            <v>37844</v>
          </cell>
          <cell r="G146">
            <v>37844</v>
          </cell>
          <cell r="H146">
            <v>81.61</v>
          </cell>
          <cell r="I146">
            <v>3118</v>
          </cell>
          <cell r="J146">
            <v>2792</v>
          </cell>
          <cell r="K146">
            <v>2734</v>
          </cell>
          <cell r="L146">
            <v>58</v>
          </cell>
          <cell r="N146" t="str">
            <v>簽</v>
          </cell>
          <cell r="O146">
            <v>34.21</v>
          </cell>
          <cell r="P146">
            <v>33.5</v>
          </cell>
        </row>
        <row r="147">
          <cell r="B147" t="str">
            <v>A30794</v>
          </cell>
          <cell r="D147" t="str">
            <v>胡志浩</v>
          </cell>
          <cell r="E147">
            <v>37844</v>
          </cell>
          <cell r="F147">
            <v>37844</v>
          </cell>
          <cell r="G147">
            <v>37844</v>
          </cell>
          <cell r="I147">
            <v>180</v>
          </cell>
          <cell r="J147">
            <v>180</v>
          </cell>
          <cell r="K147">
            <v>160</v>
          </cell>
          <cell r="L147">
            <v>20</v>
          </cell>
          <cell r="M147" t="str">
            <v>獎勵平面大車位</v>
          </cell>
        </row>
        <row r="148">
          <cell r="A148" t="str">
            <v>B01F15</v>
          </cell>
          <cell r="C148" t="str">
            <v>四</v>
          </cell>
          <cell r="D148" t="str">
            <v>陳彩芬</v>
          </cell>
          <cell r="E148">
            <v>37845</v>
          </cell>
          <cell r="F148">
            <v>37845</v>
          </cell>
          <cell r="G148">
            <v>37861</v>
          </cell>
          <cell r="H148">
            <v>64.540000000000006</v>
          </cell>
          <cell r="I148">
            <v>2408</v>
          </cell>
          <cell r="J148">
            <v>2100</v>
          </cell>
          <cell r="K148">
            <v>2105</v>
          </cell>
          <cell r="L148">
            <v>-5</v>
          </cell>
          <cell r="N148" t="str">
            <v>簽</v>
          </cell>
          <cell r="O148">
            <v>32.54</v>
          </cell>
          <cell r="P148">
            <v>32.619999999999997</v>
          </cell>
        </row>
        <row r="149">
          <cell r="B149" t="str">
            <v>A30693</v>
          </cell>
          <cell r="D149" t="str">
            <v>陳彩芬</v>
          </cell>
          <cell r="E149">
            <v>37845</v>
          </cell>
          <cell r="F149">
            <v>37845</v>
          </cell>
          <cell r="G149">
            <v>37861</v>
          </cell>
          <cell r="I149">
            <v>180</v>
          </cell>
          <cell r="J149">
            <v>180</v>
          </cell>
          <cell r="K149">
            <v>160</v>
          </cell>
          <cell r="L149">
            <v>20</v>
          </cell>
          <cell r="M149" t="str">
            <v>法定平面大車位</v>
          </cell>
        </row>
        <row r="150">
          <cell r="A150" t="str">
            <v>B02F15</v>
          </cell>
          <cell r="C150" t="str">
            <v>四</v>
          </cell>
          <cell r="D150" t="str">
            <v>陳彩芬</v>
          </cell>
          <cell r="E150">
            <v>37845</v>
          </cell>
          <cell r="F150">
            <v>37845</v>
          </cell>
          <cell r="G150">
            <v>37861</v>
          </cell>
          <cell r="H150">
            <v>64.540000000000006</v>
          </cell>
          <cell r="I150">
            <v>2408</v>
          </cell>
          <cell r="J150">
            <v>2100</v>
          </cell>
          <cell r="K150">
            <v>2105</v>
          </cell>
          <cell r="L150">
            <v>-5</v>
          </cell>
          <cell r="N150" t="str">
            <v>簽</v>
          </cell>
          <cell r="O150">
            <v>32.54</v>
          </cell>
          <cell r="P150">
            <v>32.619999999999997</v>
          </cell>
        </row>
        <row r="151">
          <cell r="B151" t="str">
            <v>A30826</v>
          </cell>
          <cell r="D151" t="str">
            <v>陳彩芬</v>
          </cell>
          <cell r="E151">
            <v>37845</v>
          </cell>
          <cell r="F151">
            <v>37845</v>
          </cell>
          <cell r="G151">
            <v>37861</v>
          </cell>
          <cell r="I151">
            <v>180</v>
          </cell>
          <cell r="J151">
            <v>180</v>
          </cell>
          <cell r="K151">
            <v>160</v>
          </cell>
          <cell r="L151">
            <v>20</v>
          </cell>
          <cell r="M151" t="str">
            <v>獎勵平面大車位</v>
          </cell>
        </row>
        <row r="152">
          <cell r="A152" t="str">
            <v>B03F16</v>
          </cell>
          <cell r="C152" t="str">
            <v>樓中樓</v>
          </cell>
          <cell r="D152" t="str">
            <v>陳彩芬</v>
          </cell>
          <cell r="E152">
            <v>37845</v>
          </cell>
          <cell r="F152">
            <v>37845</v>
          </cell>
          <cell r="G152">
            <v>37861</v>
          </cell>
          <cell r="H152">
            <v>130.79</v>
          </cell>
          <cell r="I152">
            <v>5088</v>
          </cell>
          <cell r="J152">
            <v>4400</v>
          </cell>
          <cell r="K152">
            <v>4447</v>
          </cell>
          <cell r="L152">
            <v>-47</v>
          </cell>
          <cell r="N152" t="str">
            <v>簽</v>
          </cell>
          <cell r="O152">
            <v>33.64</v>
          </cell>
          <cell r="P152">
            <v>34</v>
          </cell>
        </row>
        <row r="153">
          <cell r="B153" t="str">
            <v>A30827</v>
          </cell>
          <cell r="D153" t="str">
            <v>陳彩芬</v>
          </cell>
          <cell r="E153">
            <v>37845</v>
          </cell>
          <cell r="F153">
            <v>37845</v>
          </cell>
          <cell r="G153">
            <v>37861</v>
          </cell>
          <cell r="I153">
            <v>180</v>
          </cell>
          <cell r="J153">
            <v>180</v>
          </cell>
          <cell r="K153">
            <v>160</v>
          </cell>
          <cell r="L153">
            <v>20</v>
          </cell>
          <cell r="M153" t="str">
            <v>獎勵平面大車位</v>
          </cell>
        </row>
        <row r="154">
          <cell r="B154" t="str">
            <v>A30828</v>
          </cell>
          <cell r="D154" t="str">
            <v>陳彩芬</v>
          </cell>
          <cell r="E154">
            <v>37845</v>
          </cell>
          <cell r="F154">
            <v>37845</v>
          </cell>
          <cell r="G154">
            <v>37861</v>
          </cell>
          <cell r="I154">
            <v>180</v>
          </cell>
          <cell r="J154">
            <v>180</v>
          </cell>
          <cell r="K154">
            <v>160</v>
          </cell>
          <cell r="L154">
            <v>20</v>
          </cell>
          <cell r="M154" t="str">
            <v>獎勵平面大車位</v>
          </cell>
        </row>
        <row r="155">
          <cell r="A155" t="str">
            <v>B05F02</v>
          </cell>
          <cell r="C155" t="str">
            <v>三+1</v>
          </cell>
          <cell r="D155" t="str">
            <v>鄭萬欽.陳瓊珠</v>
          </cell>
          <cell r="E155">
            <v>37847</v>
          </cell>
          <cell r="F155">
            <v>37847</v>
          </cell>
          <cell r="G155">
            <v>37847</v>
          </cell>
          <cell r="H155">
            <v>73.510000000000005</v>
          </cell>
          <cell r="I155">
            <v>2757</v>
          </cell>
          <cell r="J155">
            <v>2400</v>
          </cell>
          <cell r="K155">
            <v>2412</v>
          </cell>
          <cell r="L155">
            <v>-12</v>
          </cell>
          <cell r="N155" t="str">
            <v>簽</v>
          </cell>
          <cell r="O155">
            <v>32.65</v>
          </cell>
          <cell r="P155">
            <v>32.81</v>
          </cell>
        </row>
        <row r="156">
          <cell r="B156" t="str">
            <v>A30782</v>
          </cell>
          <cell r="D156" t="str">
            <v>鄭萬欽.陳瓊珠</v>
          </cell>
          <cell r="E156">
            <v>37847</v>
          </cell>
          <cell r="F156">
            <v>37847</v>
          </cell>
          <cell r="G156">
            <v>37847</v>
          </cell>
          <cell r="I156">
            <v>180</v>
          </cell>
          <cell r="J156">
            <v>174</v>
          </cell>
          <cell r="K156">
            <v>160</v>
          </cell>
          <cell r="L156">
            <v>14</v>
          </cell>
          <cell r="M156" t="str">
            <v>獎勵平面大車位</v>
          </cell>
        </row>
        <row r="157">
          <cell r="A157" t="str">
            <v>C05F03</v>
          </cell>
          <cell r="C157" t="str">
            <v>三+1</v>
          </cell>
          <cell r="D157" t="str">
            <v>呂明月</v>
          </cell>
          <cell r="E157">
            <v>37849</v>
          </cell>
          <cell r="F157">
            <v>37853</v>
          </cell>
          <cell r="G157">
            <v>37853</v>
          </cell>
          <cell r="H157">
            <v>65.39</v>
          </cell>
          <cell r="I157">
            <v>2466</v>
          </cell>
          <cell r="J157">
            <v>2170</v>
          </cell>
          <cell r="K157">
            <v>2158</v>
          </cell>
          <cell r="L157">
            <v>12</v>
          </cell>
          <cell r="N157" t="str">
            <v>簽</v>
          </cell>
          <cell r="O157">
            <v>33.19</v>
          </cell>
          <cell r="P157">
            <v>33</v>
          </cell>
        </row>
        <row r="158">
          <cell r="B158" t="str">
            <v>A30773</v>
          </cell>
          <cell r="D158" t="str">
            <v>呂明月</v>
          </cell>
          <cell r="E158">
            <v>37849</v>
          </cell>
          <cell r="F158">
            <v>37853</v>
          </cell>
          <cell r="G158">
            <v>37853</v>
          </cell>
          <cell r="I158">
            <v>170</v>
          </cell>
          <cell r="J158">
            <v>170</v>
          </cell>
          <cell r="K158">
            <v>150</v>
          </cell>
          <cell r="L158">
            <v>20</v>
          </cell>
          <cell r="M158" t="str">
            <v>獎勵平面小車位</v>
          </cell>
        </row>
        <row r="159">
          <cell r="B159" t="str">
            <v>A30765</v>
          </cell>
          <cell r="D159" t="str">
            <v>蕭麗美</v>
          </cell>
          <cell r="E159">
            <v>37849</v>
          </cell>
          <cell r="F159">
            <v>37849</v>
          </cell>
          <cell r="G159">
            <v>37849</v>
          </cell>
          <cell r="I159">
            <v>170</v>
          </cell>
          <cell r="J159">
            <v>155</v>
          </cell>
          <cell r="K159">
            <v>150</v>
          </cell>
          <cell r="L159">
            <v>5</v>
          </cell>
          <cell r="M159" t="str">
            <v>獎勵平面小車位</v>
          </cell>
        </row>
        <row r="160">
          <cell r="A160" t="str">
            <v>B03F10</v>
          </cell>
          <cell r="C160" t="str">
            <v>四+1</v>
          </cell>
          <cell r="D160" t="str">
            <v>朱錦文</v>
          </cell>
          <cell r="E160">
            <v>37850</v>
          </cell>
          <cell r="F160">
            <v>37850</v>
          </cell>
          <cell r="G160">
            <v>37870</v>
          </cell>
          <cell r="H160">
            <v>81.61</v>
          </cell>
          <cell r="I160">
            <v>3126</v>
          </cell>
          <cell r="J160">
            <v>2770</v>
          </cell>
          <cell r="K160">
            <v>2743</v>
          </cell>
          <cell r="L160">
            <v>27</v>
          </cell>
          <cell r="N160" t="str">
            <v>簽</v>
          </cell>
          <cell r="O160">
            <v>33.94</v>
          </cell>
          <cell r="P160">
            <v>33.61</v>
          </cell>
        </row>
        <row r="161">
          <cell r="B161" t="str">
            <v>A30792</v>
          </cell>
          <cell r="D161" t="str">
            <v>朱錦文</v>
          </cell>
          <cell r="E161">
            <v>37850</v>
          </cell>
          <cell r="F161">
            <v>37850</v>
          </cell>
          <cell r="G161">
            <v>37870</v>
          </cell>
          <cell r="I161">
            <v>180</v>
          </cell>
          <cell r="J161">
            <v>180</v>
          </cell>
          <cell r="K161">
            <v>160</v>
          </cell>
          <cell r="L161">
            <v>20</v>
          </cell>
          <cell r="M161" t="str">
            <v>獎勵平面大車位</v>
          </cell>
        </row>
        <row r="162">
          <cell r="A162" t="str">
            <v>B05F11</v>
          </cell>
          <cell r="C162" t="str">
            <v>四+1</v>
          </cell>
          <cell r="D162" t="str">
            <v>柯子興</v>
          </cell>
          <cell r="E162">
            <v>37850</v>
          </cell>
          <cell r="F162">
            <v>37852</v>
          </cell>
          <cell r="G162">
            <v>37852</v>
          </cell>
          <cell r="H162">
            <v>81.62</v>
          </cell>
          <cell r="I162">
            <v>3135</v>
          </cell>
          <cell r="J162">
            <v>2740</v>
          </cell>
          <cell r="K162">
            <v>2751</v>
          </cell>
          <cell r="L162">
            <v>-11</v>
          </cell>
          <cell r="N162" t="str">
            <v>簽</v>
          </cell>
          <cell r="O162">
            <v>33.57</v>
          </cell>
          <cell r="P162">
            <v>33.700000000000003</v>
          </cell>
        </row>
        <row r="163">
          <cell r="B163" t="str">
            <v>A30783</v>
          </cell>
          <cell r="D163" t="str">
            <v>柯子興</v>
          </cell>
          <cell r="E163">
            <v>37850</v>
          </cell>
          <cell r="F163">
            <v>37852</v>
          </cell>
          <cell r="G163">
            <v>37852</v>
          </cell>
          <cell r="I163">
            <v>180</v>
          </cell>
          <cell r="J163">
            <v>180</v>
          </cell>
          <cell r="K163">
            <v>160</v>
          </cell>
          <cell r="L163">
            <v>20</v>
          </cell>
          <cell r="M163" t="str">
            <v>獎勵平面大車位</v>
          </cell>
        </row>
        <row r="164">
          <cell r="B164" t="str">
            <v>A30823</v>
          </cell>
          <cell r="D164" t="str">
            <v>柯子興</v>
          </cell>
          <cell r="E164">
            <v>37850</v>
          </cell>
          <cell r="F164">
            <v>37852</v>
          </cell>
          <cell r="G164">
            <v>37852</v>
          </cell>
          <cell r="I164">
            <v>180</v>
          </cell>
          <cell r="J164">
            <v>180</v>
          </cell>
          <cell r="K164">
            <v>160</v>
          </cell>
          <cell r="L164">
            <v>20</v>
          </cell>
          <cell r="M164" t="str">
            <v>獎勵平面大車位</v>
          </cell>
        </row>
        <row r="165">
          <cell r="A165" t="str">
            <v>E01F15</v>
          </cell>
          <cell r="C165" t="str">
            <v>三</v>
          </cell>
          <cell r="D165" t="str">
            <v>林津治</v>
          </cell>
          <cell r="E165">
            <v>37850</v>
          </cell>
          <cell r="F165">
            <v>37852</v>
          </cell>
          <cell r="G165">
            <v>37852</v>
          </cell>
          <cell r="H165">
            <v>52.39</v>
          </cell>
          <cell r="I165">
            <v>1981</v>
          </cell>
          <cell r="J165">
            <v>1780</v>
          </cell>
          <cell r="K165">
            <v>1735</v>
          </cell>
          <cell r="L165">
            <v>45</v>
          </cell>
          <cell r="N165" t="str">
            <v>簽</v>
          </cell>
          <cell r="O165">
            <v>33.979999999999997</v>
          </cell>
          <cell r="P165">
            <v>33.119999999999997</v>
          </cell>
        </row>
        <row r="166">
          <cell r="B166" t="str">
            <v>A50022</v>
          </cell>
          <cell r="D166" t="str">
            <v>林津治</v>
          </cell>
          <cell r="E166">
            <v>37850</v>
          </cell>
          <cell r="F166">
            <v>37852</v>
          </cell>
          <cell r="G166">
            <v>37852</v>
          </cell>
          <cell r="I166">
            <v>140</v>
          </cell>
          <cell r="J166">
            <v>120</v>
          </cell>
          <cell r="K166">
            <v>120</v>
          </cell>
          <cell r="L166">
            <v>0</v>
          </cell>
          <cell r="M166" t="str">
            <v>法定平面大車位</v>
          </cell>
        </row>
        <row r="167">
          <cell r="A167" t="str">
            <v>E05F15</v>
          </cell>
          <cell r="C167" t="str">
            <v>三+1</v>
          </cell>
          <cell r="D167" t="str">
            <v>林孟琦</v>
          </cell>
          <cell r="E167">
            <v>37851</v>
          </cell>
          <cell r="F167">
            <v>37868</v>
          </cell>
          <cell r="G167">
            <v>37868</v>
          </cell>
          <cell r="H167">
            <v>65.66</v>
          </cell>
          <cell r="I167">
            <v>2456</v>
          </cell>
          <cell r="J167">
            <v>2160</v>
          </cell>
          <cell r="K167">
            <v>2148</v>
          </cell>
          <cell r="L167">
            <v>12</v>
          </cell>
          <cell r="N167" t="str">
            <v>簽</v>
          </cell>
          <cell r="O167">
            <v>32.9</v>
          </cell>
          <cell r="P167">
            <v>32.71</v>
          </cell>
        </row>
        <row r="168">
          <cell r="B168" t="str">
            <v>A50008</v>
          </cell>
          <cell r="D168" t="str">
            <v>林孟琦</v>
          </cell>
          <cell r="E168">
            <v>37851</v>
          </cell>
          <cell r="F168">
            <v>37868</v>
          </cell>
          <cell r="G168">
            <v>37868</v>
          </cell>
          <cell r="I168">
            <v>140</v>
          </cell>
          <cell r="J168">
            <v>140</v>
          </cell>
          <cell r="K168">
            <v>120</v>
          </cell>
          <cell r="L168">
            <v>20</v>
          </cell>
          <cell r="M168" t="str">
            <v>法定平面大車位</v>
          </cell>
        </row>
        <row r="169">
          <cell r="A169" t="str">
            <v>B03F08</v>
          </cell>
          <cell r="C169" t="str">
            <v>四+1</v>
          </cell>
          <cell r="D169" t="str">
            <v>周永嘉</v>
          </cell>
          <cell r="E169">
            <v>37851</v>
          </cell>
          <cell r="F169">
            <v>37855</v>
          </cell>
          <cell r="G169">
            <v>37855</v>
          </cell>
          <cell r="H169">
            <v>81.61</v>
          </cell>
          <cell r="I169">
            <v>3110</v>
          </cell>
          <cell r="J169">
            <v>2720</v>
          </cell>
          <cell r="K169">
            <v>2726</v>
          </cell>
          <cell r="L169">
            <v>-6</v>
          </cell>
          <cell r="N169" t="str">
            <v>簽</v>
          </cell>
          <cell r="O169">
            <v>33.33</v>
          </cell>
          <cell r="P169">
            <v>33.4</v>
          </cell>
        </row>
        <row r="170">
          <cell r="B170" t="str">
            <v>A30853</v>
          </cell>
          <cell r="D170" t="str">
            <v>周永嘉</v>
          </cell>
          <cell r="E170">
            <v>37851</v>
          </cell>
          <cell r="F170">
            <v>37855</v>
          </cell>
          <cell r="G170">
            <v>37855</v>
          </cell>
          <cell r="I170">
            <v>180</v>
          </cell>
          <cell r="J170">
            <v>180</v>
          </cell>
          <cell r="K170">
            <v>160</v>
          </cell>
          <cell r="L170">
            <v>20</v>
          </cell>
          <cell r="M170" t="str">
            <v>獎勵平面大車位</v>
          </cell>
        </row>
        <row r="171">
          <cell r="A171" t="str">
            <v>B05F08</v>
          </cell>
          <cell r="C171" t="str">
            <v>四+1</v>
          </cell>
          <cell r="D171" t="str">
            <v>孫人先</v>
          </cell>
          <cell r="E171">
            <v>37851</v>
          </cell>
          <cell r="F171">
            <v>37855</v>
          </cell>
          <cell r="G171">
            <v>37855</v>
          </cell>
          <cell r="H171">
            <v>81.62</v>
          </cell>
          <cell r="I171">
            <v>3110</v>
          </cell>
          <cell r="J171">
            <v>2720</v>
          </cell>
          <cell r="K171">
            <v>2727</v>
          </cell>
          <cell r="L171">
            <v>-7</v>
          </cell>
          <cell r="N171" t="str">
            <v>簽</v>
          </cell>
          <cell r="O171">
            <v>33.33</v>
          </cell>
          <cell r="P171">
            <v>33.409999999999997</v>
          </cell>
        </row>
        <row r="172">
          <cell r="B172" t="str">
            <v>A30854</v>
          </cell>
          <cell r="D172" t="str">
            <v>孫人先</v>
          </cell>
          <cell r="E172">
            <v>37851</v>
          </cell>
          <cell r="F172">
            <v>37855</v>
          </cell>
          <cell r="G172">
            <v>37855</v>
          </cell>
          <cell r="I172">
            <v>180</v>
          </cell>
          <cell r="J172">
            <v>180</v>
          </cell>
          <cell r="K172">
            <v>160</v>
          </cell>
          <cell r="L172">
            <v>20</v>
          </cell>
          <cell r="M172" t="str">
            <v>獎勵平面大車位</v>
          </cell>
        </row>
        <row r="173">
          <cell r="A173" t="str">
            <v>C03F05</v>
          </cell>
          <cell r="C173" t="str">
            <v>三+1</v>
          </cell>
          <cell r="D173" t="str">
            <v>吳許綺文</v>
          </cell>
          <cell r="E173">
            <v>37851</v>
          </cell>
          <cell r="F173">
            <v>37851</v>
          </cell>
          <cell r="G173">
            <v>37851</v>
          </cell>
          <cell r="H173">
            <v>65.39</v>
          </cell>
          <cell r="I173">
            <v>2413</v>
          </cell>
          <cell r="J173">
            <v>2125</v>
          </cell>
          <cell r="K173">
            <v>2106</v>
          </cell>
          <cell r="L173">
            <v>19</v>
          </cell>
          <cell r="N173" t="str">
            <v>簽</v>
          </cell>
          <cell r="O173">
            <v>32.5</v>
          </cell>
          <cell r="P173">
            <v>32.21</v>
          </cell>
        </row>
        <row r="174">
          <cell r="B174" t="str">
            <v>A30769</v>
          </cell>
          <cell r="D174" t="str">
            <v>吳許綺文</v>
          </cell>
          <cell r="E174">
            <v>37851</v>
          </cell>
          <cell r="F174">
            <v>37851</v>
          </cell>
          <cell r="G174">
            <v>37851</v>
          </cell>
          <cell r="I174">
            <v>170</v>
          </cell>
          <cell r="J174">
            <v>170</v>
          </cell>
          <cell r="K174">
            <v>150</v>
          </cell>
          <cell r="L174">
            <v>20</v>
          </cell>
          <cell r="M174" t="str">
            <v>獎勵平面小車位</v>
          </cell>
        </row>
        <row r="175">
          <cell r="A175" t="str">
            <v>C03F07</v>
          </cell>
          <cell r="C175" t="str">
            <v>三+1</v>
          </cell>
          <cell r="D175" t="str">
            <v>楊書薏</v>
          </cell>
          <cell r="E175">
            <v>37851</v>
          </cell>
          <cell r="F175">
            <v>37852</v>
          </cell>
          <cell r="G175">
            <v>37852</v>
          </cell>
          <cell r="H175">
            <v>65.39</v>
          </cell>
          <cell r="I175">
            <v>2440</v>
          </cell>
          <cell r="J175">
            <v>2151</v>
          </cell>
          <cell r="K175">
            <v>2132</v>
          </cell>
          <cell r="L175">
            <v>19</v>
          </cell>
          <cell r="N175" t="str">
            <v>簽</v>
          </cell>
          <cell r="O175">
            <v>32.89</v>
          </cell>
          <cell r="P175">
            <v>32.6</v>
          </cell>
        </row>
        <row r="176">
          <cell r="B176" t="str">
            <v>A30770</v>
          </cell>
          <cell r="D176" t="str">
            <v>楊書薏</v>
          </cell>
          <cell r="E176">
            <v>37851</v>
          </cell>
          <cell r="F176">
            <v>37852</v>
          </cell>
          <cell r="G176">
            <v>37852</v>
          </cell>
          <cell r="I176">
            <v>170</v>
          </cell>
          <cell r="J176">
            <v>170</v>
          </cell>
          <cell r="K176">
            <v>150</v>
          </cell>
          <cell r="L176">
            <v>20</v>
          </cell>
          <cell r="M176" t="str">
            <v>獎勵平面小車位</v>
          </cell>
        </row>
        <row r="177">
          <cell r="A177" t="str">
            <v>B05F04</v>
          </cell>
          <cell r="C177" t="str">
            <v>三+1</v>
          </cell>
          <cell r="D177" t="str">
            <v>詹雅慧.陳友亮</v>
          </cell>
          <cell r="E177">
            <v>37852</v>
          </cell>
          <cell r="F177">
            <v>37852</v>
          </cell>
          <cell r="G177">
            <v>37853</v>
          </cell>
          <cell r="H177">
            <v>71.709999999999994</v>
          </cell>
          <cell r="I177">
            <v>2668</v>
          </cell>
          <cell r="J177">
            <v>2298</v>
          </cell>
          <cell r="K177">
            <v>2331</v>
          </cell>
          <cell r="L177">
            <v>-33</v>
          </cell>
          <cell r="N177" t="str">
            <v>簽</v>
          </cell>
          <cell r="O177">
            <v>32.049999999999997</v>
          </cell>
          <cell r="P177">
            <v>32.51</v>
          </cell>
        </row>
        <row r="178">
          <cell r="B178" t="str">
            <v>A50085</v>
          </cell>
          <cell r="D178" t="str">
            <v>詹雅慧.陳友亮</v>
          </cell>
          <cell r="E178">
            <v>37852</v>
          </cell>
          <cell r="F178">
            <v>37852</v>
          </cell>
          <cell r="G178">
            <v>37853</v>
          </cell>
          <cell r="I178">
            <v>130</v>
          </cell>
          <cell r="J178">
            <v>130</v>
          </cell>
          <cell r="K178">
            <v>110</v>
          </cell>
          <cell r="L178">
            <v>20</v>
          </cell>
          <cell r="M178" t="str">
            <v>法定平面小車位</v>
          </cell>
        </row>
        <row r="179">
          <cell r="B179" t="str">
            <v>A50086</v>
          </cell>
          <cell r="D179" t="str">
            <v>詹雅慧.陳友亮</v>
          </cell>
          <cell r="E179">
            <v>37852</v>
          </cell>
          <cell r="F179">
            <v>37852</v>
          </cell>
          <cell r="G179">
            <v>37853</v>
          </cell>
          <cell r="I179">
            <v>130</v>
          </cell>
          <cell r="J179">
            <v>130</v>
          </cell>
          <cell r="K179">
            <v>110</v>
          </cell>
          <cell r="L179">
            <v>20</v>
          </cell>
          <cell r="M179" t="str">
            <v>法定平面小車位</v>
          </cell>
        </row>
        <row r="180">
          <cell r="A180" t="str">
            <v>C03F10</v>
          </cell>
          <cell r="C180" t="str">
            <v>三+1</v>
          </cell>
          <cell r="D180" t="str">
            <v>陳思澐</v>
          </cell>
          <cell r="E180">
            <v>37853</v>
          </cell>
          <cell r="F180">
            <v>37853</v>
          </cell>
          <cell r="G180">
            <v>37853</v>
          </cell>
          <cell r="H180">
            <v>65.39</v>
          </cell>
          <cell r="I180">
            <v>2453</v>
          </cell>
          <cell r="J180">
            <v>2158</v>
          </cell>
          <cell r="K180">
            <v>2145</v>
          </cell>
          <cell r="L180">
            <v>13</v>
          </cell>
          <cell r="N180" t="str">
            <v>簽</v>
          </cell>
          <cell r="O180">
            <v>33</v>
          </cell>
          <cell r="P180">
            <v>32.799999999999997</v>
          </cell>
        </row>
        <row r="181">
          <cell r="B181" t="str">
            <v>A50055</v>
          </cell>
          <cell r="D181" t="str">
            <v>陳思澐</v>
          </cell>
          <cell r="E181">
            <v>37853</v>
          </cell>
          <cell r="F181">
            <v>37853</v>
          </cell>
          <cell r="G181">
            <v>37853</v>
          </cell>
          <cell r="I181">
            <v>140</v>
          </cell>
          <cell r="J181">
            <v>130</v>
          </cell>
          <cell r="K181">
            <v>120</v>
          </cell>
          <cell r="L181">
            <v>10</v>
          </cell>
          <cell r="M181" t="str">
            <v>法定平面大車位</v>
          </cell>
        </row>
        <row r="182">
          <cell r="A182" t="str">
            <v>B01F11</v>
          </cell>
          <cell r="C182" t="str">
            <v>四</v>
          </cell>
          <cell r="D182" t="str">
            <v>黃家祺</v>
          </cell>
          <cell r="E182">
            <v>37853</v>
          </cell>
          <cell r="F182">
            <v>37853</v>
          </cell>
          <cell r="G182">
            <v>37853</v>
          </cell>
          <cell r="H182">
            <v>64.540000000000006</v>
          </cell>
          <cell r="I182">
            <v>2401</v>
          </cell>
          <cell r="J182">
            <v>2095</v>
          </cell>
          <cell r="K182">
            <v>2098</v>
          </cell>
          <cell r="L182">
            <v>-3</v>
          </cell>
          <cell r="N182" t="str">
            <v>簽</v>
          </cell>
          <cell r="O182">
            <v>32.46</v>
          </cell>
          <cell r="P182">
            <v>32.51</v>
          </cell>
        </row>
        <row r="183">
          <cell r="B183" t="str">
            <v>A30818</v>
          </cell>
          <cell r="D183" t="str">
            <v>黃家祺</v>
          </cell>
          <cell r="E183">
            <v>37853</v>
          </cell>
          <cell r="F183">
            <v>37853</v>
          </cell>
          <cell r="G183">
            <v>37853</v>
          </cell>
          <cell r="I183">
            <v>180</v>
          </cell>
          <cell r="J183">
            <v>180</v>
          </cell>
          <cell r="K183">
            <v>160</v>
          </cell>
          <cell r="L183">
            <v>20</v>
          </cell>
          <cell r="M183" t="str">
            <v>獎勵平面大車位</v>
          </cell>
        </row>
        <row r="184">
          <cell r="A184" t="str">
            <v>E03F02</v>
          </cell>
          <cell r="C184" t="str">
            <v>三+1</v>
          </cell>
          <cell r="D184" t="str">
            <v>林圓招</v>
          </cell>
          <cell r="E184">
            <v>37853</v>
          </cell>
          <cell r="F184">
            <v>37853</v>
          </cell>
          <cell r="G184">
            <v>37863</v>
          </cell>
          <cell r="H184">
            <v>65.66</v>
          </cell>
          <cell r="I184">
            <v>2476</v>
          </cell>
          <cell r="J184">
            <v>2228</v>
          </cell>
          <cell r="K184">
            <v>2167</v>
          </cell>
          <cell r="L184">
            <v>61</v>
          </cell>
          <cell r="N184" t="str">
            <v>簽</v>
          </cell>
          <cell r="O184">
            <v>33.93</v>
          </cell>
          <cell r="P184">
            <v>33</v>
          </cell>
        </row>
        <row r="185">
          <cell r="B185" t="str">
            <v>A50015</v>
          </cell>
          <cell r="D185" t="str">
            <v>林圓招</v>
          </cell>
          <cell r="E185">
            <v>37853</v>
          </cell>
          <cell r="F185">
            <v>37853</v>
          </cell>
          <cell r="G185">
            <v>37863</v>
          </cell>
          <cell r="I185">
            <v>140</v>
          </cell>
          <cell r="J185">
            <v>130</v>
          </cell>
          <cell r="K185">
            <v>120</v>
          </cell>
          <cell r="L185">
            <v>10</v>
          </cell>
          <cell r="M185" t="str">
            <v>法定平面大車位</v>
          </cell>
        </row>
        <row r="186">
          <cell r="A186" t="str">
            <v>E05F02</v>
          </cell>
          <cell r="C186" t="str">
            <v>三+1</v>
          </cell>
          <cell r="D186" t="str">
            <v>林圓招</v>
          </cell>
          <cell r="E186">
            <v>37853</v>
          </cell>
          <cell r="F186">
            <v>37853</v>
          </cell>
          <cell r="G186">
            <v>37863</v>
          </cell>
          <cell r="H186">
            <v>65.66</v>
          </cell>
          <cell r="I186">
            <v>2391</v>
          </cell>
          <cell r="J186">
            <v>2152</v>
          </cell>
          <cell r="K186">
            <v>2082</v>
          </cell>
          <cell r="L186">
            <v>70</v>
          </cell>
          <cell r="N186" t="str">
            <v>簽</v>
          </cell>
          <cell r="O186">
            <v>32.770000000000003</v>
          </cell>
          <cell r="P186">
            <v>31.71</v>
          </cell>
        </row>
        <row r="187">
          <cell r="B187" t="str">
            <v>A50016</v>
          </cell>
          <cell r="D187" t="str">
            <v>林圓招</v>
          </cell>
          <cell r="E187">
            <v>37853</v>
          </cell>
          <cell r="F187">
            <v>37853</v>
          </cell>
          <cell r="G187">
            <v>37863</v>
          </cell>
          <cell r="I187">
            <v>140</v>
          </cell>
          <cell r="J187">
            <v>130</v>
          </cell>
          <cell r="K187">
            <v>120</v>
          </cell>
          <cell r="L187">
            <v>10</v>
          </cell>
          <cell r="M187" t="str">
            <v>法定平面大車位</v>
          </cell>
        </row>
        <row r="188">
          <cell r="A188" t="str">
            <v>C01F01</v>
          </cell>
          <cell r="C188" t="str">
            <v>一樓</v>
          </cell>
          <cell r="D188" t="str">
            <v>張宥誼</v>
          </cell>
          <cell r="E188">
            <v>37855</v>
          </cell>
          <cell r="F188">
            <v>37855</v>
          </cell>
          <cell r="G188">
            <v>37861</v>
          </cell>
          <cell r="H188">
            <v>69.52</v>
          </cell>
          <cell r="I188">
            <v>3025</v>
          </cell>
          <cell r="J188">
            <v>2725</v>
          </cell>
          <cell r="K188">
            <v>2503</v>
          </cell>
          <cell r="L188">
            <v>222</v>
          </cell>
          <cell r="N188" t="str">
            <v>簽</v>
          </cell>
          <cell r="O188">
            <v>39.200000000000003</v>
          </cell>
          <cell r="P188">
            <v>36</v>
          </cell>
        </row>
        <row r="189">
          <cell r="A189" t="str">
            <v>E05F06</v>
          </cell>
          <cell r="C189" t="str">
            <v>三+1</v>
          </cell>
          <cell r="D189" t="str">
            <v>田瑞和</v>
          </cell>
          <cell r="E189">
            <v>37857</v>
          </cell>
          <cell r="F189">
            <v>37857</v>
          </cell>
          <cell r="G189">
            <v>37861</v>
          </cell>
          <cell r="H189">
            <v>65.66</v>
          </cell>
          <cell r="I189">
            <v>2417</v>
          </cell>
          <cell r="J189">
            <v>2130</v>
          </cell>
          <cell r="K189">
            <v>2108</v>
          </cell>
          <cell r="L189">
            <v>22</v>
          </cell>
          <cell r="N189" t="str">
            <v>簽</v>
          </cell>
          <cell r="O189">
            <v>32.44</v>
          </cell>
          <cell r="P189">
            <v>32.1</v>
          </cell>
        </row>
        <row r="190">
          <cell r="B190" t="str">
            <v>A30749</v>
          </cell>
          <cell r="D190" t="str">
            <v>田瑞和</v>
          </cell>
          <cell r="E190">
            <v>37857</v>
          </cell>
          <cell r="F190">
            <v>37857</v>
          </cell>
          <cell r="G190">
            <v>37861</v>
          </cell>
          <cell r="I190">
            <v>170</v>
          </cell>
          <cell r="J190">
            <v>170</v>
          </cell>
          <cell r="K190">
            <v>150</v>
          </cell>
          <cell r="L190">
            <v>20</v>
          </cell>
          <cell r="M190" t="str">
            <v>獎勵平面小車位</v>
          </cell>
        </row>
        <row r="191">
          <cell r="A191" t="str">
            <v>E05F11</v>
          </cell>
          <cell r="C191" t="str">
            <v>三+1</v>
          </cell>
          <cell r="D191" t="str">
            <v>謝良玲</v>
          </cell>
          <cell r="E191">
            <v>37857</v>
          </cell>
          <cell r="F191">
            <v>37857</v>
          </cell>
          <cell r="G191">
            <v>37861</v>
          </cell>
          <cell r="H191">
            <v>65.66</v>
          </cell>
          <cell r="I191">
            <v>2450</v>
          </cell>
          <cell r="J191">
            <v>2130</v>
          </cell>
          <cell r="K191">
            <v>2141</v>
          </cell>
          <cell r="L191">
            <v>-11</v>
          </cell>
          <cell r="N191" t="str">
            <v>簽</v>
          </cell>
          <cell r="O191">
            <v>32.44</v>
          </cell>
          <cell r="P191">
            <v>32.61</v>
          </cell>
        </row>
        <row r="192">
          <cell r="B192" t="str">
            <v>A30750</v>
          </cell>
          <cell r="D192" t="str">
            <v>謝良玲</v>
          </cell>
          <cell r="E192">
            <v>37857</v>
          </cell>
          <cell r="F192">
            <v>37857</v>
          </cell>
          <cell r="G192">
            <v>37861</v>
          </cell>
          <cell r="I192">
            <v>170</v>
          </cell>
          <cell r="J192">
            <v>170</v>
          </cell>
          <cell r="K192">
            <v>150</v>
          </cell>
          <cell r="L192">
            <v>20</v>
          </cell>
          <cell r="M192" t="str">
            <v>獎勵平面小車位</v>
          </cell>
        </row>
        <row r="193">
          <cell r="A193" t="str">
            <v>C01F08</v>
          </cell>
          <cell r="C193" t="str">
            <v>三</v>
          </cell>
          <cell r="D193" t="str">
            <v>黃政清</v>
          </cell>
          <cell r="E193">
            <v>37857</v>
          </cell>
          <cell r="F193">
            <v>37859</v>
          </cell>
          <cell r="G193">
            <v>37859</v>
          </cell>
          <cell r="H193">
            <v>52.18</v>
          </cell>
          <cell r="I193">
            <v>1910</v>
          </cell>
          <cell r="J193">
            <v>1686</v>
          </cell>
          <cell r="K193">
            <v>1665</v>
          </cell>
          <cell r="L193">
            <v>21</v>
          </cell>
          <cell r="N193" t="str">
            <v>簽</v>
          </cell>
          <cell r="O193">
            <v>32.31</v>
          </cell>
          <cell r="P193">
            <v>31.91</v>
          </cell>
        </row>
        <row r="194">
          <cell r="B194" t="str">
            <v>A50058</v>
          </cell>
          <cell r="D194" t="str">
            <v>黃政清</v>
          </cell>
          <cell r="E194">
            <v>37857</v>
          </cell>
          <cell r="F194">
            <v>37859</v>
          </cell>
          <cell r="G194">
            <v>37859</v>
          </cell>
          <cell r="I194">
            <v>140</v>
          </cell>
          <cell r="J194">
            <v>140</v>
          </cell>
          <cell r="K194">
            <v>120</v>
          </cell>
          <cell r="L194">
            <v>20</v>
          </cell>
          <cell r="M194" t="str">
            <v>法定平面大車位</v>
          </cell>
        </row>
        <row r="195">
          <cell r="A195" t="str">
            <v>D01F10</v>
          </cell>
          <cell r="C195" t="str">
            <v>四</v>
          </cell>
          <cell r="D195" t="str">
            <v>李怡德.陳怡伶</v>
          </cell>
          <cell r="E195">
            <v>37857</v>
          </cell>
          <cell r="F195">
            <v>37857</v>
          </cell>
          <cell r="G195">
            <v>37862</v>
          </cell>
          <cell r="H195">
            <v>65.03</v>
          </cell>
          <cell r="I195">
            <v>2472</v>
          </cell>
          <cell r="J195">
            <v>2170</v>
          </cell>
          <cell r="K195">
            <v>2166</v>
          </cell>
          <cell r="L195">
            <v>4</v>
          </cell>
          <cell r="N195" t="str">
            <v>簽</v>
          </cell>
          <cell r="O195">
            <v>33.369999999999997</v>
          </cell>
          <cell r="P195">
            <v>33.31</v>
          </cell>
        </row>
        <row r="196">
          <cell r="B196" t="str">
            <v>A50062</v>
          </cell>
          <cell r="D196" t="str">
            <v>李怡德.陳怡伶</v>
          </cell>
          <cell r="E196">
            <v>37857</v>
          </cell>
          <cell r="F196">
            <v>37857</v>
          </cell>
          <cell r="G196">
            <v>37862</v>
          </cell>
          <cell r="I196">
            <v>140</v>
          </cell>
          <cell r="J196">
            <v>120</v>
          </cell>
          <cell r="K196">
            <v>120</v>
          </cell>
          <cell r="L196">
            <v>0</v>
          </cell>
          <cell r="M196" t="str">
            <v>法定平面大車位</v>
          </cell>
        </row>
        <row r="197">
          <cell r="A197" t="str">
            <v>A03F16</v>
          </cell>
          <cell r="C197" t="str">
            <v>樓中樓</v>
          </cell>
          <cell r="D197" t="str">
            <v>李淑芬</v>
          </cell>
          <cell r="E197">
            <v>37858</v>
          </cell>
          <cell r="F197">
            <v>37858</v>
          </cell>
          <cell r="G197">
            <v>37865</v>
          </cell>
          <cell r="H197">
            <v>130.22999999999999</v>
          </cell>
          <cell r="I197">
            <v>5027</v>
          </cell>
          <cell r="J197">
            <v>4427</v>
          </cell>
          <cell r="K197">
            <v>4389</v>
          </cell>
          <cell r="L197">
            <v>38</v>
          </cell>
          <cell r="N197" t="str">
            <v>簽</v>
          </cell>
          <cell r="O197">
            <v>33.99</v>
          </cell>
          <cell r="P197">
            <v>33.700000000000003</v>
          </cell>
        </row>
        <row r="198">
          <cell r="B198" t="str">
            <v>A30708</v>
          </cell>
          <cell r="D198" t="str">
            <v>李淑芬</v>
          </cell>
          <cell r="E198">
            <v>37858</v>
          </cell>
          <cell r="F198">
            <v>37858</v>
          </cell>
          <cell r="G198">
            <v>37865</v>
          </cell>
          <cell r="I198">
            <v>180</v>
          </cell>
          <cell r="J198">
            <v>175</v>
          </cell>
          <cell r="K198">
            <v>160</v>
          </cell>
          <cell r="L198">
            <v>15</v>
          </cell>
          <cell r="M198" t="str">
            <v>法定平面大車位</v>
          </cell>
        </row>
        <row r="199">
          <cell r="B199" t="str">
            <v>A30709</v>
          </cell>
          <cell r="D199" t="str">
            <v>李淑芬</v>
          </cell>
          <cell r="E199">
            <v>37858</v>
          </cell>
          <cell r="F199">
            <v>37858</v>
          </cell>
          <cell r="G199">
            <v>37865</v>
          </cell>
          <cell r="I199">
            <v>180</v>
          </cell>
          <cell r="J199">
            <v>175</v>
          </cell>
          <cell r="K199">
            <v>160</v>
          </cell>
          <cell r="L199">
            <v>15</v>
          </cell>
          <cell r="M199" t="str">
            <v>法定平面大車位</v>
          </cell>
        </row>
        <row r="200">
          <cell r="A200" t="str">
            <v>E01F13</v>
          </cell>
          <cell r="C200" t="str">
            <v>三</v>
          </cell>
          <cell r="D200" t="str">
            <v>江鳳燕</v>
          </cell>
          <cell r="E200">
            <v>37858</v>
          </cell>
          <cell r="F200">
            <v>37858</v>
          </cell>
          <cell r="G200">
            <v>37858</v>
          </cell>
          <cell r="H200">
            <v>52.39</v>
          </cell>
          <cell r="I200">
            <v>1976</v>
          </cell>
          <cell r="J200">
            <v>1730</v>
          </cell>
          <cell r="K200">
            <v>1729</v>
          </cell>
          <cell r="L200">
            <v>1</v>
          </cell>
          <cell r="N200" t="str">
            <v>簽</v>
          </cell>
          <cell r="O200">
            <v>33.020000000000003</v>
          </cell>
          <cell r="P200">
            <v>33</v>
          </cell>
        </row>
        <row r="201">
          <cell r="B201" t="str">
            <v>A30839</v>
          </cell>
          <cell r="D201" t="str">
            <v>江鳳燕</v>
          </cell>
          <cell r="E201">
            <v>37858</v>
          </cell>
          <cell r="F201">
            <v>37858</v>
          </cell>
          <cell r="G201">
            <v>37858</v>
          </cell>
          <cell r="I201">
            <v>180</v>
          </cell>
          <cell r="J201">
            <v>175</v>
          </cell>
          <cell r="K201">
            <v>160</v>
          </cell>
          <cell r="L201">
            <v>15</v>
          </cell>
          <cell r="M201" t="str">
            <v>獎勵平面大車位</v>
          </cell>
        </row>
        <row r="202">
          <cell r="A202" t="str">
            <v>E02F13</v>
          </cell>
          <cell r="D202" t="str">
            <v>江鳳燕</v>
          </cell>
          <cell r="E202">
            <v>37858</v>
          </cell>
          <cell r="F202">
            <v>37858</v>
          </cell>
          <cell r="G202">
            <v>37858</v>
          </cell>
          <cell r="H202">
            <v>52.39</v>
          </cell>
          <cell r="I202">
            <v>2018</v>
          </cell>
          <cell r="J202">
            <v>1770</v>
          </cell>
          <cell r="K202">
            <v>1771</v>
          </cell>
          <cell r="L202">
            <v>-1</v>
          </cell>
          <cell r="N202" t="str">
            <v>簽</v>
          </cell>
          <cell r="O202">
            <v>33.79</v>
          </cell>
          <cell r="P202">
            <v>33.799999999999997</v>
          </cell>
        </row>
        <row r="203">
          <cell r="B203" t="str">
            <v>A30840</v>
          </cell>
          <cell r="D203" t="str">
            <v>江鳳燕</v>
          </cell>
          <cell r="E203">
            <v>37858</v>
          </cell>
          <cell r="F203">
            <v>37858</v>
          </cell>
          <cell r="G203">
            <v>37858</v>
          </cell>
          <cell r="I203">
            <v>180</v>
          </cell>
          <cell r="J203">
            <v>175</v>
          </cell>
          <cell r="K203">
            <v>160</v>
          </cell>
          <cell r="L203">
            <v>15</v>
          </cell>
          <cell r="M203" t="str">
            <v>獎勵平面大車位</v>
          </cell>
        </row>
        <row r="204">
          <cell r="A204" t="str">
            <v>C05F15</v>
          </cell>
          <cell r="C204" t="str">
            <v>三+1</v>
          </cell>
          <cell r="D204" t="str">
            <v>陳苑琪</v>
          </cell>
          <cell r="E204">
            <v>37859</v>
          </cell>
          <cell r="F204">
            <v>37861</v>
          </cell>
          <cell r="G204">
            <v>37861</v>
          </cell>
          <cell r="H204">
            <v>65.39</v>
          </cell>
          <cell r="I204">
            <v>2531</v>
          </cell>
          <cell r="J204">
            <v>2253</v>
          </cell>
          <cell r="K204">
            <v>2224</v>
          </cell>
          <cell r="L204">
            <v>29</v>
          </cell>
          <cell r="N204" t="str">
            <v>簽</v>
          </cell>
          <cell r="O204">
            <v>34.450000000000003</v>
          </cell>
          <cell r="P204">
            <v>34.01</v>
          </cell>
        </row>
        <row r="205">
          <cell r="B205" t="str">
            <v>A50067</v>
          </cell>
          <cell r="D205" t="str">
            <v>陳苑琪</v>
          </cell>
          <cell r="E205">
            <v>37859</v>
          </cell>
          <cell r="F205">
            <v>37861</v>
          </cell>
          <cell r="G205">
            <v>37861</v>
          </cell>
          <cell r="I205">
            <v>140</v>
          </cell>
          <cell r="J205">
            <v>140</v>
          </cell>
          <cell r="K205">
            <v>120</v>
          </cell>
          <cell r="L205">
            <v>20</v>
          </cell>
          <cell r="M205" t="str">
            <v>法定平面大車位</v>
          </cell>
        </row>
        <row r="206">
          <cell r="B206" t="str">
            <v>A50068</v>
          </cell>
          <cell r="D206" t="str">
            <v>陳苑琪</v>
          </cell>
          <cell r="E206">
            <v>37859</v>
          </cell>
          <cell r="F206">
            <v>37861</v>
          </cell>
          <cell r="G206">
            <v>37861</v>
          </cell>
          <cell r="I206">
            <v>130</v>
          </cell>
          <cell r="J206">
            <v>130</v>
          </cell>
          <cell r="K206">
            <v>110</v>
          </cell>
          <cell r="L206">
            <v>20</v>
          </cell>
          <cell r="M206" t="str">
            <v>法定平面小車位</v>
          </cell>
        </row>
        <row r="207">
          <cell r="A207" t="str">
            <v>A03F01</v>
          </cell>
          <cell r="C207" t="str">
            <v>一樓</v>
          </cell>
          <cell r="D207" t="str">
            <v>張良鎮</v>
          </cell>
          <cell r="E207">
            <v>37860</v>
          </cell>
          <cell r="F207">
            <v>37860</v>
          </cell>
          <cell r="G207">
            <v>37860</v>
          </cell>
          <cell r="H207">
            <v>70.459999999999994</v>
          </cell>
          <cell r="I207">
            <v>3030</v>
          </cell>
          <cell r="J207">
            <v>2630</v>
          </cell>
          <cell r="K207">
            <v>2502</v>
          </cell>
          <cell r="L207">
            <v>128</v>
          </cell>
          <cell r="N207" t="str">
            <v>簽</v>
          </cell>
          <cell r="O207">
            <v>37.33</v>
          </cell>
          <cell r="P207">
            <v>35.51</v>
          </cell>
        </row>
        <row r="208">
          <cell r="B208" t="str">
            <v>A30718</v>
          </cell>
          <cell r="D208" t="str">
            <v>張良鎮</v>
          </cell>
          <cell r="E208">
            <v>37860</v>
          </cell>
          <cell r="F208">
            <v>37860</v>
          </cell>
          <cell r="G208">
            <v>37860</v>
          </cell>
          <cell r="I208">
            <v>180</v>
          </cell>
          <cell r="J208">
            <v>170</v>
          </cell>
          <cell r="K208">
            <v>160</v>
          </cell>
          <cell r="L208">
            <v>10</v>
          </cell>
          <cell r="M208" t="str">
            <v>法定平面大車位</v>
          </cell>
        </row>
        <row r="209">
          <cell r="A209" t="str">
            <v>A05F01</v>
          </cell>
          <cell r="C209" t="str">
            <v>一樓</v>
          </cell>
          <cell r="D209" t="str">
            <v>楊嘉玲</v>
          </cell>
          <cell r="E209">
            <v>37860</v>
          </cell>
          <cell r="F209">
            <v>37860</v>
          </cell>
          <cell r="G209">
            <v>37860</v>
          </cell>
          <cell r="H209">
            <v>70.66</v>
          </cell>
          <cell r="I209">
            <v>2996</v>
          </cell>
          <cell r="J209">
            <v>2630</v>
          </cell>
          <cell r="K209">
            <v>2467</v>
          </cell>
          <cell r="L209">
            <v>163</v>
          </cell>
          <cell r="N209" t="str">
            <v>簽</v>
          </cell>
          <cell r="O209">
            <v>37.22</v>
          </cell>
          <cell r="P209">
            <v>34.909999999999997</v>
          </cell>
        </row>
        <row r="210">
          <cell r="B210" t="str">
            <v>A30719</v>
          </cell>
          <cell r="D210" t="str">
            <v>楊嘉玲</v>
          </cell>
          <cell r="E210">
            <v>37860</v>
          </cell>
          <cell r="F210">
            <v>37860</v>
          </cell>
          <cell r="G210">
            <v>37860</v>
          </cell>
          <cell r="I210">
            <v>180</v>
          </cell>
          <cell r="J210">
            <v>170</v>
          </cell>
          <cell r="K210">
            <v>160</v>
          </cell>
          <cell r="L210">
            <v>10</v>
          </cell>
          <cell r="M210" t="str">
            <v>法定平面大車位</v>
          </cell>
        </row>
        <row r="211">
          <cell r="B211" t="str">
            <v>A50102</v>
          </cell>
          <cell r="D211" t="str">
            <v>陳彩芬</v>
          </cell>
          <cell r="E211">
            <v>37861</v>
          </cell>
          <cell r="F211">
            <v>37861</v>
          </cell>
          <cell r="G211">
            <v>37861</v>
          </cell>
          <cell r="I211">
            <v>140</v>
          </cell>
          <cell r="J211">
            <v>140</v>
          </cell>
          <cell r="K211">
            <v>120</v>
          </cell>
          <cell r="L211">
            <v>20</v>
          </cell>
          <cell r="M211" t="str">
            <v>法定平面大車位</v>
          </cell>
        </row>
        <row r="212">
          <cell r="B212" t="str">
            <v>A50105</v>
          </cell>
          <cell r="D212" t="str">
            <v>陳彩芬</v>
          </cell>
          <cell r="E212">
            <v>37861</v>
          </cell>
          <cell r="F212">
            <v>37861</v>
          </cell>
          <cell r="G212">
            <v>37861</v>
          </cell>
          <cell r="I212">
            <v>140</v>
          </cell>
          <cell r="J212">
            <v>140</v>
          </cell>
          <cell r="K212">
            <v>120</v>
          </cell>
          <cell r="L212">
            <v>20</v>
          </cell>
          <cell r="M212" t="str">
            <v>法定平面大車位</v>
          </cell>
        </row>
        <row r="213">
          <cell r="A213" t="str">
            <v>D01F14</v>
          </cell>
          <cell r="C213" t="str">
            <v>四</v>
          </cell>
          <cell r="D213" t="str">
            <v>汪大業李青穗</v>
          </cell>
          <cell r="E213">
            <v>37861</v>
          </cell>
          <cell r="F213">
            <v>37861</v>
          </cell>
          <cell r="G213">
            <v>37877</v>
          </cell>
          <cell r="H213">
            <v>65.03</v>
          </cell>
          <cell r="I213">
            <v>2485</v>
          </cell>
          <cell r="J213">
            <v>2230</v>
          </cell>
          <cell r="K213">
            <v>2179</v>
          </cell>
          <cell r="L213">
            <v>51</v>
          </cell>
          <cell r="N213" t="str">
            <v>簽</v>
          </cell>
          <cell r="O213">
            <v>34.29</v>
          </cell>
          <cell r="P213">
            <v>33.51</v>
          </cell>
        </row>
        <row r="214">
          <cell r="B214" t="str">
            <v>A50053</v>
          </cell>
          <cell r="D214" t="str">
            <v>汪大業李青穗</v>
          </cell>
          <cell r="E214">
            <v>37861</v>
          </cell>
          <cell r="F214">
            <v>37861</v>
          </cell>
          <cell r="G214">
            <v>37877</v>
          </cell>
          <cell r="I214">
            <v>140</v>
          </cell>
          <cell r="J214">
            <v>135</v>
          </cell>
          <cell r="K214">
            <v>120</v>
          </cell>
          <cell r="L214">
            <v>15</v>
          </cell>
          <cell r="M214" t="str">
            <v>法定平面大車位</v>
          </cell>
        </row>
        <row r="215">
          <cell r="B215" t="str">
            <v>A50054</v>
          </cell>
          <cell r="D215" t="str">
            <v>汪大業李青穗</v>
          </cell>
          <cell r="E215">
            <v>37861</v>
          </cell>
          <cell r="F215">
            <v>37861</v>
          </cell>
          <cell r="G215">
            <v>37877</v>
          </cell>
          <cell r="I215">
            <v>140</v>
          </cell>
          <cell r="J215">
            <v>135</v>
          </cell>
          <cell r="K215">
            <v>120</v>
          </cell>
          <cell r="L215">
            <v>15</v>
          </cell>
          <cell r="M215" t="str">
            <v>法定平面大車位</v>
          </cell>
        </row>
        <row r="216">
          <cell r="A216" t="str">
            <v>E01F01</v>
          </cell>
          <cell r="C216" t="str">
            <v>一樓</v>
          </cell>
          <cell r="D216" t="str">
            <v>陳韋勻</v>
          </cell>
          <cell r="E216">
            <v>37861</v>
          </cell>
          <cell r="F216">
            <v>37861</v>
          </cell>
          <cell r="G216">
            <v>37861</v>
          </cell>
          <cell r="H216">
            <v>53.01</v>
          </cell>
          <cell r="I216">
            <v>2333</v>
          </cell>
          <cell r="J216">
            <v>1961</v>
          </cell>
          <cell r="K216">
            <v>1935</v>
          </cell>
          <cell r="L216">
            <v>26</v>
          </cell>
          <cell r="N216" t="str">
            <v>簽</v>
          </cell>
          <cell r="O216">
            <v>36.99</v>
          </cell>
          <cell r="P216">
            <v>36.5</v>
          </cell>
        </row>
        <row r="217">
          <cell r="B217" t="str">
            <v>A30746</v>
          </cell>
          <cell r="D217" t="str">
            <v>陳韋勻</v>
          </cell>
          <cell r="E217">
            <v>37861</v>
          </cell>
          <cell r="F217">
            <v>37861</v>
          </cell>
          <cell r="G217">
            <v>37861</v>
          </cell>
          <cell r="I217">
            <v>180</v>
          </cell>
          <cell r="J217">
            <v>180</v>
          </cell>
          <cell r="K217">
            <v>160</v>
          </cell>
          <cell r="L217">
            <v>20</v>
          </cell>
          <cell r="M217" t="str">
            <v>獎勵平面大車位</v>
          </cell>
        </row>
        <row r="218">
          <cell r="B218" t="str">
            <v>A30760</v>
          </cell>
          <cell r="D218" t="str">
            <v>陳韋勻</v>
          </cell>
          <cell r="E218">
            <v>37861</v>
          </cell>
          <cell r="F218">
            <v>37861</v>
          </cell>
          <cell r="G218">
            <v>37861</v>
          </cell>
          <cell r="I218">
            <v>170</v>
          </cell>
          <cell r="J218">
            <v>170</v>
          </cell>
          <cell r="K218">
            <v>150</v>
          </cell>
          <cell r="L218">
            <v>20</v>
          </cell>
          <cell r="M218" t="str">
            <v>獎勵平面小車位</v>
          </cell>
        </row>
        <row r="219">
          <cell r="A219" t="str">
            <v>B01F16</v>
          </cell>
          <cell r="C219" t="str">
            <v>樓中樓</v>
          </cell>
          <cell r="D219" t="str">
            <v>張筱敏</v>
          </cell>
          <cell r="E219">
            <v>37865</v>
          </cell>
          <cell r="F219">
            <v>37865</v>
          </cell>
          <cell r="G219">
            <v>37865</v>
          </cell>
          <cell r="H219">
            <v>107</v>
          </cell>
          <cell r="I219">
            <v>4034</v>
          </cell>
          <cell r="J219">
            <v>3500</v>
          </cell>
          <cell r="K219">
            <v>3510</v>
          </cell>
          <cell r="L219">
            <v>-10</v>
          </cell>
          <cell r="N219" t="str">
            <v>簽</v>
          </cell>
          <cell r="O219">
            <v>32.71</v>
          </cell>
          <cell r="P219">
            <v>32.799999999999997</v>
          </cell>
        </row>
        <row r="220">
          <cell r="B220" t="str">
            <v>A30784</v>
          </cell>
          <cell r="D220" t="str">
            <v>張筱敏</v>
          </cell>
          <cell r="E220">
            <v>37865</v>
          </cell>
          <cell r="F220">
            <v>37865</v>
          </cell>
          <cell r="G220">
            <v>37865</v>
          </cell>
          <cell r="I220">
            <v>170</v>
          </cell>
          <cell r="J220">
            <v>170</v>
          </cell>
          <cell r="K220">
            <v>150</v>
          </cell>
          <cell r="L220">
            <v>20</v>
          </cell>
          <cell r="M220" t="str">
            <v>獎勵平面小車位</v>
          </cell>
        </row>
        <row r="221">
          <cell r="B221" t="str">
            <v>A30785</v>
          </cell>
          <cell r="D221" t="str">
            <v>張筱敏</v>
          </cell>
          <cell r="E221">
            <v>37865</v>
          </cell>
          <cell r="F221">
            <v>37865</v>
          </cell>
          <cell r="G221">
            <v>37865</v>
          </cell>
          <cell r="I221">
            <v>170</v>
          </cell>
          <cell r="J221">
            <v>170</v>
          </cell>
          <cell r="K221">
            <v>150</v>
          </cell>
          <cell r="L221">
            <v>20</v>
          </cell>
          <cell r="M221" t="str">
            <v>獎勵平面小車位</v>
          </cell>
        </row>
        <row r="222">
          <cell r="B222" t="str">
            <v>A50021</v>
          </cell>
          <cell r="D222" t="str">
            <v>林津治</v>
          </cell>
          <cell r="E222">
            <v>37865</v>
          </cell>
          <cell r="F222">
            <v>37865</v>
          </cell>
          <cell r="G222">
            <v>37865</v>
          </cell>
          <cell r="I222">
            <v>140</v>
          </cell>
          <cell r="J222">
            <v>120</v>
          </cell>
          <cell r="K222">
            <v>120</v>
          </cell>
          <cell r="L222">
            <v>0</v>
          </cell>
          <cell r="M222" t="str">
            <v>法定平面大車位</v>
          </cell>
        </row>
        <row r="223">
          <cell r="A223" t="str">
            <v>C03F08</v>
          </cell>
          <cell r="C223" t="str">
            <v>三</v>
          </cell>
          <cell r="D223" t="str">
            <v>蘇幸瑜</v>
          </cell>
          <cell r="E223">
            <v>37865</v>
          </cell>
          <cell r="F223">
            <v>37865</v>
          </cell>
          <cell r="G223">
            <v>37865</v>
          </cell>
          <cell r="H223">
            <v>65.39</v>
          </cell>
          <cell r="I223">
            <v>2440</v>
          </cell>
          <cell r="J223">
            <v>2100</v>
          </cell>
          <cell r="K223">
            <v>2132</v>
          </cell>
          <cell r="L223">
            <v>-32</v>
          </cell>
          <cell r="N223" t="str">
            <v>簽</v>
          </cell>
          <cell r="O223">
            <v>32.119999999999997</v>
          </cell>
          <cell r="P223">
            <v>32.6</v>
          </cell>
        </row>
        <row r="224">
          <cell r="B224" t="str">
            <v>A50009</v>
          </cell>
          <cell r="D224" t="str">
            <v>蘇幸瑜</v>
          </cell>
          <cell r="E224">
            <v>37865</v>
          </cell>
          <cell r="F224">
            <v>37865</v>
          </cell>
          <cell r="G224">
            <v>37865</v>
          </cell>
          <cell r="I224">
            <v>140</v>
          </cell>
          <cell r="J224">
            <v>140</v>
          </cell>
          <cell r="K224">
            <v>120</v>
          </cell>
          <cell r="L224">
            <v>20</v>
          </cell>
          <cell r="M224" t="str">
            <v>法定平面大車位</v>
          </cell>
        </row>
        <row r="225">
          <cell r="B225" t="str">
            <v>A50010</v>
          </cell>
          <cell r="D225" t="str">
            <v>蘇幸瑜</v>
          </cell>
          <cell r="E225">
            <v>37865</v>
          </cell>
          <cell r="F225">
            <v>37865</v>
          </cell>
          <cell r="G225">
            <v>37865</v>
          </cell>
          <cell r="I225">
            <v>130</v>
          </cell>
          <cell r="J225">
            <v>130</v>
          </cell>
          <cell r="K225">
            <v>110</v>
          </cell>
          <cell r="L225">
            <v>20</v>
          </cell>
          <cell r="M225" t="str">
            <v>法定平面小車位</v>
          </cell>
        </row>
        <row r="226">
          <cell r="A226" t="str">
            <v>E01F04</v>
          </cell>
          <cell r="C226" t="str">
            <v>二</v>
          </cell>
          <cell r="D226" t="str">
            <v>劉嘯人</v>
          </cell>
          <cell r="E226">
            <v>37865</v>
          </cell>
          <cell r="F226">
            <v>37869</v>
          </cell>
          <cell r="G226">
            <v>37869</v>
          </cell>
          <cell r="H226">
            <v>44.91</v>
          </cell>
          <cell r="I226">
            <v>1640</v>
          </cell>
          <cell r="J226">
            <v>1450</v>
          </cell>
          <cell r="K226">
            <v>1429</v>
          </cell>
          <cell r="L226">
            <v>21</v>
          </cell>
          <cell r="N226" t="str">
            <v>簽</v>
          </cell>
          <cell r="O226">
            <v>32.29</v>
          </cell>
          <cell r="P226">
            <v>31.82</v>
          </cell>
        </row>
        <row r="227">
          <cell r="A227" t="str">
            <v>B05F10</v>
          </cell>
          <cell r="C227" t="str">
            <v>四+1</v>
          </cell>
          <cell r="D227" t="str">
            <v>袁惠兒</v>
          </cell>
          <cell r="E227">
            <v>37865</v>
          </cell>
          <cell r="F227">
            <v>37865</v>
          </cell>
          <cell r="G227">
            <v>37875</v>
          </cell>
          <cell r="H227">
            <v>81.62</v>
          </cell>
          <cell r="I227">
            <v>3127</v>
          </cell>
          <cell r="J227">
            <v>2750</v>
          </cell>
          <cell r="K227">
            <v>2743</v>
          </cell>
          <cell r="L227">
            <v>7</v>
          </cell>
          <cell r="N227" t="str">
            <v>簽</v>
          </cell>
          <cell r="O227">
            <v>33.69</v>
          </cell>
          <cell r="P227">
            <v>33.61</v>
          </cell>
        </row>
        <row r="228">
          <cell r="B228" t="str">
            <v>A30847</v>
          </cell>
          <cell r="D228" t="str">
            <v>袁惠兒</v>
          </cell>
          <cell r="E228">
            <v>37865</v>
          </cell>
          <cell r="F228">
            <v>37865</v>
          </cell>
          <cell r="G228">
            <v>37875</v>
          </cell>
          <cell r="I228">
            <v>180</v>
          </cell>
          <cell r="J228">
            <v>160</v>
          </cell>
          <cell r="K228">
            <v>160</v>
          </cell>
          <cell r="L228">
            <v>0</v>
          </cell>
          <cell r="M228" t="str">
            <v>獎勵平面大車位</v>
          </cell>
        </row>
        <row r="229">
          <cell r="A229" t="str">
            <v>E01F08</v>
          </cell>
          <cell r="C229" t="str">
            <v>三</v>
          </cell>
          <cell r="D229" t="str">
            <v>邱惠美</v>
          </cell>
          <cell r="E229">
            <v>37865</v>
          </cell>
          <cell r="F229">
            <v>37865</v>
          </cell>
          <cell r="G229">
            <v>37865</v>
          </cell>
          <cell r="H229">
            <v>52.39</v>
          </cell>
          <cell r="I229">
            <v>1960</v>
          </cell>
          <cell r="J229">
            <v>1730</v>
          </cell>
          <cell r="K229">
            <v>1714</v>
          </cell>
          <cell r="L229">
            <v>16</v>
          </cell>
          <cell r="N229" t="str">
            <v>簽</v>
          </cell>
          <cell r="O229">
            <v>33.020000000000003</v>
          </cell>
          <cell r="P229">
            <v>32.72</v>
          </cell>
        </row>
        <row r="230">
          <cell r="B230" t="str">
            <v>A50017</v>
          </cell>
          <cell r="D230" t="str">
            <v>邱惠美</v>
          </cell>
          <cell r="E230">
            <v>37865</v>
          </cell>
          <cell r="F230">
            <v>37865</v>
          </cell>
          <cell r="G230">
            <v>37865</v>
          </cell>
          <cell r="I230">
            <v>140</v>
          </cell>
          <cell r="J230">
            <v>140</v>
          </cell>
          <cell r="K230">
            <v>120</v>
          </cell>
          <cell r="L230">
            <v>20</v>
          </cell>
          <cell r="M230" t="str">
            <v>法定平面大車位</v>
          </cell>
        </row>
        <row r="231">
          <cell r="A231" t="str">
            <v>E02F08</v>
          </cell>
          <cell r="C231" t="str">
            <v>三</v>
          </cell>
          <cell r="D231" t="str">
            <v>邱惠美</v>
          </cell>
          <cell r="E231">
            <v>37865</v>
          </cell>
          <cell r="F231">
            <v>37865</v>
          </cell>
          <cell r="G231">
            <v>37865</v>
          </cell>
          <cell r="H231">
            <v>52.39</v>
          </cell>
          <cell r="I231">
            <v>2002</v>
          </cell>
          <cell r="J231">
            <v>1770</v>
          </cell>
          <cell r="K231">
            <v>1756</v>
          </cell>
          <cell r="L231">
            <v>14</v>
          </cell>
          <cell r="N231" t="str">
            <v>簽</v>
          </cell>
          <cell r="O231">
            <v>33.79</v>
          </cell>
          <cell r="P231">
            <v>33.520000000000003</v>
          </cell>
        </row>
        <row r="232">
          <cell r="B232" t="str">
            <v>A50018</v>
          </cell>
          <cell r="D232" t="str">
            <v>邱惠美</v>
          </cell>
          <cell r="E232">
            <v>37865</v>
          </cell>
          <cell r="F232">
            <v>37865</v>
          </cell>
          <cell r="G232">
            <v>37865</v>
          </cell>
          <cell r="I232">
            <v>140</v>
          </cell>
          <cell r="J232">
            <v>140</v>
          </cell>
          <cell r="K232">
            <v>120</v>
          </cell>
          <cell r="L232">
            <v>20</v>
          </cell>
          <cell r="M232" t="str">
            <v>法定平面大車位</v>
          </cell>
        </row>
        <row r="233">
          <cell r="A233" t="str">
            <v>E05F09</v>
          </cell>
          <cell r="C233" t="str">
            <v>三+1</v>
          </cell>
          <cell r="D233" t="str">
            <v>陳淑娟</v>
          </cell>
          <cell r="E233">
            <v>37867</v>
          </cell>
          <cell r="F233">
            <v>37867</v>
          </cell>
          <cell r="G233">
            <v>37867</v>
          </cell>
          <cell r="H233">
            <v>65.66</v>
          </cell>
          <cell r="I233">
            <v>2436</v>
          </cell>
          <cell r="J233">
            <v>2202</v>
          </cell>
          <cell r="K233">
            <v>2128</v>
          </cell>
          <cell r="L233">
            <v>74</v>
          </cell>
          <cell r="N233" t="str">
            <v>簽</v>
          </cell>
          <cell r="O233">
            <v>33.54</v>
          </cell>
          <cell r="P233">
            <v>32.409999999999997</v>
          </cell>
        </row>
        <row r="234">
          <cell r="B234" t="str">
            <v>A30870</v>
          </cell>
          <cell r="D234" t="str">
            <v>陳淑娟</v>
          </cell>
          <cell r="E234">
            <v>37867</v>
          </cell>
          <cell r="F234">
            <v>37867</v>
          </cell>
          <cell r="G234">
            <v>37867</v>
          </cell>
          <cell r="I234">
            <v>180</v>
          </cell>
          <cell r="J234">
            <v>180</v>
          </cell>
          <cell r="K234">
            <v>160</v>
          </cell>
          <cell r="L234">
            <v>20</v>
          </cell>
          <cell r="M234" t="str">
            <v>獎勵平面大車位</v>
          </cell>
        </row>
        <row r="235">
          <cell r="B235" t="str">
            <v>A30871</v>
          </cell>
          <cell r="D235" t="str">
            <v>陳淑娟</v>
          </cell>
          <cell r="E235">
            <v>37867</v>
          </cell>
          <cell r="F235">
            <v>37867</v>
          </cell>
          <cell r="G235">
            <v>37867</v>
          </cell>
          <cell r="I235">
            <v>180</v>
          </cell>
          <cell r="J235">
            <v>180</v>
          </cell>
          <cell r="K235">
            <v>160</v>
          </cell>
          <cell r="L235">
            <v>20</v>
          </cell>
          <cell r="M235" t="str">
            <v>獎勵平面大車位</v>
          </cell>
        </row>
        <row r="236">
          <cell r="A236" t="str">
            <v>B03F14</v>
          </cell>
          <cell r="C236" t="str">
            <v>四+1</v>
          </cell>
          <cell r="D236" t="str">
            <v>王璣</v>
          </cell>
          <cell r="E236">
            <v>37868</v>
          </cell>
          <cell r="F236">
            <v>37868</v>
          </cell>
          <cell r="G236">
            <v>37868</v>
          </cell>
          <cell r="H236">
            <v>81.61</v>
          </cell>
          <cell r="I236">
            <v>3142</v>
          </cell>
          <cell r="J236">
            <v>2765</v>
          </cell>
          <cell r="K236">
            <v>2759</v>
          </cell>
          <cell r="L236">
            <v>6</v>
          </cell>
          <cell r="N236" t="str">
            <v>簽</v>
          </cell>
          <cell r="O236">
            <v>33.880000000000003</v>
          </cell>
          <cell r="P236">
            <v>33.81</v>
          </cell>
        </row>
        <row r="237">
          <cell r="B237" t="str">
            <v>A50087</v>
          </cell>
          <cell r="D237" t="str">
            <v>王璣</v>
          </cell>
          <cell r="E237">
            <v>37868</v>
          </cell>
          <cell r="F237">
            <v>37868</v>
          </cell>
          <cell r="G237">
            <v>37868</v>
          </cell>
          <cell r="I237">
            <v>130</v>
          </cell>
          <cell r="J237">
            <v>130</v>
          </cell>
          <cell r="K237">
            <v>110</v>
          </cell>
          <cell r="L237">
            <v>20</v>
          </cell>
          <cell r="M237" t="str">
            <v>法定平面小車位</v>
          </cell>
        </row>
        <row r="238">
          <cell r="B238" t="str">
            <v>A50088</v>
          </cell>
          <cell r="D238" t="str">
            <v>王璣</v>
          </cell>
          <cell r="E238">
            <v>37868</v>
          </cell>
          <cell r="F238">
            <v>37868</v>
          </cell>
          <cell r="G238">
            <v>37868</v>
          </cell>
          <cell r="I238">
            <v>130</v>
          </cell>
          <cell r="J238">
            <v>130</v>
          </cell>
          <cell r="K238">
            <v>110</v>
          </cell>
          <cell r="L238">
            <v>20</v>
          </cell>
          <cell r="M238" t="str">
            <v>法定平面小車位</v>
          </cell>
        </row>
        <row r="239">
          <cell r="A239" t="str">
            <v>E05F05</v>
          </cell>
          <cell r="C239" t="str">
            <v>三+1</v>
          </cell>
          <cell r="D239" t="str">
            <v>游燕玉</v>
          </cell>
          <cell r="E239">
            <v>37868</v>
          </cell>
          <cell r="F239">
            <v>37868</v>
          </cell>
          <cell r="G239">
            <v>37871</v>
          </cell>
          <cell r="H239">
            <v>65.66</v>
          </cell>
          <cell r="I239">
            <v>2404</v>
          </cell>
          <cell r="J239">
            <v>2116</v>
          </cell>
          <cell r="K239">
            <v>2095</v>
          </cell>
          <cell r="L239">
            <v>21</v>
          </cell>
          <cell r="N239" t="str">
            <v>簽</v>
          </cell>
          <cell r="O239">
            <v>32.229999999999997</v>
          </cell>
          <cell r="P239">
            <v>31.91</v>
          </cell>
        </row>
        <row r="240">
          <cell r="B240" t="str">
            <v>A50005</v>
          </cell>
          <cell r="D240" t="str">
            <v>游燕玉</v>
          </cell>
          <cell r="E240">
            <v>37868</v>
          </cell>
          <cell r="F240">
            <v>37868</v>
          </cell>
          <cell r="G240">
            <v>37871</v>
          </cell>
          <cell r="I240">
            <v>130</v>
          </cell>
          <cell r="J240">
            <v>120</v>
          </cell>
          <cell r="K240">
            <v>110</v>
          </cell>
          <cell r="L240">
            <v>10</v>
          </cell>
          <cell r="M240" t="str">
            <v>法定平面小車位</v>
          </cell>
        </row>
        <row r="241">
          <cell r="B241" t="str">
            <v>A50011</v>
          </cell>
          <cell r="D241" t="str">
            <v>游燕玉</v>
          </cell>
          <cell r="E241">
            <v>37868</v>
          </cell>
          <cell r="F241">
            <v>37868</v>
          </cell>
          <cell r="G241">
            <v>37871</v>
          </cell>
          <cell r="I241">
            <v>130</v>
          </cell>
          <cell r="J241">
            <v>120</v>
          </cell>
          <cell r="K241">
            <v>110</v>
          </cell>
          <cell r="L241">
            <v>10</v>
          </cell>
          <cell r="M241" t="str">
            <v>法定平面小車位</v>
          </cell>
        </row>
        <row r="242">
          <cell r="B242" t="str">
            <v>A50012</v>
          </cell>
          <cell r="D242" t="str">
            <v>游燕玉</v>
          </cell>
          <cell r="E242">
            <v>37868</v>
          </cell>
          <cell r="F242">
            <v>37868</v>
          </cell>
          <cell r="G242">
            <v>37871</v>
          </cell>
          <cell r="I242">
            <v>130</v>
          </cell>
          <cell r="J242">
            <v>120</v>
          </cell>
          <cell r="K242">
            <v>110</v>
          </cell>
          <cell r="L242">
            <v>10</v>
          </cell>
          <cell r="M242" t="str">
            <v>法定平面小車位</v>
          </cell>
        </row>
        <row r="243">
          <cell r="A243" t="str">
            <v>C01F10</v>
          </cell>
          <cell r="C243" t="str">
            <v>三</v>
          </cell>
          <cell r="D243" t="str">
            <v>謝美息</v>
          </cell>
          <cell r="E243">
            <v>37869</v>
          </cell>
          <cell r="F243">
            <v>37869</v>
          </cell>
          <cell r="G243">
            <v>37869</v>
          </cell>
          <cell r="H243">
            <v>52.18</v>
          </cell>
          <cell r="I243">
            <v>1921</v>
          </cell>
          <cell r="J243">
            <v>1670</v>
          </cell>
          <cell r="K243">
            <v>1675</v>
          </cell>
          <cell r="L243">
            <v>-5</v>
          </cell>
          <cell r="N243" t="str">
            <v>簽</v>
          </cell>
          <cell r="O243">
            <v>32</v>
          </cell>
          <cell r="P243">
            <v>32.1</v>
          </cell>
        </row>
        <row r="244">
          <cell r="B244" t="str">
            <v>A50097</v>
          </cell>
          <cell r="D244" t="str">
            <v>謝美息</v>
          </cell>
          <cell r="E244">
            <v>37869</v>
          </cell>
          <cell r="F244">
            <v>37869</v>
          </cell>
          <cell r="G244">
            <v>37869</v>
          </cell>
          <cell r="I244">
            <v>140</v>
          </cell>
          <cell r="J244">
            <v>130</v>
          </cell>
          <cell r="K244">
            <v>120</v>
          </cell>
          <cell r="L244">
            <v>10</v>
          </cell>
          <cell r="M244" t="str">
            <v>法定平面大車位</v>
          </cell>
        </row>
        <row r="245">
          <cell r="A245" t="str">
            <v>D01F08</v>
          </cell>
          <cell r="C245" t="str">
            <v>四</v>
          </cell>
          <cell r="D245" t="str">
            <v>葉紫雲</v>
          </cell>
          <cell r="E245">
            <v>37870</v>
          </cell>
          <cell r="F245">
            <v>37870</v>
          </cell>
          <cell r="G245">
            <v>37870</v>
          </cell>
          <cell r="H245">
            <v>65.03</v>
          </cell>
          <cell r="I245">
            <v>2459</v>
          </cell>
          <cell r="J245">
            <v>2154</v>
          </cell>
          <cell r="K245">
            <v>2153</v>
          </cell>
          <cell r="L245">
            <v>1</v>
          </cell>
          <cell r="N245" t="str">
            <v>簽</v>
          </cell>
          <cell r="O245">
            <v>33.119999999999997</v>
          </cell>
          <cell r="P245">
            <v>33.11</v>
          </cell>
        </row>
        <row r="246">
          <cell r="B246" t="str">
            <v>A30737</v>
          </cell>
          <cell r="D246" t="str">
            <v>葉紫雲</v>
          </cell>
          <cell r="E246">
            <v>37870</v>
          </cell>
          <cell r="F246">
            <v>37870</v>
          </cell>
          <cell r="G246">
            <v>37870</v>
          </cell>
          <cell r="I246">
            <v>170</v>
          </cell>
          <cell r="J246">
            <v>170</v>
          </cell>
          <cell r="K246">
            <v>150</v>
          </cell>
          <cell r="L246">
            <v>20</v>
          </cell>
          <cell r="M246" t="str">
            <v>獎勵平面小車位</v>
          </cell>
        </row>
        <row r="247">
          <cell r="A247" t="str">
            <v>C05F16</v>
          </cell>
          <cell r="C247" t="str">
            <v>樓中樓</v>
          </cell>
          <cell r="D247" t="str">
            <v>洪世賢</v>
          </cell>
          <cell r="E247">
            <v>37870</v>
          </cell>
          <cell r="F247">
            <v>37870</v>
          </cell>
          <cell r="G247">
            <v>37870</v>
          </cell>
          <cell r="H247">
            <v>107.56</v>
          </cell>
          <cell r="I247">
            <v>4206</v>
          </cell>
          <cell r="J247">
            <v>3626</v>
          </cell>
          <cell r="K247">
            <v>3679</v>
          </cell>
          <cell r="L247">
            <v>-53</v>
          </cell>
          <cell r="N247" t="str">
            <v>簽</v>
          </cell>
          <cell r="O247">
            <v>33.71</v>
          </cell>
          <cell r="P247">
            <v>34.200000000000003</v>
          </cell>
        </row>
        <row r="248">
          <cell r="B248" t="str">
            <v>A30667</v>
          </cell>
          <cell r="D248" t="str">
            <v>洪世賢</v>
          </cell>
          <cell r="E248">
            <v>37870</v>
          </cell>
          <cell r="F248">
            <v>37870</v>
          </cell>
          <cell r="G248">
            <v>37870</v>
          </cell>
          <cell r="I248">
            <v>180</v>
          </cell>
          <cell r="J248">
            <v>170</v>
          </cell>
          <cell r="K248">
            <v>160</v>
          </cell>
          <cell r="L248">
            <v>10</v>
          </cell>
          <cell r="M248" t="str">
            <v>法定平面大車位</v>
          </cell>
        </row>
        <row r="249">
          <cell r="B249" t="str">
            <v>A30668</v>
          </cell>
          <cell r="D249" t="str">
            <v>洪世賢</v>
          </cell>
          <cell r="E249">
            <v>37870</v>
          </cell>
          <cell r="F249">
            <v>37870</v>
          </cell>
          <cell r="G249">
            <v>37870</v>
          </cell>
          <cell r="I249">
            <v>180</v>
          </cell>
          <cell r="J249">
            <v>170</v>
          </cell>
          <cell r="K249">
            <v>160</v>
          </cell>
          <cell r="L249">
            <v>10</v>
          </cell>
          <cell r="M249" t="str">
            <v>法定平面大車位</v>
          </cell>
        </row>
        <row r="250">
          <cell r="A250" t="str">
            <v>B02F13</v>
          </cell>
          <cell r="C250" t="str">
            <v>四</v>
          </cell>
          <cell r="D250" t="str">
            <v>潘志誠</v>
          </cell>
          <cell r="E250">
            <v>37874</v>
          </cell>
          <cell r="F250">
            <v>37874</v>
          </cell>
          <cell r="G250">
            <v>37874</v>
          </cell>
          <cell r="H250">
            <v>64.540000000000006</v>
          </cell>
          <cell r="I250">
            <v>2401</v>
          </cell>
          <cell r="J250">
            <v>2065</v>
          </cell>
          <cell r="K250">
            <v>2098</v>
          </cell>
          <cell r="L250">
            <v>-33</v>
          </cell>
          <cell r="N250" t="str">
            <v>簽</v>
          </cell>
          <cell r="O250">
            <v>32</v>
          </cell>
          <cell r="P250">
            <v>32.51</v>
          </cell>
        </row>
        <row r="251">
          <cell r="B251" t="str">
            <v>A50093</v>
          </cell>
          <cell r="D251" t="str">
            <v>潘志誠</v>
          </cell>
          <cell r="E251">
            <v>37874</v>
          </cell>
          <cell r="F251">
            <v>37874</v>
          </cell>
          <cell r="G251">
            <v>37874</v>
          </cell>
          <cell r="I251">
            <v>140</v>
          </cell>
          <cell r="J251">
            <v>140</v>
          </cell>
          <cell r="K251">
            <v>120</v>
          </cell>
          <cell r="L251">
            <v>20</v>
          </cell>
          <cell r="M251" t="str">
            <v>法定平面大車位</v>
          </cell>
        </row>
        <row r="252">
          <cell r="B252" t="str">
            <v>A50094</v>
          </cell>
          <cell r="D252" t="str">
            <v>潘志誠</v>
          </cell>
          <cell r="E252">
            <v>37874</v>
          </cell>
          <cell r="F252">
            <v>37874</v>
          </cell>
          <cell r="G252">
            <v>37874</v>
          </cell>
          <cell r="I252">
            <v>140</v>
          </cell>
          <cell r="J252">
            <v>140</v>
          </cell>
          <cell r="K252">
            <v>120</v>
          </cell>
          <cell r="L252">
            <v>20</v>
          </cell>
          <cell r="M252" t="str">
            <v>法定平面大車位</v>
          </cell>
        </row>
        <row r="253">
          <cell r="A253" t="str">
            <v>A03F10</v>
          </cell>
          <cell r="C253" t="str">
            <v>四+1</v>
          </cell>
          <cell r="D253" t="str">
            <v>施明智</v>
          </cell>
          <cell r="E253">
            <v>37876</v>
          </cell>
          <cell r="F253">
            <v>37876</v>
          </cell>
          <cell r="G253">
            <v>37876</v>
          </cell>
          <cell r="H253">
            <v>81.260000000000005</v>
          </cell>
          <cell r="I253">
            <v>3088</v>
          </cell>
          <cell r="J253">
            <v>2682</v>
          </cell>
          <cell r="K253">
            <v>2706</v>
          </cell>
          <cell r="L253">
            <v>-24</v>
          </cell>
          <cell r="N253" t="str">
            <v>簽</v>
          </cell>
          <cell r="O253">
            <v>33.01</v>
          </cell>
          <cell r="P253">
            <v>33.299999999999997</v>
          </cell>
        </row>
        <row r="254">
          <cell r="B254" t="str">
            <v>A30710</v>
          </cell>
          <cell r="D254" t="str">
            <v>施明智</v>
          </cell>
          <cell r="E254">
            <v>37876</v>
          </cell>
          <cell r="F254">
            <v>37876</v>
          </cell>
          <cell r="G254">
            <v>37876</v>
          </cell>
          <cell r="I254">
            <v>170</v>
          </cell>
          <cell r="J254">
            <v>170</v>
          </cell>
          <cell r="K254">
            <v>150</v>
          </cell>
          <cell r="L254">
            <v>20</v>
          </cell>
          <cell r="M254" t="str">
            <v>法定平面小車位</v>
          </cell>
        </row>
        <row r="255">
          <cell r="B255" t="str">
            <v>A30711</v>
          </cell>
          <cell r="D255" t="str">
            <v>施明智</v>
          </cell>
          <cell r="E255">
            <v>37876</v>
          </cell>
          <cell r="F255">
            <v>37876</v>
          </cell>
          <cell r="G255">
            <v>37876</v>
          </cell>
          <cell r="I255">
            <v>170</v>
          </cell>
          <cell r="J255">
            <v>170</v>
          </cell>
          <cell r="K255">
            <v>150</v>
          </cell>
          <cell r="L255">
            <v>20</v>
          </cell>
          <cell r="M255" t="str">
            <v>法定平面小車位</v>
          </cell>
        </row>
        <row r="256">
          <cell r="B256" t="str">
            <v>A30712</v>
          </cell>
          <cell r="D256" t="str">
            <v>施明智</v>
          </cell>
          <cell r="E256">
            <v>37876</v>
          </cell>
          <cell r="F256">
            <v>37876</v>
          </cell>
          <cell r="G256">
            <v>37876</v>
          </cell>
          <cell r="I256">
            <v>170</v>
          </cell>
          <cell r="J256">
            <v>170</v>
          </cell>
          <cell r="K256">
            <v>150</v>
          </cell>
          <cell r="L256">
            <v>20</v>
          </cell>
          <cell r="M256" t="str">
            <v>法定平面小車位</v>
          </cell>
        </row>
        <row r="257">
          <cell r="A257" t="str">
            <v>A05F10</v>
          </cell>
          <cell r="C257" t="str">
            <v>四+1</v>
          </cell>
          <cell r="D257" t="str">
            <v>施明智</v>
          </cell>
          <cell r="E257">
            <v>37876</v>
          </cell>
          <cell r="F257">
            <v>37876</v>
          </cell>
          <cell r="G257">
            <v>37876</v>
          </cell>
          <cell r="H257">
            <v>81.260000000000005</v>
          </cell>
          <cell r="I257">
            <v>3007</v>
          </cell>
          <cell r="J257">
            <v>2600</v>
          </cell>
          <cell r="K257">
            <v>2625</v>
          </cell>
          <cell r="L257">
            <v>-25</v>
          </cell>
          <cell r="N257" t="str">
            <v>簽</v>
          </cell>
          <cell r="O257">
            <v>32</v>
          </cell>
          <cell r="P257">
            <v>32.299999999999997</v>
          </cell>
        </row>
        <row r="258">
          <cell r="B258" t="str">
            <v>A30713</v>
          </cell>
          <cell r="D258" t="str">
            <v>施明智</v>
          </cell>
          <cell r="E258">
            <v>37876</v>
          </cell>
          <cell r="F258">
            <v>37876</v>
          </cell>
          <cell r="G258">
            <v>37876</v>
          </cell>
          <cell r="I258">
            <v>170</v>
          </cell>
          <cell r="J258">
            <v>170</v>
          </cell>
          <cell r="K258">
            <v>150</v>
          </cell>
          <cell r="L258">
            <v>20</v>
          </cell>
          <cell r="M258" t="str">
            <v>法定平面小車位</v>
          </cell>
        </row>
        <row r="259">
          <cell r="B259" t="str">
            <v>A30795</v>
          </cell>
          <cell r="D259" t="str">
            <v>施明智</v>
          </cell>
          <cell r="E259">
            <v>37876</v>
          </cell>
          <cell r="F259">
            <v>37876</v>
          </cell>
          <cell r="G259">
            <v>37876</v>
          </cell>
          <cell r="I259">
            <v>180</v>
          </cell>
          <cell r="J259">
            <v>180</v>
          </cell>
          <cell r="K259">
            <v>160</v>
          </cell>
          <cell r="L259">
            <v>20</v>
          </cell>
          <cell r="M259" t="str">
            <v>獎勵平面大車位</v>
          </cell>
        </row>
        <row r="260">
          <cell r="A260" t="str">
            <v>B05F09</v>
          </cell>
          <cell r="C260" t="str">
            <v>四+1</v>
          </cell>
          <cell r="D260" t="str">
            <v>詹魏淑雪</v>
          </cell>
          <cell r="E260">
            <v>37876</v>
          </cell>
          <cell r="F260">
            <v>37876</v>
          </cell>
          <cell r="G260">
            <v>37876</v>
          </cell>
          <cell r="H260">
            <v>81.62</v>
          </cell>
          <cell r="I260">
            <v>3118</v>
          </cell>
          <cell r="J260">
            <v>2750</v>
          </cell>
          <cell r="K260">
            <v>2735</v>
          </cell>
          <cell r="L260">
            <v>15</v>
          </cell>
          <cell r="N260" t="str">
            <v>簽</v>
          </cell>
          <cell r="O260">
            <v>33.69</v>
          </cell>
          <cell r="P260">
            <v>33.51</v>
          </cell>
        </row>
        <row r="261">
          <cell r="B261" t="str">
            <v>A50091</v>
          </cell>
          <cell r="D261" t="str">
            <v>詹魏淑雪</v>
          </cell>
          <cell r="E261">
            <v>37876</v>
          </cell>
          <cell r="F261">
            <v>37876</v>
          </cell>
          <cell r="G261">
            <v>37876</v>
          </cell>
          <cell r="I261">
            <v>130</v>
          </cell>
          <cell r="J261">
            <v>130</v>
          </cell>
          <cell r="K261">
            <v>110</v>
          </cell>
          <cell r="L261">
            <v>20</v>
          </cell>
          <cell r="M261" t="str">
            <v>法定平面小車位</v>
          </cell>
        </row>
        <row r="262">
          <cell r="B262" t="str">
            <v>A30698</v>
          </cell>
          <cell r="D262" t="str">
            <v>詹魏淑雪</v>
          </cell>
          <cell r="E262">
            <v>37876</v>
          </cell>
          <cell r="F262">
            <v>37876</v>
          </cell>
          <cell r="G262">
            <v>37876</v>
          </cell>
          <cell r="I262">
            <v>180</v>
          </cell>
          <cell r="J262">
            <v>180</v>
          </cell>
          <cell r="K262">
            <v>160</v>
          </cell>
          <cell r="L262">
            <v>20</v>
          </cell>
          <cell r="M262" t="str">
            <v>法定平面大車位</v>
          </cell>
        </row>
        <row r="263">
          <cell r="A263" t="str">
            <v>C01F11</v>
          </cell>
          <cell r="C263" t="str">
            <v>三</v>
          </cell>
          <cell r="D263" t="str">
            <v>蔡汶達</v>
          </cell>
          <cell r="E263">
            <v>37876</v>
          </cell>
          <cell r="F263">
            <v>37876</v>
          </cell>
          <cell r="G263">
            <v>37878</v>
          </cell>
          <cell r="H263">
            <v>52.18</v>
          </cell>
          <cell r="I263">
            <v>1926</v>
          </cell>
          <cell r="J263">
            <v>1670</v>
          </cell>
          <cell r="K263">
            <v>1681</v>
          </cell>
          <cell r="L263">
            <v>-11</v>
          </cell>
          <cell r="N263" t="str">
            <v>簽</v>
          </cell>
          <cell r="O263">
            <v>32</v>
          </cell>
          <cell r="P263">
            <v>32.22</v>
          </cell>
        </row>
        <row r="264">
          <cell r="B264" t="str">
            <v>A30774</v>
          </cell>
          <cell r="D264" t="str">
            <v>蔡汶達</v>
          </cell>
          <cell r="E264">
            <v>37876</v>
          </cell>
          <cell r="F264">
            <v>37876</v>
          </cell>
          <cell r="G264">
            <v>37878</v>
          </cell>
          <cell r="I264">
            <v>170</v>
          </cell>
          <cell r="J264">
            <v>170</v>
          </cell>
          <cell r="K264">
            <v>150</v>
          </cell>
          <cell r="L264">
            <v>20</v>
          </cell>
          <cell r="M264" t="str">
            <v>獎勵平面小車位</v>
          </cell>
        </row>
        <row r="265">
          <cell r="A265" t="str">
            <v>C02F11</v>
          </cell>
          <cell r="C265" t="str">
            <v>三</v>
          </cell>
          <cell r="D265" t="str">
            <v>蔡林端美</v>
          </cell>
          <cell r="E265">
            <v>37876</v>
          </cell>
          <cell r="F265">
            <v>37876</v>
          </cell>
          <cell r="G265">
            <v>37878</v>
          </cell>
          <cell r="H265">
            <v>52.18</v>
          </cell>
          <cell r="I265">
            <v>1926</v>
          </cell>
          <cell r="J265">
            <v>1670</v>
          </cell>
          <cell r="K265">
            <v>1681</v>
          </cell>
          <cell r="L265">
            <v>-11</v>
          </cell>
          <cell r="N265" t="str">
            <v>簽</v>
          </cell>
          <cell r="O265">
            <v>32</v>
          </cell>
          <cell r="P265">
            <v>32.22</v>
          </cell>
        </row>
        <row r="266">
          <cell r="B266" t="str">
            <v>A30775</v>
          </cell>
          <cell r="D266" t="str">
            <v>蔡林端美</v>
          </cell>
          <cell r="E266">
            <v>37876</v>
          </cell>
          <cell r="F266">
            <v>37876</v>
          </cell>
          <cell r="G266">
            <v>37878</v>
          </cell>
          <cell r="I266">
            <v>170</v>
          </cell>
          <cell r="J266">
            <v>170</v>
          </cell>
          <cell r="K266">
            <v>150</v>
          </cell>
          <cell r="L266">
            <v>20</v>
          </cell>
          <cell r="M266" t="str">
            <v>獎勵平面小車位</v>
          </cell>
        </row>
        <row r="267">
          <cell r="A267" t="str">
            <v>B03F04</v>
          </cell>
          <cell r="C267" t="str">
            <v>四+1</v>
          </cell>
          <cell r="D267" t="str">
            <v>陳慧芬</v>
          </cell>
          <cell r="E267">
            <v>37877</v>
          </cell>
          <cell r="F267">
            <v>37877</v>
          </cell>
          <cell r="G267">
            <v>37884</v>
          </cell>
          <cell r="H267">
            <v>81.61</v>
          </cell>
          <cell r="I267">
            <v>3053</v>
          </cell>
          <cell r="J267">
            <v>2670</v>
          </cell>
          <cell r="K267">
            <v>2669</v>
          </cell>
          <cell r="L267">
            <v>1</v>
          </cell>
          <cell r="N267" t="str">
            <v>簽</v>
          </cell>
          <cell r="O267">
            <v>32.72</v>
          </cell>
          <cell r="P267">
            <v>32.700000000000003</v>
          </cell>
        </row>
        <row r="268">
          <cell r="B268" t="str">
            <v>A50071</v>
          </cell>
          <cell r="D268" t="str">
            <v>陳慧芬</v>
          </cell>
          <cell r="E268">
            <v>37877</v>
          </cell>
          <cell r="F268">
            <v>37877</v>
          </cell>
          <cell r="G268">
            <v>37884</v>
          </cell>
          <cell r="I268">
            <v>130</v>
          </cell>
          <cell r="J268">
            <v>130</v>
          </cell>
          <cell r="K268">
            <v>110</v>
          </cell>
          <cell r="L268">
            <v>20</v>
          </cell>
          <cell r="M268" t="str">
            <v>法定平面小車位</v>
          </cell>
        </row>
        <row r="269">
          <cell r="A269" t="str">
            <v>C03F06</v>
          </cell>
          <cell r="C269" t="str">
            <v>三+1</v>
          </cell>
          <cell r="D269" t="str">
            <v>黃子瑄</v>
          </cell>
          <cell r="E269">
            <v>37877</v>
          </cell>
          <cell r="F269">
            <v>37879</v>
          </cell>
          <cell r="G269">
            <v>37879</v>
          </cell>
          <cell r="H269">
            <v>65.39</v>
          </cell>
          <cell r="I269">
            <v>2426</v>
          </cell>
          <cell r="J269">
            <v>2093</v>
          </cell>
          <cell r="K269">
            <v>2119</v>
          </cell>
          <cell r="L269">
            <v>-26</v>
          </cell>
          <cell r="N269" t="str">
            <v>簽</v>
          </cell>
          <cell r="O269">
            <v>32.01</v>
          </cell>
          <cell r="P269">
            <v>32.409999999999997</v>
          </cell>
        </row>
        <row r="270">
          <cell r="B270" t="str">
            <v>A30779</v>
          </cell>
          <cell r="D270" t="str">
            <v>黃子瑄</v>
          </cell>
          <cell r="E270">
            <v>37877</v>
          </cell>
          <cell r="F270">
            <v>37879</v>
          </cell>
          <cell r="G270">
            <v>37879</v>
          </cell>
          <cell r="I270">
            <v>170</v>
          </cell>
          <cell r="J270">
            <v>170</v>
          </cell>
          <cell r="K270">
            <v>150</v>
          </cell>
          <cell r="L270">
            <v>20</v>
          </cell>
          <cell r="M270" t="str">
            <v>獎勵平面小車位</v>
          </cell>
        </row>
        <row r="271">
          <cell r="B271" t="str">
            <v>A30781</v>
          </cell>
          <cell r="D271" t="str">
            <v>黃子瑄</v>
          </cell>
          <cell r="E271">
            <v>37877</v>
          </cell>
          <cell r="F271">
            <v>37879</v>
          </cell>
          <cell r="G271">
            <v>37879</v>
          </cell>
          <cell r="I271">
            <v>180</v>
          </cell>
          <cell r="J271">
            <v>180</v>
          </cell>
          <cell r="K271">
            <v>160</v>
          </cell>
          <cell r="L271">
            <v>20</v>
          </cell>
          <cell r="M271" t="str">
            <v>獎勵平面大車位</v>
          </cell>
        </row>
        <row r="272">
          <cell r="A272" t="str">
            <v>E05F12</v>
          </cell>
          <cell r="C272" t="str">
            <v>三+1</v>
          </cell>
          <cell r="D272" t="str">
            <v>林家炳</v>
          </cell>
          <cell r="E272">
            <v>37878</v>
          </cell>
          <cell r="F272">
            <v>37878</v>
          </cell>
          <cell r="G272">
            <v>37878</v>
          </cell>
          <cell r="H272">
            <v>65.66</v>
          </cell>
          <cell r="I272">
            <v>2450</v>
          </cell>
          <cell r="J272">
            <v>2181</v>
          </cell>
          <cell r="K272">
            <v>2141</v>
          </cell>
          <cell r="L272">
            <v>40</v>
          </cell>
          <cell r="N272" t="str">
            <v>簽</v>
          </cell>
          <cell r="O272">
            <v>33.22</v>
          </cell>
          <cell r="P272">
            <v>32.61</v>
          </cell>
        </row>
        <row r="273">
          <cell r="B273" t="str">
            <v>A30878</v>
          </cell>
          <cell r="D273" t="str">
            <v>林家炳</v>
          </cell>
          <cell r="E273">
            <v>37878</v>
          </cell>
          <cell r="F273">
            <v>37878</v>
          </cell>
          <cell r="G273">
            <v>37878</v>
          </cell>
          <cell r="I273">
            <v>180</v>
          </cell>
          <cell r="J273">
            <v>180</v>
          </cell>
          <cell r="K273">
            <v>160</v>
          </cell>
          <cell r="L273">
            <v>20</v>
          </cell>
          <cell r="M273" t="str">
            <v>獎勵平面大車位</v>
          </cell>
        </row>
        <row r="274">
          <cell r="B274" t="str">
            <v>A30879</v>
          </cell>
          <cell r="D274" t="str">
            <v>林家炳</v>
          </cell>
          <cell r="E274">
            <v>37878</v>
          </cell>
          <cell r="F274">
            <v>37878</v>
          </cell>
          <cell r="G274">
            <v>37878</v>
          </cell>
          <cell r="I274">
            <v>170</v>
          </cell>
          <cell r="J274">
            <v>170</v>
          </cell>
          <cell r="K274">
            <v>150</v>
          </cell>
          <cell r="L274">
            <v>20</v>
          </cell>
          <cell r="M274" t="str">
            <v>獎勵平面小車位</v>
          </cell>
        </row>
        <row r="275">
          <cell r="A275" t="str">
            <v>E02F04</v>
          </cell>
          <cell r="C275" t="str">
            <v>三</v>
          </cell>
          <cell r="D275" t="str">
            <v>朱殿君</v>
          </cell>
          <cell r="E275">
            <v>37878</v>
          </cell>
          <cell r="F275">
            <v>37878</v>
          </cell>
          <cell r="G275">
            <v>37880</v>
          </cell>
          <cell r="H275">
            <v>53.01</v>
          </cell>
          <cell r="I275">
            <v>1988</v>
          </cell>
          <cell r="J275">
            <v>1730</v>
          </cell>
          <cell r="K275">
            <v>1739</v>
          </cell>
          <cell r="L275">
            <v>-9</v>
          </cell>
          <cell r="N275" t="str">
            <v>簽</v>
          </cell>
          <cell r="O275">
            <v>32.64</v>
          </cell>
          <cell r="P275">
            <v>32.81</v>
          </cell>
        </row>
        <row r="276">
          <cell r="B276" t="str">
            <v>A30838</v>
          </cell>
          <cell r="D276" t="str">
            <v>朱殿君</v>
          </cell>
          <cell r="E276">
            <v>37878</v>
          </cell>
          <cell r="F276">
            <v>37878</v>
          </cell>
          <cell r="G276">
            <v>37880</v>
          </cell>
          <cell r="I276">
            <v>170</v>
          </cell>
          <cell r="J276">
            <v>160</v>
          </cell>
          <cell r="K276">
            <v>150</v>
          </cell>
          <cell r="L276">
            <v>10</v>
          </cell>
          <cell r="M276" t="str">
            <v>獎勵平面小車位</v>
          </cell>
        </row>
        <row r="277">
          <cell r="A277" t="str">
            <v>E02F07</v>
          </cell>
          <cell r="C277" t="str">
            <v>三</v>
          </cell>
          <cell r="D277" t="str">
            <v>賴麗明</v>
          </cell>
          <cell r="E277">
            <v>37878</v>
          </cell>
          <cell r="F277">
            <v>37879</v>
          </cell>
          <cell r="G277">
            <v>37879</v>
          </cell>
          <cell r="H277">
            <v>52.39</v>
          </cell>
          <cell r="I277">
            <v>2002</v>
          </cell>
          <cell r="J277">
            <v>1800</v>
          </cell>
          <cell r="K277">
            <v>1756</v>
          </cell>
          <cell r="L277">
            <v>44</v>
          </cell>
          <cell r="N277" t="str">
            <v>簽</v>
          </cell>
          <cell r="O277">
            <v>34.36</v>
          </cell>
          <cell r="P277">
            <v>33.520000000000003</v>
          </cell>
        </row>
        <row r="278">
          <cell r="B278" t="str">
            <v>A50001</v>
          </cell>
          <cell r="D278" t="str">
            <v>賴麗明</v>
          </cell>
          <cell r="E278">
            <v>37878</v>
          </cell>
          <cell r="F278">
            <v>37879</v>
          </cell>
          <cell r="G278">
            <v>37879</v>
          </cell>
          <cell r="I278">
            <v>130</v>
          </cell>
          <cell r="J278">
            <v>130</v>
          </cell>
          <cell r="K278">
            <v>110</v>
          </cell>
          <cell r="L278">
            <v>20</v>
          </cell>
          <cell r="M278" t="str">
            <v>法定平面小車位</v>
          </cell>
        </row>
        <row r="279">
          <cell r="A279" t="str">
            <v>B03F05</v>
          </cell>
          <cell r="C279" t="str">
            <v>四+1</v>
          </cell>
          <cell r="D279" t="str">
            <v>張薰鈐</v>
          </cell>
          <cell r="E279">
            <v>37878</v>
          </cell>
          <cell r="F279">
            <v>37880</v>
          </cell>
          <cell r="G279">
            <v>37880</v>
          </cell>
          <cell r="H279">
            <v>81.61</v>
          </cell>
          <cell r="I279">
            <v>3077</v>
          </cell>
          <cell r="J279">
            <v>2680</v>
          </cell>
          <cell r="K279">
            <v>2694</v>
          </cell>
          <cell r="L279">
            <v>-14</v>
          </cell>
          <cell r="N279" t="str">
            <v>簽</v>
          </cell>
          <cell r="O279">
            <v>32.840000000000003</v>
          </cell>
          <cell r="P279">
            <v>33.01</v>
          </cell>
        </row>
        <row r="280">
          <cell r="B280" t="str">
            <v>A30790</v>
          </cell>
          <cell r="D280" t="str">
            <v>張薰鈐</v>
          </cell>
          <cell r="E280">
            <v>37878</v>
          </cell>
          <cell r="F280">
            <v>37880</v>
          </cell>
          <cell r="G280">
            <v>37880</v>
          </cell>
          <cell r="I280">
            <v>170</v>
          </cell>
          <cell r="J280">
            <v>170</v>
          </cell>
          <cell r="K280">
            <v>150</v>
          </cell>
          <cell r="L280">
            <v>20</v>
          </cell>
          <cell r="M280" t="str">
            <v>獎勵平面小車位</v>
          </cell>
        </row>
        <row r="281">
          <cell r="B281" t="str">
            <v>A30791</v>
          </cell>
          <cell r="D281" t="str">
            <v>張薰鈐</v>
          </cell>
          <cell r="E281">
            <v>37878</v>
          </cell>
          <cell r="F281">
            <v>37880</v>
          </cell>
          <cell r="G281">
            <v>37880</v>
          </cell>
          <cell r="I281">
            <v>170</v>
          </cell>
          <cell r="J281">
            <v>170</v>
          </cell>
          <cell r="K281">
            <v>150</v>
          </cell>
          <cell r="L281">
            <v>20</v>
          </cell>
          <cell r="M281" t="str">
            <v>獎勵平面小車位</v>
          </cell>
        </row>
        <row r="282">
          <cell r="A282" t="str">
            <v>A01F01</v>
          </cell>
          <cell r="C282" t="str">
            <v>一樓</v>
          </cell>
          <cell r="D282" t="str">
            <v>潘科榮</v>
          </cell>
          <cell r="E282">
            <v>37879</v>
          </cell>
          <cell r="F282">
            <v>37886</v>
          </cell>
          <cell r="G282">
            <v>37886</v>
          </cell>
          <cell r="H282">
            <v>64.849999999999994</v>
          </cell>
          <cell r="I282">
            <v>2951</v>
          </cell>
          <cell r="J282">
            <v>2545</v>
          </cell>
          <cell r="K282">
            <v>2465</v>
          </cell>
          <cell r="L282">
            <v>80</v>
          </cell>
          <cell r="N282" t="str">
            <v>簽</v>
          </cell>
          <cell r="O282">
            <v>39.24</v>
          </cell>
          <cell r="P282">
            <v>38.01</v>
          </cell>
        </row>
        <row r="283">
          <cell r="A283" t="str">
            <v>A02F01</v>
          </cell>
          <cell r="C283" t="str">
            <v>一樓</v>
          </cell>
          <cell r="D283" t="str">
            <v>潘科榮</v>
          </cell>
          <cell r="E283">
            <v>37879</v>
          </cell>
          <cell r="F283">
            <v>37886</v>
          </cell>
          <cell r="G283">
            <v>37886</v>
          </cell>
          <cell r="H283">
            <v>64.849999999999994</v>
          </cell>
          <cell r="I283">
            <v>3016</v>
          </cell>
          <cell r="J283">
            <v>2545</v>
          </cell>
          <cell r="K283">
            <v>2530</v>
          </cell>
          <cell r="L283">
            <v>15</v>
          </cell>
          <cell r="N283" t="str">
            <v>簽</v>
          </cell>
          <cell r="O283">
            <v>39.24</v>
          </cell>
          <cell r="P283">
            <v>39.01</v>
          </cell>
        </row>
        <row r="284">
          <cell r="A284" t="str">
            <v>B01F13</v>
          </cell>
          <cell r="C284" t="str">
            <v>四</v>
          </cell>
          <cell r="D284" t="str">
            <v>秦一玉</v>
          </cell>
          <cell r="E284">
            <v>37879</v>
          </cell>
          <cell r="F284">
            <v>37879</v>
          </cell>
          <cell r="G284">
            <v>37879</v>
          </cell>
          <cell r="H284">
            <v>64.540000000000006</v>
          </cell>
          <cell r="I284">
            <v>2401</v>
          </cell>
          <cell r="J284">
            <v>2090</v>
          </cell>
          <cell r="K284">
            <v>2098</v>
          </cell>
          <cell r="L284">
            <v>-8</v>
          </cell>
          <cell r="N284" t="str">
            <v>簽</v>
          </cell>
          <cell r="O284">
            <v>32.380000000000003</v>
          </cell>
          <cell r="P284">
            <v>32.51</v>
          </cell>
        </row>
        <row r="285">
          <cell r="B285" t="str">
            <v>A50089</v>
          </cell>
          <cell r="D285" t="str">
            <v>秦一玉</v>
          </cell>
          <cell r="E285">
            <v>37879</v>
          </cell>
          <cell r="F285">
            <v>37879</v>
          </cell>
          <cell r="G285">
            <v>37879</v>
          </cell>
          <cell r="I285">
            <v>130</v>
          </cell>
          <cell r="J285">
            <v>120</v>
          </cell>
          <cell r="K285">
            <v>110</v>
          </cell>
          <cell r="L285">
            <v>10</v>
          </cell>
          <cell r="M285" t="str">
            <v>法定平面小車位</v>
          </cell>
        </row>
        <row r="286">
          <cell r="A286" t="str">
            <v>E02F10</v>
          </cell>
          <cell r="C286" t="str">
            <v>三</v>
          </cell>
          <cell r="D286" t="str">
            <v>劉得凱</v>
          </cell>
          <cell r="E286">
            <v>37880</v>
          </cell>
          <cell r="F286">
            <v>37880</v>
          </cell>
          <cell r="G286">
            <v>37880</v>
          </cell>
          <cell r="H286">
            <v>52.39</v>
          </cell>
          <cell r="I286">
            <v>2012</v>
          </cell>
          <cell r="J286">
            <v>1800</v>
          </cell>
          <cell r="K286">
            <v>1766</v>
          </cell>
          <cell r="L286">
            <v>34</v>
          </cell>
          <cell r="N286" t="str">
            <v>簽</v>
          </cell>
          <cell r="O286">
            <v>34.36</v>
          </cell>
          <cell r="P286">
            <v>33.71</v>
          </cell>
        </row>
        <row r="287">
          <cell r="B287" t="str">
            <v>A50014</v>
          </cell>
          <cell r="D287" t="str">
            <v>劉得凱</v>
          </cell>
          <cell r="E287">
            <v>37880</v>
          </cell>
          <cell r="F287">
            <v>37880</v>
          </cell>
          <cell r="G287">
            <v>37880</v>
          </cell>
          <cell r="I287">
            <v>140</v>
          </cell>
          <cell r="J287">
            <v>140</v>
          </cell>
          <cell r="K287">
            <v>120</v>
          </cell>
          <cell r="L287">
            <v>20</v>
          </cell>
          <cell r="M287" t="str">
            <v>法定平面大車位</v>
          </cell>
        </row>
        <row r="288">
          <cell r="A288" t="str">
            <v>C03F09</v>
          </cell>
          <cell r="C288" t="str">
            <v>三+1</v>
          </cell>
          <cell r="D288" t="str">
            <v>陳淑娟</v>
          </cell>
          <cell r="E288">
            <v>37880</v>
          </cell>
          <cell r="F288">
            <v>37880</v>
          </cell>
          <cell r="G288">
            <v>37880</v>
          </cell>
          <cell r="H288">
            <v>65.39</v>
          </cell>
          <cell r="I288">
            <v>2446</v>
          </cell>
          <cell r="J288">
            <v>2165</v>
          </cell>
          <cell r="K288">
            <v>2139</v>
          </cell>
          <cell r="L288">
            <v>26</v>
          </cell>
          <cell r="N288" t="str">
            <v>簽</v>
          </cell>
          <cell r="O288">
            <v>33.11</v>
          </cell>
          <cell r="P288">
            <v>32.71</v>
          </cell>
        </row>
        <row r="289">
          <cell r="B289" t="str">
            <v>A50060</v>
          </cell>
          <cell r="D289" t="str">
            <v>陳淑娟</v>
          </cell>
          <cell r="E289">
            <v>37880</v>
          </cell>
          <cell r="F289">
            <v>37880</v>
          </cell>
          <cell r="G289">
            <v>37880</v>
          </cell>
          <cell r="I289">
            <v>140</v>
          </cell>
          <cell r="J289">
            <v>130</v>
          </cell>
          <cell r="K289">
            <v>120</v>
          </cell>
          <cell r="L289">
            <v>10</v>
          </cell>
          <cell r="M289" t="str">
            <v>法定平面大車位</v>
          </cell>
        </row>
        <row r="290">
          <cell r="B290" t="str">
            <v>A50061</v>
          </cell>
          <cell r="D290" t="str">
            <v>陳淑娟</v>
          </cell>
          <cell r="E290">
            <v>37880</v>
          </cell>
          <cell r="F290">
            <v>37880</v>
          </cell>
          <cell r="G290">
            <v>37880</v>
          </cell>
          <cell r="I290">
            <v>140</v>
          </cell>
          <cell r="J290">
            <v>130</v>
          </cell>
          <cell r="K290">
            <v>120</v>
          </cell>
          <cell r="L290">
            <v>10</v>
          </cell>
          <cell r="M290" t="str">
            <v>法定平面大車位</v>
          </cell>
        </row>
        <row r="291">
          <cell r="A291" t="str">
            <v>E05F13</v>
          </cell>
          <cell r="C291" t="str">
            <v>三+1</v>
          </cell>
          <cell r="D291" t="str">
            <v>陳淑娟</v>
          </cell>
          <cell r="E291">
            <v>37880</v>
          </cell>
          <cell r="F291">
            <v>37880</v>
          </cell>
          <cell r="G291">
            <v>37880</v>
          </cell>
          <cell r="H291">
            <v>65.66</v>
          </cell>
          <cell r="I291">
            <v>2450</v>
          </cell>
          <cell r="J291">
            <v>2168</v>
          </cell>
          <cell r="K291">
            <v>2141</v>
          </cell>
          <cell r="L291">
            <v>27</v>
          </cell>
          <cell r="N291" t="str">
            <v>簽</v>
          </cell>
          <cell r="O291">
            <v>33.020000000000003</v>
          </cell>
          <cell r="P291">
            <v>32.61</v>
          </cell>
        </row>
        <row r="292">
          <cell r="B292" t="str">
            <v>A30872</v>
          </cell>
          <cell r="D292" t="str">
            <v>陳淑娟</v>
          </cell>
          <cell r="E292">
            <v>37880</v>
          </cell>
          <cell r="F292">
            <v>37880</v>
          </cell>
          <cell r="G292">
            <v>37880</v>
          </cell>
          <cell r="I292">
            <v>180</v>
          </cell>
          <cell r="J292">
            <v>170</v>
          </cell>
          <cell r="K292">
            <v>160</v>
          </cell>
          <cell r="L292">
            <v>10</v>
          </cell>
          <cell r="M292" t="str">
            <v>獎勵平面大車位</v>
          </cell>
        </row>
        <row r="293">
          <cell r="A293" t="str">
            <v>E01F11</v>
          </cell>
          <cell r="C293" t="str">
            <v>三</v>
          </cell>
          <cell r="D293" t="str">
            <v>楊岐</v>
          </cell>
          <cell r="E293">
            <v>37880</v>
          </cell>
          <cell r="F293">
            <v>37880</v>
          </cell>
          <cell r="G293">
            <v>37884</v>
          </cell>
          <cell r="H293">
            <v>52.39</v>
          </cell>
          <cell r="I293">
            <v>1976</v>
          </cell>
          <cell r="J293">
            <v>1740</v>
          </cell>
          <cell r="K293">
            <v>1729</v>
          </cell>
          <cell r="L293">
            <v>11</v>
          </cell>
          <cell r="N293" t="str">
            <v>簽</v>
          </cell>
          <cell r="O293">
            <v>33.21</v>
          </cell>
          <cell r="P293">
            <v>33</v>
          </cell>
        </row>
        <row r="294">
          <cell r="B294" t="str">
            <v>A50044</v>
          </cell>
          <cell r="D294" t="str">
            <v>楊岐</v>
          </cell>
          <cell r="E294">
            <v>37880</v>
          </cell>
          <cell r="F294">
            <v>37880</v>
          </cell>
          <cell r="G294">
            <v>37884</v>
          </cell>
          <cell r="I294">
            <v>140</v>
          </cell>
          <cell r="J294">
            <v>130</v>
          </cell>
          <cell r="K294">
            <v>120</v>
          </cell>
          <cell r="L294">
            <v>10</v>
          </cell>
          <cell r="M294" t="str">
            <v>法定平面大車位</v>
          </cell>
        </row>
        <row r="295">
          <cell r="A295" t="str">
            <v>B05F05</v>
          </cell>
          <cell r="C295" t="str">
            <v>四+1</v>
          </cell>
          <cell r="D295" t="str">
            <v>鄭榮華</v>
          </cell>
          <cell r="E295">
            <v>37881</v>
          </cell>
          <cell r="F295">
            <v>37881</v>
          </cell>
          <cell r="G295">
            <v>37886</v>
          </cell>
          <cell r="H295">
            <v>81.62</v>
          </cell>
          <cell r="I295">
            <v>3078</v>
          </cell>
          <cell r="J295">
            <v>2700</v>
          </cell>
          <cell r="K295">
            <v>2694</v>
          </cell>
          <cell r="L295">
            <v>6</v>
          </cell>
          <cell r="N295" t="str">
            <v>簽</v>
          </cell>
          <cell r="O295">
            <v>33.08</v>
          </cell>
          <cell r="P295">
            <v>33.01</v>
          </cell>
        </row>
        <row r="296">
          <cell r="B296" t="str">
            <v>A30877</v>
          </cell>
          <cell r="D296" t="str">
            <v>鄭榮華</v>
          </cell>
          <cell r="E296">
            <v>37881</v>
          </cell>
          <cell r="F296">
            <v>37881</v>
          </cell>
          <cell r="G296">
            <v>37886</v>
          </cell>
          <cell r="I296">
            <v>180</v>
          </cell>
          <cell r="J296">
            <v>180</v>
          </cell>
          <cell r="K296">
            <v>160</v>
          </cell>
          <cell r="L296">
            <v>20</v>
          </cell>
          <cell r="M296" t="str">
            <v>獎勵平面大車位</v>
          </cell>
        </row>
        <row r="297">
          <cell r="A297" t="str">
            <v>D01F11</v>
          </cell>
          <cell r="C297" t="str">
            <v>四</v>
          </cell>
          <cell r="D297" t="str">
            <v>陳世安</v>
          </cell>
          <cell r="E297">
            <v>37881</v>
          </cell>
          <cell r="F297">
            <v>37881</v>
          </cell>
          <cell r="G297">
            <v>37886</v>
          </cell>
          <cell r="H297">
            <v>65.03</v>
          </cell>
          <cell r="I297">
            <v>2478</v>
          </cell>
          <cell r="J297">
            <v>2170</v>
          </cell>
          <cell r="K297">
            <v>2173</v>
          </cell>
          <cell r="L297">
            <v>-3</v>
          </cell>
          <cell r="N297" t="str">
            <v>簽</v>
          </cell>
          <cell r="O297">
            <v>33.369999999999997</v>
          </cell>
          <cell r="P297">
            <v>33.42</v>
          </cell>
        </row>
        <row r="298">
          <cell r="B298" t="str">
            <v>A50019</v>
          </cell>
          <cell r="D298" t="str">
            <v>陳世安</v>
          </cell>
          <cell r="E298">
            <v>37881</v>
          </cell>
          <cell r="F298">
            <v>37881</v>
          </cell>
          <cell r="G298">
            <v>37886</v>
          </cell>
          <cell r="I298">
            <v>140</v>
          </cell>
          <cell r="J298">
            <v>140</v>
          </cell>
          <cell r="K298">
            <v>120</v>
          </cell>
          <cell r="L298">
            <v>20</v>
          </cell>
          <cell r="M298" t="str">
            <v>法定平面大車位</v>
          </cell>
        </row>
        <row r="299">
          <cell r="A299" t="str">
            <v>D03F11</v>
          </cell>
          <cell r="C299" t="str">
            <v>三+1</v>
          </cell>
          <cell r="D299" t="str">
            <v>陳世安</v>
          </cell>
          <cell r="E299">
            <v>37881</v>
          </cell>
          <cell r="F299">
            <v>37881</v>
          </cell>
          <cell r="G299">
            <v>37886</v>
          </cell>
          <cell r="H299">
            <v>62.6</v>
          </cell>
          <cell r="I299">
            <v>2292</v>
          </cell>
          <cell r="J299">
            <v>1990</v>
          </cell>
          <cell r="K299">
            <v>1997</v>
          </cell>
          <cell r="L299">
            <v>-7</v>
          </cell>
          <cell r="N299" t="str">
            <v>簽</v>
          </cell>
          <cell r="O299">
            <v>31.79</v>
          </cell>
          <cell r="P299">
            <v>31.9</v>
          </cell>
        </row>
        <row r="300">
          <cell r="B300" t="str">
            <v>A50020</v>
          </cell>
          <cell r="D300" t="str">
            <v>陳世安</v>
          </cell>
          <cell r="E300">
            <v>37881</v>
          </cell>
          <cell r="F300">
            <v>37881</v>
          </cell>
          <cell r="G300">
            <v>37886</v>
          </cell>
          <cell r="I300">
            <v>140</v>
          </cell>
          <cell r="J300">
            <v>140</v>
          </cell>
          <cell r="K300">
            <v>120</v>
          </cell>
          <cell r="L300">
            <v>20</v>
          </cell>
          <cell r="M300" t="str">
            <v>法定平面大車位</v>
          </cell>
        </row>
        <row r="301">
          <cell r="A301" t="str">
            <v>E01F05</v>
          </cell>
          <cell r="C301" t="str">
            <v>三</v>
          </cell>
          <cell r="D301" t="str">
            <v>陳錦菊</v>
          </cell>
          <cell r="E301">
            <v>37881</v>
          </cell>
          <cell r="F301">
            <v>37881</v>
          </cell>
          <cell r="G301">
            <v>37881</v>
          </cell>
          <cell r="H301">
            <v>52.39</v>
          </cell>
          <cell r="I301">
            <v>1939</v>
          </cell>
          <cell r="J301">
            <v>1680</v>
          </cell>
          <cell r="K301">
            <v>1693</v>
          </cell>
          <cell r="L301">
            <v>-13</v>
          </cell>
          <cell r="N301" t="str">
            <v>簽</v>
          </cell>
          <cell r="O301">
            <v>32.07</v>
          </cell>
          <cell r="P301">
            <v>32.32</v>
          </cell>
        </row>
        <row r="302">
          <cell r="B302" t="str">
            <v>A30764</v>
          </cell>
          <cell r="D302" t="str">
            <v>陳錦菊</v>
          </cell>
          <cell r="E302">
            <v>37881</v>
          </cell>
          <cell r="F302">
            <v>37881</v>
          </cell>
          <cell r="G302">
            <v>37881</v>
          </cell>
          <cell r="I302">
            <v>170</v>
          </cell>
          <cell r="J302">
            <v>170</v>
          </cell>
          <cell r="K302">
            <v>150</v>
          </cell>
          <cell r="L302">
            <v>20</v>
          </cell>
          <cell r="M302" t="str">
            <v>獎勵平面小車位</v>
          </cell>
        </row>
        <row r="303">
          <cell r="A303" t="str">
            <v>E01F14</v>
          </cell>
          <cell r="C303" t="str">
            <v>三</v>
          </cell>
          <cell r="D303" t="str">
            <v>李錦龍</v>
          </cell>
          <cell r="E303">
            <v>37881</v>
          </cell>
          <cell r="F303">
            <v>37881</v>
          </cell>
          <cell r="G303">
            <v>37881</v>
          </cell>
          <cell r="H303">
            <v>52.39</v>
          </cell>
          <cell r="I303">
            <v>1981</v>
          </cell>
          <cell r="J303">
            <v>1770</v>
          </cell>
          <cell r="K303">
            <v>1735</v>
          </cell>
          <cell r="L303">
            <v>35</v>
          </cell>
          <cell r="N303" t="str">
            <v>簽</v>
          </cell>
          <cell r="O303">
            <v>33.79</v>
          </cell>
          <cell r="P303">
            <v>33.119999999999997</v>
          </cell>
        </row>
        <row r="304">
          <cell r="B304" t="str">
            <v>A30845</v>
          </cell>
          <cell r="D304" t="str">
            <v>李錦龍</v>
          </cell>
          <cell r="E304">
            <v>37881</v>
          </cell>
          <cell r="F304">
            <v>37881</v>
          </cell>
          <cell r="G304">
            <v>37881</v>
          </cell>
          <cell r="I304">
            <v>180</v>
          </cell>
          <cell r="J304">
            <v>180</v>
          </cell>
          <cell r="K304">
            <v>160</v>
          </cell>
          <cell r="L304">
            <v>20</v>
          </cell>
          <cell r="M304" t="str">
            <v>獎勵平面大車位</v>
          </cell>
        </row>
        <row r="305">
          <cell r="A305" t="str">
            <v>C01F09</v>
          </cell>
          <cell r="C305" t="str">
            <v>三</v>
          </cell>
          <cell r="D305" t="str">
            <v>鄭秋月</v>
          </cell>
          <cell r="E305">
            <v>37881</v>
          </cell>
          <cell r="F305">
            <v>37902</v>
          </cell>
          <cell r="G305">
            <v>37902</v>
          </cell>
          <cell r="H305">
            <v>52.18</v>
          </cell>
          <cell r="I305">
            <v>1916</v>
          </cell>
          <cell r="J305">
            <v>1675</v>
          </cell>
          <cell r="K305">
            <v>1670</v>
          </cell>
          <cell r="L305">
            <v>5</v>
          </cell>
          <cell r="N305" t="str">
            <v>簽</v>
          </cell>
          <cell r="O305">
            <v>32.1</v>
          </cell>
          <cell r="P305">
            <v>32</v>
          </cell>
        </row>
        <row r="306">
          <cell r="B306" t="str">
            <v>A50063</v>
          </cell>
          <cell r="D306" t="str">
            <v>鄭秋月</v>
          </cell>
          <cell r="E306">
            <v>37881</v>
          </cell>
          <cell r="F306">
            <v>37902</v>
          </cell>
          <cell r="G306">
            <v>37902</v>
          </cell>
          <cell r="I306">
            <v>130</v>
          </cell>
          <cell r="J306">
            <v>120</v>
          </cell>
          <cell r="K306">
            <v>110</v>
          </cell>
          <cell r="L306">
            <v>10</v>
          </cell>
          <cell r="M306" t="str">
            <v>法定平面小車位</v>
          </cell>
        </row>
        <row r="307">
          <cell r="A307" t="str">
            <v>C02F09</v>
          </cell>
          <cell r="C307" t="str">
            <v>三</v>
          </cell>
          <cell r="D307" t="str">
            <v>林鴻基</v>
          </cell>
          <cell r="E307">
            <v>37881</v>
          </cell>
          <cell r="F307">
            <v>37902</v>
          </cell>
          <cell r="G307">
            <v>37902</v>
          </cell>
          <cell r="H307">
            <v>52.18</v>
          </cell>
          <cell r="I307">
            <v>1916</v>
          </cell>
          <cell r="J307">
            <v>1675</v>
          </cell>
          <cell r="K307">
            <v>1670</v>
          </cell>
          <cell r="L307">
            <v>5</v>
          </cell>
          <cell r="N307" t="str">
            <v>簽</v>
          </cell>
          <cell r="O307">
            <v>32.1</v>
          </cell>
          <cell r="P307">
            <v>32</v>
          </cell>
        </row>
        <row r="308">
          <cell r="B308" t="str">
            <v>A50056</v>
          </cell>
          <cell r="D308" t="str">
            <v>林鴻基</v>
          </cell>
          <cell r="E308">
            <v>37881</v>
          </cell>
          <cell r="F308">
            <v>37902</v>
          </cell>
          <cell r="G308">
            <v>37902</v>
          </cell>
          <cell r="I308">
            <v>140</v>
          </cell>
          <cell r="J308">
            <v>130</v>
          </cell>
          <cell r="K308">
            <v>120</v>
          </cell>
          <cell r="L308">
            <v>10</v>
          </cell>
          <cell r="M308" t="str">
            <v>法定平面大車位</v>
          </cell>
        </row>
        <row r="309">
          <cell r="A309" t="str">
            <v>D01F12</v>
          </cell>
          <cell r="C309" t="str">
            <v>四</v>
          </cell>
          <cell r="D309" t="str">
            <v>黃麗玉</v>
          </cell>
          <cell r="E309">
            <v>37881</v>
          </cell>
          <cell r="F309">
            <v>37881</v>
          </cell>
          <cell r="G309">
            <v>37886</v>
          </cell>
          <cell r="H309">
            <v>65.03</v>
          </cell>
          <cell r="I309">
            <v>2478</v>
          </cell>
          <cell r="J309">
            <v>2144</v>
          </cell>
          <cell r="K309">
            <v>2173</v>
          </cell>
          <cell r="L309">
            <v>-29</v>
          </cell>
          <cell r="N309" t="str">
            <v>簽</v>
          </cell>
          <cell r="O309">
            <v>32.97</v>
          </cell>
          <cell r="P309">
            <v>33.42</v>
          </cell>
        </row>
        <row r="310">
          <cell r="B310" t="str">
            <v>A50035</v>
          </cell>
          <cell r="D310" t="str">
            <v>黃麗玉</v>
          </cell>
          <cell r="E310">
            <v>37881</v>
          </cell>
          <cell r="F310">
            <v>37881</v>
          </cell>
          <cell r="G310">
            <v>37886</v>
          </cell>
          <cell r="I310">
            <v>130</v>
          </cell>
          <cell r="J310">
            <v>130</v>
          </cell>
          <cell r="K310">
            <v>110</v>
          </cell>
          <cell r="L310">
            <v>20</v>
          </cell>
          <cell r="M310" t="str">
            <v>法定平面小車位</v>
          </cell>
        </row>
        <row r="311">
          <cell r="B311" t="str">
            <v>A50036</v>
          </cell>
          <cell r="D311" t="str">
            <v>黃麗玉</v>
          </cell>
          <cell r="E311">
            <v>37881</v>
          </cell>
          <cell r="F311">
            <v>37881</v>
          </cell>
          <cell r="G311">
            <v>37886</v>
          </cell>
          <cell r="I311">
            <v>140</v>
          </cell>
          <cell r="J311">
            <v>140</v>
          </cell>
          <cell r="K311">
            <v>120</v>
          </cell>
          <cell r="L311">
            <v>20</v>
          </cell>
          <cell r="M311" t="str">
            <v>法定平面大車位</v>
          </cell>
        </row>
        <row r="312">
          <cell r="A312" t="str">
            <v>B01F09</v>
          </cell>
          <cell r="C312" t="str">
            <v>四</v>
          </cell>
          <cell r="D312" t="str">
            <v>李錦益</v>
          </cell>
          <cell r="E312">
            <v>37881</v>
          </cell>
          <cell r="F312">
            <v>37881</v>
          </cell>
          <cell r="G312">
            <v>37886</v>
          </cell>
          <cell r="H312">
            <v>64.540000000000006</v>
          </cell>
          <cell r="I312">
            <v>2388</v>
          </cell>
          <cell r="J312">
            <v>2066</v>
          </cell>
          <cell r="K312">
            <v>2085</v>
          </cell>
          <cell r="L312">
            <v>-19</v>
          </cell>
          <cell r="N312" t="str">
            <v>簽</v>
          </cell>
          <cell r="O312">
            <v>32.01</v>
          </cell>
          <cell r="P312">
            <v>32.31</v>
          </cell>
        </row>
        <row r="313">
          <cell r="B313" t="str">
            <v>A50072</v>
          </cell>
          <cell r="D313" t="str">
            <v>李錦益</v>
          </cell>
          <cell r="E313">
            <v>37881</v>
          </cell>
          <cell r="F313">
            <v>37881</v>
          </cell>
          <cell r="G313">
            <v>37886</v>
          </cell>
          <cell r="I313">
            <v>130</v>
          </cell>
          <cell r="J313">
            <v>130</v>
          </cell>
          <cell r="K313">
            <v>110</v>
          </cell>
          <cell r="L313">
            <v>20</v>
          </cell>
          <cell r="M313" t="str">
            <v>法定平面小車位</v>
          </cell>
        </row>
        <row r="314">
          <cell r="B314" t="str">
            <v>A50073</v>
          </cell>
          <cell r="D314" t="str">
            <v>李錦益</v>
          </cell>
          <cell r="E314">
            <v>37881</v>
          </cell>
          <cell r="F314">
            <v>37881</v>
          </cell>
          <cell r="G314">
            <v>37886</v>
          </cell>
          <cell r="I314">
            <v>130</v>
          </cell>
          <cell r="J314">
            <v>130</v>
          </cell>
          <cell r="K314">
            <v>110</v>
          </cell>
          <cell r="L314">
            <v>20</v>
          </cell>
          <cell r="M314" t="str">
            <v>法定平面小車位</v>
          </cell>
        </row>
        <row r="315">
          <cell r="A315" t="str">
            <v>E01F09</v>
          </cell>
          <cell r="C315" t="str">
            <v>三</v>
          </cell>
          <cell r="D315" t="str">
            <v>張寶治</v>
          </cell>
          <cell r="E315">
            <v>37881</v>
          </cell>
          <cell r="F315">
            <v>37885</v>
          </cell>
          <cell r="G315">
            <v>37885</v>
          </cell>
          <cell r="H315">
            <v>52.39</v>
          </cell>
          <cell r="I315">
            <v>1965</v>
          </cell>
          <cell r="J315">
            <v>1734</v>
          </cell>
          <cell r="K315">
            <v>1719</v>
          </cell>
          <cell r="L315">
            <v>15</v>
          </cell>
          <cell r="N315" t="str">
            <v>簽</v>
          </cell>
          <cell r="O315">
            <v>33.1</v>
          </cell>
          <cell r="P315">
            <v>32.81</v>
          </cell>
        </row>
        <row r="316">
          <cell r="B316" t="str">
            <v>A50006</v>
          </cell>
          <cell r="D316" t="str">
            <v>張寶治</v>
          </cell>
          <cell r="E316">
            <v>37881</v>
          </cell>
          <cell r="F316">
            <v>37885</v>
          </cell>
          <cell r="G316">
            <v>37885</v>
          </cell>
          <cell r="I316">
            <v>140</v>
          </cell>
          <cell r="J316">
            <v>140</v>
          </cell>
          <cell r="K316">
            <v>120</v>
          </cell>
          <cell r="L316">
            <v>20</v>
          </cell>
          <cell r="M316" t="str">
            <v>法定平面大車位</v>
          </cell>
        </row>
        <row r="317">
          <cell r="A317" t="str">
            <v>E01F07</v>
          </cell>
          <cell r="C317" t="str">
            <v>三</v>
          </cell>
          <cell r="D317" t="str">
            <v>張慶榮.柯文綉</v>
          </cell>
          <cell r="E317">
            <v>37881</v>
          </cell>
          <cell r="F317">
            <v>37890</v>
          </cell>
          <cell r="G317">
            <v>37890</v>
          </cell>
          <cell r="H317">
            <v>52.39</v>
          </cell>
          <cell r="I317">
            <v>1960</v>
          </cell>
          <cell r="J317">
            <v>1730</v>
          </cell>
          <cell r="K317">
            <v>1714</v>
          </cell>
          <cell r="L317">
            <v>16</v>
          </cell>
          <cell r="N317" t="str">
            <v>簽</v>
          </cell>
          <cell r="O317">
            <v>33.020000000000003</v>
          </cell>
          <cell r="P317">
            <v>32.72</v>
          </cell>
        </row>
        <row r="318">
          <cell r="B318" t="str">
            <v>A50007</v>
          </cell>
          <cell r="D318" t="str">
            <v>張慶榮.柯文綉</v>
          </cell>
          <cell r="E318">
            <v>37881</v>
          </cell>
          <cell r="F318">
            <v>37890</v>
          </cell>
          <cell r="G318">
            <v>37890</v>
          </cell>
          <cell r="I318">
            <v>140</v>
          </cell>
          <cell r="J318">
            <v>140</v>
          </cell>
          <cell r="K318">
            <v>120</v>
          </cell>
          <cell r="L318">
            <v>20</v>
          </cell>
          <cell r="M318" t="str">
            <v>法定平面大車位</v>
          </cell>
        </row>
        <row r="319">
          <cell r="A319" t="str">
            <v>A05F07</v>
          </cell>
          <cell r="C319" t="str">
            <v>四+1</v>
          </cell>
          <cell r="D319" t="str">
            <v>鍾鎮源</v>
          </cell>
          <cell r="E319">
            <v>37881</v>
          </cell>
          <cell r="F319">
            <v>37881</v>
          </cell>
          <cell r="G319">
            <v>37881</v>
          </cell>
          <cell r="H319">
            <v>81.260000000000005</v>
          </cell>
          <cell r="I319">
            <v>2991</v>
          </cell>
          <cell r="J319">
            <v>2800</v>
          </cell>
          <cell r="K319">
            <v>2609</v>
          </cell>
          <cell r="L319">
            <v>191</v>
          </cell>
          <cell r="N319" t="str">
            <v>簽</v>
          </cell>
          <cell r="O319">
            <v>34.46</v>
          </cell>
          <cell r="P319">
            <v>32.11</v>
          </cell>
        </row>
        <row r="320">
          <cell r="B320" t="str">
            <v>A30859</v>
          </cell>
          <cell r="D320" t="str">
            <v>鍾鎮源</v>
          </cell>
          <cell r="E320">
            <v>37881</v>
          </cell>
          <cell r="F320">
            <v>37881</v>
          </cell>
          <cell r="G320">
            <v>37881</v>
          </cell>
          <cell r="I320">
            <v>180</v>
          </cell>
          <cell r="J320">
            <v>180</v>
          </cell>
          <cell r="K320">
            <v>160</v>
          </cell>
          <cell r="L320">
            <v>20</v>
          </cell>
          <cell r="M320" t="str">
            <v>獎勵平面大車位</v>
          </cell>
        </row>
        <row r="321">
          <cell r="B321" t="str">
            <v>A30860</v>
          </cell>
          <cell r="D321" t="str">
            <v>鍾鎮源</v>
          </cell>
          <cell r="E321">
            <v>37881</v>
          </cell>
          <cell r="F321">
            <v>37881</v>
          </cell>
          <cell r="G321">
            <v>37881</v>
          </cell>
          <cell r="I321">
            <v>180</v>
          </cell>
          <cell r="J321">
            <v>180</v>
          </cell>
          <cell r="K321">
            <v>160</v>
          </cell>
          <cell r="L321">
            <v>20</v>
          </cell>
          <cell r="M321" t="str">
            <v>獎勵平面大車位</v>
          </cell>
        </row>
        <row r="322">
          <cell r="B322" t="str">
            <v>A30861</v>
          </cell>
          <cell r="D322" t="str">
            <v>鍾鎮源</v>
          </cell>
          <cell r="E322">
            <v>37881</v>
          </cell>
          <cell r="F322">
            <v>37881</v>
          </cell>
          <cell r="G322">
            <v>37881</v>
          </cell>
          <cell r="I322">
            <v>170</v>
          </cell>
          <cell r="J322">
            <v>170</v>
          </cell>
          <cell r="K322">
            <v>150</v>
          </cell>
          <cell r="L322">
            <v>20</v>
          </cell>
          <cell r="M322" t="str">
            <v>獎勵平面小車位</v>
          </cell>
        </row>
        <row r="323">
          <cell r="A323" t="str">
            <v>C03F04</v>
          </cell>
          <cell r="C323" t="str">
            <v>三+1</v>
          </cell>
          <cell r="D323" t="str">
            <v>張志豪.何金育</v>
          </cell>
          <cell r="E323">
            <v>37881</v>
          </cell>
          <cell r="F323">
            <v>37885</v>
          </cell>
          <cell r="G323">
            <v>37885</v>
          </cell>
          <cell r="H323">
            <v>65.39</v>
          </cell>
          <cell r="I323">
            <v>2394</v>
          </cell>
          <cell r="J323">
            <v>2131</v>
          </cell>
          <cell r="K323">
            <v>2086</v>
          </cell>
          <cell r="L323">
            <v>45</v>
          </cell>
          <cell r="N323" t="str">
            <v>簽</v>
          </cell>
          <cell r="O323">
            <v>32.590000000000003</v>
          </cell>
          <cell r="P323">
            <v>31.9</v>
          </cell>
        </row>
        <row r="324">
          <cell r="B324" t="str">
            <v>A30776</v>
          </cell>
          <cell r="D324" t="str">
            <v>張志豪.何金育</v>
          </cell>
          <cell r="E324">
            <v>37881</v>
          </cell>
          <cell r="F324">
            <v>37885</v>
          </cell>
          <cell r="G324">
            <v>37885</v>
          </cell>
          <cell r="I324">
            <v>170</v>
          </cell>
          <cell r="J324">
            <v>170</v>
          </cell>
          <cell r="K324">
            <v>150</v>
          </cell>
          <cell r="L324">
            <v>20</v>
          </cell>
          <cell r="M324" t="str">
            <v>獎勵平面小車位</v>
          </cell>
        </row>
        <row r="325">
          <cell r="B325" t="str">
            <v>A30777</v>
          </cell>
          <cell r="D325" t="str">
            <v>張志豪.何金育</v>
          </cell>
          <cell r="E325">
            <v>37881</v>
          </cell>
          <cell r="F325">
            <v>37885</v>
          </cell>
          <cell r="G325">
            <v>37885</v>
          </cell>
          <cell r="I325">
            <v>170</v>
          </cell>
          <cell r="J325">
            <v>170</v>
          </cell>
          <cell r="K325">
            <v>150</v>
          </cell>
          <cell r="L325">
            <v>20</v>
          </cell>
          <cell r="M325" t="str">
            <v>獎勵平面小車位</v>
          </cell>
        </row>
        <row r="326">
          <cell r="B326" t="str">
            <v>A30778</v>
          </cell>
          <cell r="D326" t="str">
            <v>張志豪.何金育</v>
          </cell>
          <cell r="E326">
            <v>37881</v>
          </cell>
          <cell r="F326">
            <v>37885</v>
          </cell>
          <cell r="G326">
            <v>37885</v>
          </cell>
          <cell r="I326">
            <v>170</v>
          </cell>
          <cell r="J326">
            <v>170</v>
          </cell>
          <cell r="K326">
            <v>150</v>
          </cell>
          <cell r="L326">
            <v>20</v>
          </cell>
          <cell r="M326" t="str">
            <v>獎勵平面小車位</v>
          </cell>
        </row>
        <row r="327">
          <cell r="A327" t="str">
            <v>D01F06</v>
          </cell>
          <cell r="C327" t="str">
            <v>四</v>
          </cell>
          <cell r="D327" t="str">
            <v>陳美雲</v>
          </cell>
          <cell r="E327">
            <v>37881</v>
          </cell>
          <cell r="F327">
            <v>37884</v>
          </cell>
          <cell r="G327">
            <v>37884</v>
          </cell>
          <cell r="H327">
            <v>65.03</v>
          </cell>
          <cell r="I327">
            <v>2439</v>
          </cell>
          <cell r="J327">
            <v>2113</v>
          </cell>
          <cell r="K327">
            <v>2133</v>
          </cell>
          <cell r="L327">
            <v>-20</v>
          </cell>
          <cell r="N327" t="str">
            <v>簽</v>
          </cell>
          <cell r="O327">
            <v>32.49</v>
          </cell>
          <cell r="P327">
            <v>32.799999999999997</v>
          </cell>
        </row>
        <row r="328">
          <cell r="B328" t="str">
            <v>A50026</v>
          </cell>
          <cell r="D328" t="str">
            <v>陳美雲</v>
          </cell>
          <cell r="E328">
            <v>37881</v>
          </cell>
          <cell r="F328">
            <v>37881</v>
          </cell>
          <cell r="G328">
            <v>37884</v>
          </cell>
          <cell r="I328">
            <v>140</v>
          </cell>
          <cell r="J328">
            <v>140</v>
          </cell>
          <cell r="K328">
            <v>120</v>
          </cell>
          <cell r="L328">
            <v>20</v>
          </cell>
          <cell r="M328" t="str">
            <v>法定平面大車位</v>
          </cell>
        </row>
        <row r="329">
          <cell r="A329" t="str">
            <v>D03F10</v>
          </cell>
          <cell r="C329" t="str">
            <v>三+1</v>
          </cell>
          <cell r="D329" t="str">
            <v>葉文鈴</v>
          </cell>
          <cell r="E329">
            <v>37881</v>
          </cell>
          <cell r="F329">
            <v>37881</v>
          </cell>
          <cell r="G329">
            <v>37885</v>
          </cell>
          <cell r="H329">
            <v>62.6</v>
          </cell>
          <cell r="I329">
            <v>2285</v>
          </cell>
          <cell r="J329">
            <v>2000</v>
          </cell>
          <cell r="K329">
            <v>1991</v>
          </cell>
          <cell r="L329">
            <v>9</v>
          </cell>
          <cell r="N329" t="str">
            <v>簽</v>
          </cell>
          <cell r="O329">
            <v>31.95</v>
          </cell>
          <cell r="P329">
            <v>31.81</v>
          </cell>
        </row>
        <row r="330">
          <cell r="B330" t="str">
            <v>A50024</v>
          </cell>
          <cell r="D330" t="str">
            <v>葉文鈴</v>
          </cell>
          <cell r="E330">
            <v>37881</v>
          </cell>
          <cell r="F330">
            <v>37885</v>
          </cell>
          <cell r="G330">
            <v>37885</v>
          </cell>
          <cell r="I330">
            <v>130</v>
          </cell>
          <cell r="J330">
            <v>120</v>
          </cell>
          <cell r="K330">
            <v>110</v>
          </cell>
          <cell r="L330">
            <v>10</v>
          </cell>
          <cell r="M330" t="str">
            <v>法定平面小車位</v>
          </cell>
        </row>
        <row r="331">
          <cell r="B331" t="str">
            <v>A50025</v>
          </cell>
          <cell r="D331" t="str">
            <v>葉文鈴</v>
          </cell>
          <cell r="E331">
            <v>37881</v>
          </cell>
          <cell r="F331">
            <v>37885</v>
          </cell>
          <cell r="G331">
            <v>37885</v>
          </cell>
          <cell r="I331">
            <v>140</v>
          </cell>
          <cell r="J331">
            <v>130</v>
          </cell>
          <cell r="K331">
            <v>120</v>
          </cell>
          <cell r="L331">
            <v>10</v>
          </cell>
          <cell r="M331" t="str">
            <v>法定平面大車位</v>
          </cell>
        </row>
        <row r="332">
          <cell r="A332" t="str">
            <v>B01F14</v>
          </cell>
          <cell r="C332" t="str">
            <v>四</v>
          </cell>
          <cell r="D332" t="str">
            <v>許招美</v>
          </cell>
          <cell r="E332">
            <v>37881</v>
          </cell>
          <cell r="F332">
            <v>37896</v>
          </cell>
          <cell r="G332">
            <v>37896</v>
          </cell>
          <cell r="H332">
            <v>64.540000000000006</v>
          </cell>
          <cell r="I332">
            <v>2408</v>
          </cell>
          <cell r="J332">
            <v>2085</v>
          </cell>
          <cell r="K332">
            <v>2105</v>
          </cell>
          <cell r="L332">
            <v>-20</v>
          </cell>
          <cell r="N332" t="str">
            <v>簽</v>
          </cell>
          <cell r="O332">
            <v>32.31</v>
          </cell>
          <cell r="P332">
            <v>32.619999999999997</v>
          </cell>
        </row>
        <row r="333">
          <cell r="B333" t="str">
            <v>A50076</v>
          </cell>
          <cell r="D333" t="str">
            <v>許招美</v>
          </cell>
          <cell r="E333">
            <v>37881</v>
          </cell>
          <cell r="F333">
            <v>37896</v>
          </cell>
          <cell r="G333">
            <v>37896</v>
          </cell>
          <cell r="I333">
            <v>130</v>
          </cell>
          <cell r="J333">
            <v>130</v>
          </cell>
          <cell r="K333">
            <v>110</v>
          </cell>
          <cell r="L333">
            <v>20</v>
          </cell>
          <cell r="M333" t="str">
            <v>法定平面小車位</v>
          </cell>
        </row>
        <row r="334">
          <cell r="B334" t="str">
            <v>A50077</v>
          </cell>
          <cell r="D334" t="str">
            <v>許招美</v>
          </cell>
          <cell r="E334">
            <v>37881</v>
          </cell>
          <cell r="F334">
            <v>37896</v>
          </cell>
          <cell r="G334">
            <v>37896</v>
          </cell>
          <cell r="I334">
            <v>130</v>
          </cell>
          <cell r="J334">
            <v>130</v>
          </cell>
          <cell r="K334">
            <v>110</v>
          </cell>
          <cell r="L334">
            <v>20</v>
          </cell>
          <cell r="M334" t="str">
            <v>法定平面小車位</v>
          </cell>
        </row>
        <row r="335">
          <cell r="A335" t="str">
            <v>B02F14</v>
          </cell>
          <cell r="C335" t="str">
            <v>四</v>
          </cell>
          <cell r="D335" t="str">
            <v>楊宗霖</v>
          </cell>
          <cell r="E335">
            <v>37881</v>
          </cell>
          <cell r="F335">
            <v>37896</v>
          </cell>
          <cell r="G335">
            <v>37896</v>
          </cell>
          <cell r="H335">
            <v>64.540000000000006</v>
          </cell>
          <cell r="I335">
            <v>2408</v>
          </cell>
          <cell r="J335">
            <v>2085</v>
          </cell>
          <cell r="K335">
            <v>2105</v>
          </cell>
          <cell r="L335">
            <v>-20</v>
          </cell>
          <cell r="N335" t="str">
            <v>簽</v>
          </cell>
          <cell r="O335">
            <v>32.31</v>
          </cell>
          <cell r="P335">
            <v>32.619999999999997</v>
          </cell>
        </row>
        <row r="336">
          <cell r="B336" t="str">
            <v>A50078</v>
          </cell>
          <cell r="D336" t="str">
            <v>楊宗霖</v>
          </cell>
          <cell r="E336">
            <v>37881</v>
          </cell>
          <cell r="F336">
            <v>37896</v>
          </cell>
          <cell r="G336">
            <v>37896</v>
          </cell>
          <cell r="I336">
            <v>130</v>
          </cell>
          <cell r="J336">
            <v>120</v>
          </cell>
          <cell r="K336">
            <v>110</v>
          </cell>
          <cell r="L336">
            <v>10</v>
          </cell>
          <cell r="M336" t="str">
            <v>法定平面小車位</v>
          </cell>
        </row>
        <row r="337">
          <cell r="A337" t="str">
            <v>C05F13</v>
          </cell>
          <cell r="C337" t="str">
            <v>三+1</v>
          </cell>
          <cell r="D337" t="str">
            <v>鄭美香</v>
          </cell>
          <cell r="E337">
            <v>37882</v>
          </cell>
          <cell r="F337">
            <v>37882</v>
          </cell>
          <cell r="G337">
            <v>37882</v>
          </cell>
          <cell r="H337">
            <v>65.39</v>
          </cell>
          <cell r="I337">
            <v>2525</v>
          </cell>
          <cell r="J337">
            <v>2060</v>
          </cell>
          <cell r="K337">
            <v>2217</v>
          </cell>
          <cell r="L337">
            <v>-157</v>
          </cell>
          <cell r="N337" t="str">
            <v>簽</v>
          </cell>
          <cell r="O337">
            <v>31.5</v>
          </cell>
          <cell r="P337">
            <v>33.9</v>
          </cell>
        </row>
        <row r="338">
          <cell r="B338" t="str">
            <v>A50057</v>
          </cell>
          <cell r="D338" t="str">
            <v>鄭美香</v>
          </cell>
          <cell r="E338">
            <v>37882</v>
          </cell>
          <cell r="F338">
            <v>37882</v>
          </cell>
          <cell r="G338">
            <v>37882</v>
          </cell>
          <cell r="I338">
            <v>140</v>
          </cell>
          <cell r="J338">
            <v>140</v>
          </cell>
          <cell r="K338">
            <v>120</v>
          </cell>
          <cell r="L338">
            <v>20</v>
          </cell>
          <cell r="M338" t="str">
            <v>法定平面大車位</v>
          </cell>
        </row>
        <row r="339">
          <cell r="A339" t="str">
            <v>D01F07</v>
          </cell>
          <cell r="C339" t="str">
            <v>四</v>
          </cell>
          <cell r="D339" t="str">
            <v>張寶釵</v>
          </cell>
          <cell r="E339">
            <v>37882</v>
          </cell>
          <cell r="F339">
            <v>37882</v>
          </cell>
          <cell r="G339">
            <v>37884</v>
          </cell>
          <cell r="H339">
            <v>65.03</v>
          </cell>
          <cell r="I339">
            <v>2459</v>
          </cell>
          <cell r="J339">
            <v>2200</v>
          </cell>
          <cell r="K339">
            <v>2153</v>
          </cell>
          <cell r="L339">
            <v>47</v>
          </cell>
          <cell r="N339" t="str">
            <v>簽</v>
          </cell>
          <cell r="O339">
            <v>33.83</v>
          </cell>
          <cell r="P339">
            <v>33.11</v>
          </cell>
        </row>
        <row r="340">
          <cell r="B340" t="str">
            <v>A30669</v>
          </cell>
          <cell r="D340" t="str">
            <v>張寶釵</v>
          </cell>
          <cell r="E340">
            <v>37882</v>
          </cell>
          <cell r="F340">
            <v>37882</v>
          </cell>
          <cell r="G340">
            <v>37884</v>
          </cell>
          <cell r="I340">
            <v>180</v>
          </cell>
          <cell r="J340">
            <v>180</v>
          </cell>
          <cell r="K340">
            <v>160</v>
          </cell>
          <cell r="L340">
            <v>20</v>
          </cell>
          <cell r="M340" t="str">
            <v>法定平面大車位</v>
          </cell>
        </row>
        <row r="341">
          <cell r="A341" t="str">
            <v>D02F08</v>
          </cell>
          <cell r="C341" t="str">
            <v>四</v>
          </cell>
          <cell r="D341" t="str">
            <v>楊伯義</v>
          </cell>
          <cell r="E341">
            <v>37882</v>
          </cell>
          <cell r="F341">
            <v>37882</v>
          </cell>
          <cell r="G341">
            <v>37887</v>
          </cell>
          <cell r="H341">
            <v>79.59</v>
          </cell>
          <cell r="I341">
            <v>2834</v>
          </cell>
          <cell r="J341">
            <v>2468</v>
          </cell>
          <cell r="K341">
            <v>2460</v>
          </cell>
          <cell r="L341">
            <v>8</v>
          </cell>
          <cell r="N341" t="str">
            <v>簽</v>
          </cell>
          <cell r="O341">
            <v>31.01</v>
          </cell>
          <cell r="P341">
            <v>30.91</v>
          </cell>
        </row>
        <row r="342">
          <cell r="B342" t="str">
            <v>A50031</v>
          </cell>
          <cell r="D342" t="str">
            <v>楊伯義</v>
          </cell>
          <cell r="E342">
            <v>37882</v>
          </cell>
          <cell r="F342">
            <v>37882</v>
          </cell>
          <cell r="G342">
            <v>37887</v>
          </cell>
          <cell r="I342">
            <v>130</v>
          </cell>
          <cell r="J342">
            <v>130</v>
          </cell>
          <cell r="K342">
            <v>110</v>
          </cell>
          <cell r="L342">
            <v>20</v>
          </cell>
          <cell r="M342" t="str">
            <v>法定平面小車位</v>
          </cell>
        </row>
        <row r="343">
          <cell r="A343" t="str">
            <v>B01F10</v>
          </cell>
          <cell r="C343" t="str">
            <v>四</v>
          </cell>
          <cell r="D343" t="str">
            <v>李月梅</v>
          </cell>
          <cell r="E343">
            <v>37882</v>
          </cell>
          <cell r="F343">
            <v>37882</v>
          </cell>
          <cell r="G343">
            <v>37887</v>
          </cell>
          <cell r="H343">
            <v>64.540000000000006</v>
          </cell>
          <cell r="I343">
            <v>2421</v>
          </cell>
          <cell r="J343">
            <v>2100</v>
          </cell>
          <cell r="K343">
            <v>2117</v>
          </cell>
          <cell r="L343">
            <v>-17</v>
          </cell>
          <cell r="N343" t="str">
            <v>簽</v>
          </cell>
          <cell r="O343">
            <v>32.54</v>
          </cell>
          <cell r="P343">
            <v>32.799999999999997</v>
          </cell>
        </row>
        <row r="344">
          <cell r="B344" t="str">
            <v>A30880</v>
          </cell>
          <cell r="D344" t="str">
            <v>李月梅</v>
          </cell>
          <cell r="E344">
            <v>37882</v>
          </cell>
          <cell r="F344">
            <v>37882</v>
          </cell>
          <cell r="G344">
            <v>37887</v>
          </cell>
          <cell r="I344">
            <v>180</v>
          </cell>
          <cell r="J344">
            <v>170</v>
          </cell>
          <cell r="K344">
            <v>160</v>
          </cell>
          <cell r="L344">
            <v>10</v>
          </cell>
          <cell r="M344" t="str">
            <v>獎勵平面大車位</v>
          </cell>
        </row>
        <row r="345">
          <cell r="B345" t="str">
            <v>A30881</v>
          </cell>
          <cell r="D345" t="str">
            <v>李月梅</v>
          </cell>
          <cell r="E345">
            <v>37882</v>
          </cell>
          <cell r="F345">
            <v>37882</v>
          </cell>
          <cell r="G345">
            <v>37887</v>
          </cell>
          <cell r="I345">
            <v>180</v>
          </cell>
          <cell r="J345">
            <v>170</v>
          </cell>
          <cell r="K345">
            <v>160</v>
          </cell>
          <cell r="L345">
            <v>10</v>
          </cell>
          <cell r="M345" t="str">
            <v>獎勵平面大車位</v>
          </cell>
        </row>
        <row r="346">
          <cell r="A346" t="str">
            <v>B02F09</v>
          </cell>
          <cell r="C346" t="str">
            <v>四</v>
          </cell>
          <cell r="D346" t="str">
            <v>郭紫瑛.洪志偉</v>
          </cell>
          <cell r="E346">
            <v>37884</v>
          </cell>
          <cell r="F346">
            <v>37888</v>
          </cell>
          <cell r="G346">
            <v>37888</v>
          </cell>
          <cell r="H346">
            <v>64.540000000000006</v>
          </cell>
          <cell r="I346">
            <v>2414</v>
          </cell>
          <cell r="J346">
            <v>2080</v>
          </cell>
          <cell r="K346">
            <v>2111</v>
          </cell>
          <cell r="L346">
            <v>-31</v>
          </cell>
          <cell r="N346" t="str">
            <v>簽</v>
          </cell>
          <cell r="O346">
            <v>32.229999999999997</v>
          </cell>
          <cell r="P346">
            <v>32.71</v>
          </cell>
        </row>
        <row r="347">
          <cell r="B347" t="str">
            <v>A30788</v>
          </cell>
          <cell r="D347" t="str">
            <v>郭紫瑛.洪志偉</v>
          </cell>
          <cell r="E347">
            <v>37884</v>
          </cell>
          <cell r="F347">
            <v>37888</v>
          </cell>
          <cell r="G347">
            <v>37888</v>
          </cell>
          <cell r="I347">
            <v>170</v>
          </cell>
          <cell r="J347">
            <v>170</v>
          </cell>
          <cell r="K347">
            <v>150</v>
          </cell>
          <cell r="L347">
            <v>20</v>
          </cell>
          <cell r="M347" t="str">
            <v>獎勵平面小車位</v>
          </cell>
        </row>
        <row r="348">
          <cell r="B348" t="str">
            <v>A30789</v>
          </cell>
          <cell r="D348" t="str">
            <v>郭紫瑛.洪志偉</v>
          </cell>
          <cell r="E348">
            <v>37884</v>
          </cell>
          <cell r="F348">
            <v>37888</v>
          </cell>
          <cell r="G348">
            <v>37888</v>
          </cell>
          <cell r="I348">
            <v>170</v>
          </cell>
          <cell r="J348">
            <v>170</v>
          </cell>
          <cell r="K348">
            <v>150</v>
          </cell>
          <cell r="L348">
            <v>20</v>
          </cell>
          <cell r="M348" t="str">
            <v>獎勵平面小車位</v>
          </cell>
        </row>
        <row r="349">
          <cell r="A349" t="str">
            <v>E02F05</v>
          </cell>
          <cell r="D349" t="str">
            <v>王齡英</v>
          </cell>
          <cell r="E349">
            <v>37884</v>
          </cell>
          <cell r="F349">
            <v>37886</v>
          </cell>
          <cell r="G349">
            <v>37886</v>
          </cell>
          <cell r="H349">
            <v>52.39</v>
          </cell>
          <cell r="I349">
            <v>2038</v>
          </cell>
          <cell r="J349">
            <v>1800</v>
          </cell>
          <cell r="K349">
            <v>1792</v>
          </cell>
          <cell r="L349">
            <v>8</v>
          </cell>
          <cell r="N349" t="str">
            <v>簽</v>
          </cell>
          <cell r="O349">
            <v>34.36</v>
          </cell>
          <cell r="P349">
            <v>34.21</v>
          </cell>
        </row>
        <row r="350">
          <cell r="B350" t="str">
            <v>A30761</v>
          </cell>
          <cell r="D350" t="str">
            <v>王齡英</v>
          </cell>
          <cell r="E350">
            <v>37884</v>
          </cell>
          <cell r="F350">
            <v>37886</v>
          </cell>
          <cell r="G350">
            <v>37886</v>
          </cell>
          <cell r="I350">
            <v>170</v>
          </cell>
          <cell r="J350">
            <v>160</v>
          </cell>
          <cell r="K350">
            <v>150</v>
          </cell>
          <cell r="L350">
            <v>10</v>
          </cell>
          <cell r="M350" t="str">
            <v>獎勵平面小車位</v>
          </cell>
        </row>
        <row r="351">
          <cell r="B351" t="str">
            <v>A30762</v>
          </cell>
          <cell r="D351" t="str">
            <v>王齡英</v>
          </cell>
          <cell r="E351">
            <v>37884</v>
          </cell>
          <cell r="F351">
            <v>37886</v>
          </cell>
          <cell r="G351">
            <v>37886</v>
          </cell>
          <cell r="I351">
            <v>170</v>
          </cell>
          <cell r="J351">
            <v>160</v>
          </cell>
          <cell r="K351">
            <v>150</v>
          </cell>
          <cell r="L351">
            <v>10</v>
          </cell>
          <cell r="M351" t="str">
            <v>獎勵平面小車位</v>
          </cell>
        </row>
        <row r="352">
          <cell r="A352" t="str">
            <v>D03F12</v>
          </cell>
          <cell r="C352" t="str">
            <v>三+1</v>
          </cell>
          <cell r="D352" t="str">
            <v>劉燕潔</v>
          </cell>
          <cell r="E352">
            <v>37884</v>
          </cell>
          <cell r="F352">
            <v>37884</v>
          </cell>
          <cell r="G352">
            <v>37886</v>
          </cell>
          <cell r="H352">
            <v>62.6</v>
          </cell>
          <cell r="I352">
            <v>2292</v>
          </cell>
          <cell r="J352">
            <v>1996</v>
          </cell>
          <cell r="K352">
            <v>1997</v>
          </cell>
          <cell r="L352">
            <v>-1</v>
          </cell>
          <cell r="N352" t="str">
            <v>簽</v>
          </cell>
          <cell r="O352">
            <v>31.88</v>
          </cell>
          <cell r="P352">
            <v>31.9</v>
          </cell>
        </row>
        <row r="353">
          <cell r="B353" t="str">
            <v>A50033</v>
          </cell>
          <cell r="D353" t="str">
            <v>劉燕潔</v>
          </cell>
          <cell r="E353">
            <v>37884</v>
          </cell>
          <cell r="F353">
            <v>37884</v>
          </cell>
          <cell r="G353">
            <v>37886</v>
          </cell>
          <cell r="I353">
            <v>130</v>
          </cell>
          <cell r="J353">
            <v>123.9</v>
          </cell>
          <cell r="K353">
            <v>110</v>
          </cell>
          <cell r="L353">
            <v>13.9</v>
          </cell>
          <cell r="M353" t="str">
            <v>獎勵平面小車位</v>
          </cell>
        </row>
        <row r="354">
          <cell r="A354" t="str">
            <v>E01F12</v>
          </cell>
          <cell r="D354" t="str">
            <v>鄭安杰</v>
          </cell>
          <cell r="E354">
            <v>37885</v>
          </cell>
          <cell r="F354">
            <v>37887</v>
          </cell>
          <cell r="G354">
            <v>37887</v>
          </cell>
          <cell r="H354">
            <v>52.39</v>
          </cell>
          <cell r="I354">
            <v>2028</v>
          </cell>
          <cell r="J354">
            <v>1781</v>
          </cell>
          <cell r="K354">
            <v>1782</v>
          </cell>
          <cell r="L354">
            <v>-1</v>
          </cell>
          <cell r="N354" t="str">
            <v>簽</v>
          </cell>
          <cell r="O354">
            <v>34</v>
          </cell>
          <cell r="P354">
            <v>34.01</v>
          </cell>
        </row>
        <row r="355">
          <cell r="B355" t="str">
            <v>A50050</v>
          </cell>
          <cell r="D355" t="str">
            <v>鄭安杰</v>
          </cell>
          <cell r="E355">
            <v>37885</v>
          </cell>
          <cell r="F355">
            <v>37887</v>
          </cell>
          <cell r="G355">
            <v>37887</v>
          </cell>
          <cell r="I355">
            <v>130</v>
          </cell>
          <cell r="J355">
            <v>130</v>
          </cell>
          <cell r="K355">
            <v>110</v>
          </cell>
          <cell r="L355">
            <v>20</v>
          </cell>
          <cell r="M355" t="str">
            <v>法定平面小車位</v>
          </cell>
        </row>
        <row r="356">
          <cell r="A356" t="str">
            <v>C01F14</v>
          </cell>
          <cell r="C356" t="str">
            <v>三</v>
          </cell>
          <cell r="D356" t="str">
            <v>周翊鈴</v>
          </cell>
          <cell r="E356">
            <v>37886</v>
          </cell>
          <cell r="F356">
            <v>37886</v>
          </cell>
          <cell r="G356">
            <v>37886</v>
          </cell>
          <cell r="H356">
            <v>52.18</v>
          </cell>
          <cell r="I356">
            <v>1962</v>
          </cell>
          <cell r="J356">
            <v>1675</v>
          </cell>
          <cell r="K356">
            <v>1717</v>
          </cell>
          <cell r="L356">
            <v>-42</v>
          </cell>
          <cell r="N356" t="str">
            <v>簽</v>
          </cell>
          <cell r="O356">
            <v>32.1</v>
          </cell>
          <cell r="P356">
            <v>32.909999999999997</v>
          </cell>
        </row>
        <row r="357">
          <cell r="B357" t="str">
            <v>A30836</v>
          </cell>
          <cell r="D357" t="str">
            <v>周翊鈴</v>
          </cell>
          <cell r="E357">
            <v>37886</v>
          </cell>
          <cell r="F357">
            <v>37886</v>
          </cell>
          <cell r="G357">
            <v>37886</v>
          </cell>
          <cell r="I357">
            <v>170</v>
          </cell>
          <cell r="J357">
            <v>170</v>
          </cell>
          <cell r="K357">
            <v>150</v>
          </cell>
          <cell r="L357">
            <v>20</v>
          </cell>
          <cell r="M357" t="str">
            <v>獎勵平面小車位</v>
          </cell>
        </row>
        <row r="358">
          <cell r="A358" t="str">
            <v>C02F14</v>
          </cell>
          <cell r="C358" t="str">
            <v>三</v>
          </cell>
          <cell r="D358" t="str">
            <v>周翊鈴</v>
          </cell>
          <cell r="E358">
            <v>37886</v>
          </cell>
          <cell r="F358">
            <v>37886</v>
          </cell>
          <cell r="G358">
            <v>37886</v>
          </cell>
          <cell r="H358">
            <v>52.18</v>
          </cell>
          <cell r="I358">
            <v>1962</v>
          </cell>
          <cell r="J358">
            <v>1675</v>
          </cell>
          <cell r="K358">
            <v>1717</v>
          </cell>
          <cell r="L358">
            <v>-42</v>
          </cell>
          <cell r="N358" t="str">
            <v>簽</v>
          </cell>
          <cell r="O358">
            <v>32.1</v>
          </cell>
          <cell r="P358">
            <v>32.909999999999997</v>
          </cell>
        </row>
        <row r="359">
          <cell r="B359" t="str">
            <v>A30834</v>
          </cell>
          <cell r="D359" t="str">
            <v>周翊鈴</v>
          </cell>
          <cell r="E359">
            <v>37886</v>
          </cell>
          <cell r="F359">
            <v>37886</v>
          </cell>
          <cell r="G359">
            <v>37886</v>
          </cell>
          <cell r="I359">
            <v>170</v>
          </cell>
          <cell r="J359">
            <v>170</v>
          </cell>
          <cell r="K359">
            <v>150</v>
          </cell>
          <cell r="L359">
            <v>20</v>
          </cell>
          <cell r="M359" t="str">
            <v>獎勵平面小車位</v>
          </cell>
        </row>
        <row r="360">
          <cell r="B360" t="str">
            <v>A30835</v>
          </cell>
          <cell r="D360" t="str">
            <v>周翊鈴</v>
          </cell>
          <cell r="E360">
            <v>37886</v>
          </cell>
          <cell r="F360">
            <v>37886</v>
          </cell>
          <cell r="G360">
            <v>37886</v>
          </cell>
          <cell r="I360">
            <v>170</v>
          </cell>
          <cell r="J360">
            <v>170</v>
          </cell>
          <cell r="K360">
            <v>130</v>
          </cell>
          <cell r="L360">
            <v>40</v>
          </cell>
          <cell r="M360" t="str">
            <v>獎勵平面小車位</v>
          </cell>
        </row>
        <row r="361">
          <cell r="A361" t="str">
            <v>E05F14</v>
          </cell>
          <cell r="C361" t="str">
            <v>三+1</v>
          </cell>
          <cell r="D361" t="str">
            <v>戴承正</v>
          </cell>
          <cell r="E361">
            <v>37887</v>
          </cell>
          <cell r="F361">
            <v>37889</v>
          </cell>
          <cell r="G361">
            <v>37892</v>
          </cell>
          <cell r="H361">
            <v>65.66</v>
          </cell>
          <cell r="I361">
            <v>2535</v>
          </cell>
          <cell r="J361">
            <v>2212</v>
          </cell>
          <cell r="K361">
            <v>2226</v>
          </cell>
          <cell r="L361">
            <v>-14</v>
          </cell>
          <cell r="N361" t="str">
            <v>簽</v>
          </cell>
          <cell r="O361">
            <v>33.69</v>
          </cell>
          <cell r="P361">
            <v>33.9</v>
          </cell>
        </row>
        <row r="362">
          <cell r="B362" t="str">
            <v>A50051</v>
          </cell>
          <cell r="D362" t="str">
            <v>戴承正</v>
          </cell>
          <cell r="E362">
            <v>37887</v>
          </cell>
          <cell r="F362">
            <v>37889</v>
          </cell>
          <cell r="G362">
            <v>37892</v>
          </cell>
          <cell r="I362">
            <v>130</v>
          </cell>
          <cell r="J362">
            <v>120</v>
          </cell>
          <cell r="K362">
            <v>110</v>
          </cell>
          <cell r="L362">
            <v>10</v>
          </cell>
          <cell r="M362" t="str">
            <v>法定平面小車位</v>
          </cell>
        </row>
        <row r="363">
          <cell r="B363" t="str">
            <v>A50052</v>
          </cell>
          <cell r="D363" t="str">
            <v>戴承正</v>
          </cell>
          <cell r="E363">
            <v>37887</v>
          </cell>
          <cell r="F363">
            <v>37889</v>
          </cell>
          <cell r="G363">
            <v>37892</v>
          </cell>
          <cell r="I363">
            <v>130</v>
          </cell>
          <cell r="J363">
            <v>120</v>
          </cell>
          <cell r="K363">
            <v>110</v>
          </cell>
          <cell r="L363">
            <v>10</v>
          </cell>
          <cell r="M363" t="str">
            <v>法定平面小車位</v>
          </cell>
        </row>
        <row r="364">
          <cell r="A364" t="str">
            <v>E05F04</v>
          </cell>
          <cell r="C364" t="str">
            <v>三+1</v>
          </cell>
          <cell r="D364" t="str">
            <v>魏珠君</v>
          </cell>
          <cell r="E364">
            <v>37889</v>
          </cell>
          <cell r="F364">
            <v>37889</v>
          </cell>
          <cell r="G364">
            <v>37889</v>
          </cell>
          <cell r="H364">
            <v>65.66</v>
          </cell>
          <cell r="I364">
            <v>2463</v>
          </cell>
          <cell r="J364">
            <v>2168</v>
          </cell>
          <cell r="K364">
            <v>2154</v>
          </cell>
          <cell r="L364">
            <v>14</v>
          </cell>
          <cell r="N364" t="str">
            <v>簽</v>
          </cell>
          <cell r="O364">
            <v>33.020000000000003</v>
          </cell>
          <cell r="P364">
            <v>32.81</v>
          </cell>
        </row>
        <row r="365">
          <cell r="B365" t="str">
            <v>A50048</v>
          </cell>
          <cell r="D365" t="str">
            <v>魏珠君</v>
          </cell>
          <cell r="E365">
            <v>37889</v>
          </cell>
          <cell r="F365">
            <v>37889</v>
          </cell>
          <cell r="G365">
            <v>37889</v>
          </cell>
          <cell r="I365">
            <v>140</v>
          </cell>
          <cell r="J365">
            <v>135</v>
          </cell>
          <cell r="K365">
            <v>120</v>
          </cell>
          <cell r="L365">
            <v>15</v>
          </cell>
          <cell r="M365" t="str">
            <v>法定平面大車位</v>
          </cell>
        </row>
        <row r="366">
          <cell r="B366" t="str">
            <v>A50049</v>
          </cell>
          <cell r="D366" t="str">
            <v>魏珠君</v>
          </cell>
          <cell r="E366">
            <v>37889</v>
          </cell>
          <cell r="F366">
            <v>37889</v>
          </cell>
          <cell r="G366">
            <v>37889</v>
          </cell>
          <cell r="I366">
            <v>140</v>
          </cell>
          <cell r="J366">
            <v>135</v>
          </cell>
          <cell r="K366">
            <v>120</v>
          </cell>
          <cell r="L366">
            <v>15</v>
          </cell>
          <cell r="M366" t="str">
            <v>法定平面大車位</v>
          </cell>
        </row>
        <row r="367">
          <cell r="A367" t="str">
            <v>C01F15</v>
          </cell>
          <cell r="C367" t="str">
            <v>三</v>
          </cell>
          <cell r="D367" t="str">
            <v>陳芊妤</v>
          </cell>
          <cell r="E367">
            <v>37889</v>
          </cell>
          <cell r="F367">
            <v>37889</v>
          </cell>
          <cell r="G367">
            <v>37889</v>
          </cell>
          <cell r="H367">
            <v>52.18</v>
          </cell>
          <cell r="I367">
            <v>1968</v>
          </cell>
          <cell r="J367">
            <v>1770</v>
          </cell>
          <cell r="K367">
            <v>1722</v>
          </cell>
          <cell r="L367">
            <v>48</v>
          </cell>
          <cell r="N367" t="str">
            <v>簽</v>
          </cell>
          <cell r="O367">
            <v>33.92</v>
          </cell>
          <cell r="P367">
            <v>33</v>
          </cell>
        </row>
        <row r="368">
          <cell r="B368" t="str">
            <v>A50064</v>
          </cell>
          <cell r="D368" t="str">
            <v>陳芊妤</v>
          </cell>
          <cell r="E368">
            <v>37889</v>
          </cell>
          <cell r="F368">
            <v>37889</v>
          </cell>
          <cell r="G368">
            <v>37889</v>
          </cell>
          <cell r="I368">
            <v>130</v>
          </cell>
          <cell r="J368">
            <v>130</v>
          </cell>
          <cell r="K368">
            <v>110</v>
          </cell>
          <cell r="L368">
            <v>20</v>
          </cell>
          <cell r="M368" t="str">
            <v>法定平面小車位</v>
          </cell>
        </row>
        <row r="369">
          <cell r="B369" t="str">
            <v>A30822</v>
          </cell>
          <cell r="D369" t="str">
            <v>鄭榮華</v>
          </cell>
          <cell r="E369">
            <v>37890</v>
          </cell>
          <cell r="F369">
            <v>37890</v>
          </cell>
          <cell r="G369">
            <v>37890</v>
          </cell>
          <cell r="I369">
            <v>170</v>
          </cell>
          <cell r="J369">
            <v>170</v>
          </cell>
          <cell r="K369">
            <v>150</v>
          </cell>
          <cell r="L369">
            <v>20</v>
          </cell>
          <cell r="M369" t="str">
            <v>獎勵平面小車位</v>
          </cell>
        </row>
        <row r="370">
          <cell r="A370" t="str">
            <v>E02F06</v>
          </cell>
          <cell r="C370" t="str">
            <v>三</v>
          </cell>
          <cell r="D370" t="str">
            <v>張綺蘭</v>
          </cell>
          <cell r="E370">
            <v>37891</v>
          </cell>
          <cell r="F370">
            <v>37891</v>
          </cell>
          <cell r="G370">
            <v>37891</v>
          </cell>
          <cell r="H370">
            <v>52.39</v>
          </cell>
          <cell r="I370">
            <v>1991</v>
          </cell>
          <cell r="J370">
            <v>1800</v>
          </cell>
          <cell r="K370">
            <v>1745</v>
          </cell>
          <cell r="L370">
            <v>55</v>
          </cell>
          <cell r="N370" t="str">
            <v>簽</v>
          </cell>
          <cell r="O370">
            <v>34.36</v>
          </cell>
          <cell r="P370">
            <v>33.31</v>
          </cell>
        </row>
        <row r="371">
          <cell r="B371" t="str">
            <v>A30747</v>
          </cell>
          <cell r="D371" t="str">
            <v>張綺蘭</v>
          </cell>
          <cell r="E371">
            <v>37891</v>
          </cell>
          <cell r="F371">
            <v>37891</v>
          </cell>
          <cell r="G371">
            <v>37891</v>
          </cell>
          <cell r="I371">
            <v>170</v>
          </cell>
          <cell r="J371">
            <v>160</v>
          </cell>
          <cell r="K371">
            <v>150</v>
          </cell>
          <cell r="L371">
            <v>10</v>
          </cell>
          <cell r="M371" t="str">
            <v>獎勵平面小車位</v>
          </cell>
        </row>
        <row r="372">
          <cell r="A372" t="str">
            <v>C02F08</v>
          </cell>
          <cell r="C372" t="str">
            <v>三</v>
          </cell>
          <cell r="D372" t="str">
            <v>徐嘉鴻</v>
          </cell>
          <cell r="E372">
            <v>37891</v>
          </cell>
          <cell r="F372">
            <v>37898</v>
          </cell>
          <cell r="G372">
            <v>37898</v>
          </cell>
          <cell r="H372">
            <v>52.18</v>
          </cell>
          <cell r="I372">
            <v>1947</v>
          </cell>
          <cell r="J372">
            <v>1684</v>
          </cell>
          <cell r="K372">
            <v>1702</v>
          </cell>
          <cell r="L372">
            <v>-18</v>
          </cell>
          <cell r="N372" t="str">
            <v>簽</v>
          </cell>
          <cell r="O372">
            <v>32.270000000000003</v>
          </cell>
          <cell r="P372">
            <v>32.619999999999997</v>
          </cell>
        </row>
        <row r="373">
          <cell r="B373" t="str">
            <v>A30677</v>
          </cell>
          <cell r="D373" t="str">
            <v>徐嘉鴻</v>
          </cell>
          <cell r="E373">
            <v>37891</v>
          </cell>
          <cell r="F373">
            <v>37898</v>
          </cell>
          <cell r="G373">
            <v>37898</v>
          </cell>
          <cell r="I373">
            <v>170</v>
          </cell>
          <cell r="J373">
            <v>170</v>
          </cell>
          <cell r="K373">
            <v>150</v>
          </cell>
          <cell r="L373">
            <v>20</v>
          </cell>
          <cell r="M373" t="str">
            <v>法定平面小車位</v>
          </cell>
        </row>
        <row r="374">
          <cell r="A374" t="str">
            <v>C02F10</v>
          </cell>
          <cell r="C374" t="str">
            <v>三</v>
          </cell>
          <cell r="D374" t="str">
            <v>謝佳霖</v>
          </cell>
          <cell r="E374">
            <v>37891</v>
          </cell>
          <cell r="F374">
            <v>37898</v>
          </cell>
          <cell r="G374">
            <v>37898</v>
          </cell>
          <cell r="H374">
            <v>52.18</v>
          </cell>
          <cell r="I374">
            <v>1952</v>
          </cell>
          <cell r="J374">
            <v>1700</v>
          </cell>
          <cell r="K374">
            <v>1707</v>
          </cell>
          <cell r="L374">
            <v>-7</v>
          </cell>
          <cell r="N374" t="str">
            <v>簽</v>
          </cell>
          <cell r="O374">
            <v>32.58</v>
          </cell>
          <cell r="P374">
            <v>32.71</v>
          </cell>
        </row>
        <row r="375">
          <cell r="B375" t="str">
            <v>A30678</v>
          </cell>
          <cell r="D375" t="str">
            <v>謝佳霖</v>
          </cell>
          <cell r="E375">
            <v>37891</v>
          </cell>
          <cell r="F375">
            <v>37898</v>
          </cell>
          <cell r="G375">
            <v>37898</v>
          </cell>
          <cell r="I375">
            <v>170</v>
          </cell>
          <cell r="J375">
            <v>170</v>
          </cell>
          <cell r="K375">
            <v>150</v>
          </cell>
          <cell r="L375">
            <v>20</v>
          </cell>
          <cell r="M375" t="str">
            <v>法定平面小車位</v>
          </cell>
        </row>
        <row r="376">
          <cell r="A376" t="str">
            <v>C03F13</v>
          </cell>
          <cell r="C376" t="str">
            <v>三+1</v>
          </cell>
          <cell r="D376" t="str">
            <v>蔡輝村</v>
          </cell>
          <cell r="E376">
            <v>37892</v>
          </cell>
          <cell r="F376">
            <v>37892</v>
          </cell>
          <cell r="G376">
            <v>37892</v>
          </cell>
          <cell r="H376">
            <v>65.39</v>
          </cell>
          <cell r="I376">
            <v>2459</v>
          </cell>
          <cell r="J376">
            <v>2240</v>
          </cell>
          <cell r="K376">
            <v>2152</v>
          </cell>
          <cell r="L376">
            <v>88</v>
          </cell>
          <cell r="N376" t="str">
            <v>簽</v>
          </cell>
          <cell r="O376">
            <v>34.26</v>
          </cell>
          <cell r="P376">
            <v>32.909999999999997</v>
          </cell>
        </row>
        <row r="377">
          <cell r="B377" t="str">
            <v>A50027</v>
          </cell>
          <cell r="D377" t="str">
            <v>蔡輝村</v>
          </cell>
          <cell r="E377">
            <v>37892</v>
          </cell>
          <cell r="F377">
            <v>37892</v>
          </cell>
          <cell r="G377">
            <v>37892</v>
          </cell>
          <cell r="I377">
            <v>140</v>
          </cell>
          <cell r="J377">
            <v>140</v>
          </cell>
          <cell r="K377">
            <v>120</v>
          </cell>
          <cell r="L377">
            <v>20</v>
          </cell>
          <cell r="M377" t="str">
            <v>法定平面大車位</v>
          </cell>
        </row>
        <row r="378">
          <cell r="B378" t="str">
            <v>A50028</v>
          </cell>
          <cell r="D378" t="str">
            <v>蔡輝村</v>
          </cell>
          <cell r="E378">
            <v>37892</v>
          </cell>
          <cell r="F378">
            <v>37892</v>
          </cell>
          <cell r="G378">
            <v>37892</v>
          </cell>
          <cell r="I378">
            <v>140</v>
          </cell>
          <cell r="J378">
            <v>140</v>
          </cell>
          <cell r="K378">
            <v>120</v>
          </cell>
          <cell r="L378">
            <v>20</v>
          </cell>
          <cell r="M378" t="str">
            <v>法定平面大車位</v>
          </cell>
        </row>
        <row r="379">
          <cell r="B379" t="str">
            <v>A30748</v>
          </cell>
          <cell r="D379" t="str">
            <v>張綺蘭</v>
          </cell>
          <cell r="E379">
            <v>37893</v>
          </cell>
          <cell r="F379">
            <v>37893</v>
          </cell>
          <cell r="G379">
            <v>37893</v>
          </cell>
          <cell r="I379">
            <v>170</v>
          </cell>
          <cell r="J379">
            <v>160</v>
          </cell>
          <cell r="K379">
            <v>150</v>
          </cell>
          <cell r="L379">
            <v>10</v>
          </cell>
          <cell r="M379" t="str">
            <v>獎勵平面小車位</v>
          </cell>
        </row>
        <row r="380">
          <cell r="B380" t="str">
            <v>A30796</v>
          </cell>
          <cell r="D380" t="str">
            <v>李淑芬</v>
          </cell>
          <cell r="E380">
            <v>37893</v>
          </cell>
          <cell r="F380">
            <v>37893</v>
          </cell>
          <cell r="G380">
            <v>37893</v>
          </cell>
          <cell r="I380">
            <v>170</v>
          </cell>
          <cell r="J380">
            <v>150</v>
          </cell>
          <cell r="K380">
            <v>150</v>
          </cell>
          <cell r="L380">
            <v>0</v>
          </cell>
          <cell r="M380" t="str">
            <v>獎勵平面小車位</v>
          </cell>
        </row>
        <row r="381">
          <cell r="A381" t="str">
            <v>B03F03</v>
          </cell>
          <cell r="C381" t="str">
            <v>四+1</v>
          </cell>
          <cell r="D381" t="str">
            <v>黃靜蘭</v>
          </cell>
          <cell r="E381">
            <v>37894</v>
          </cell>
          <cell r="F381">
            <v>37899</v>
          </cell>
          <cell r="G381">
            <v>37899</v>
          </cell>
          <cell r="H381">
            <v>81.61</v>
          </cell>
          <cell r="I381">
            <v>3159</v>
          </cell>
          <cell r="J381">
            <v>2820</v>
          </cell>
          <cell r="K381">
            <v>2775</v>
          </cell>
          <cell r="L381">
            <v>45</v>
          </cell>
          <cell r="N381" t="str">
            <v>簽</v>
          </cell>
          <cell r="O381">
            <v>34.549999999999997</v>
          </cell>
          <cell r="P381">
            <v>34</v>
          </cell>
        </row>
        <row r="382">
          <cell r="B382" t="str">
            <v>A50084</v>
          </cell>
          <cell r="D382" t="str">
            <v>黃靜蘭</v>
          </cell>
          <cell r="E382">
            <v>37894</v>
          </cell>
          <cell r="F382">
            <v>37899</v>
          </cell>
          <cell r="G382">
            <v>37899</v>
          </cell>
          <cell r="I382">
            <v>140</v>
          </cell>
          <cell r="J382">
            <v>130</v>
          </cell>
          <cell r="K382">
            <v>120</v>
          </cell>
          <cell r="L382">
            <v>10</v>
          </cell>
          <cell r="M382" t="str">
            <v>法定平面大車位</v>
          </cell>
        </row>
        <row r="383">
          <cell r="A383" t="str">
            <v>D02F07</v>
          </cell>
          <cell r="C383" t="str">
            <v>四</v>
          </cell>
          <cell r="D383" t="str">
            <v>洪肇基</v>
          </cell>
          <cell r="E383">
            <v>37894</v>
          </cell>
          <cell r="F383">
            <v>37897</v>
          </cell>
          <cell r="G383">
            <v>37897</v>
          </cell>
          <cell r="H383">
            <v>79.59</v>
          </cell>
          <cell r="I383">
            <v>2858</v>
          </cell>
          <cell r="J383">
            <v>2473</v>
          </cell>
          <cell r="K383">
            <v>2484</v>
          </cell>
          <cell r="L383">
            <v>-11</v>
          </cell>
          <cell r="N383" t="str">
            <v>簽</v>
          </cell>
          <cell r="O383">
            <v>31.07</v>
          </cell>
          <cell r="P383">
            <v>31.21</v>
          </cell>
        </row>
        <row r="384">
          <cell r="B384" t="str">
            <v>A50059</v>
          </cell>
          <cell r="D384" t="str">
            <v>洪肇基</v>
          </cell>
          <cell r="E384">
            <v>37894</v>
          </cell>
          <cell r="F384">
            <v>37897</v>
          </cell>
          <cell r="G384">
            <v>37897</v>
          </cell>
          <cell r="I384">
            <v>140</v>
          </cell>
          <cell r="J384">
            <v>140</v>
          </cell>
          <cell r="K384">
            <v>120</v>
          </cell>
          <cell r="L384">
            <v>20</v>
          </cell>
          <cell r="M384" t="str">
            <v>法定平面大車位</v>
          </cell>
        </row>
        <row r="385">
          <cell r="A385" t="str">
            <v>B02F10</v>
          </cell>
          <cell r="C385" t="str">
            <v>四</v>
          </cell>
          <cell r="D385" t="str">
            <v>鄭琇馨</v>
          </cell>
          <cell r="E385">
            <v>37894</v>
          </cell>
          <cell r="F385">
            <v>37894</v>
          </cell>
          <cell r="G385">
            <v>37901</v>
          </cell>
          <cell r="H385">
            <v>64.540000000000006</v>
          </cell>
          <cell r="I385">
            <v>2440</v>
          </cell>
          <cell r="J385">
            <v>2185</v>
          </cell>
          <cell r="K385">
            <v>2137</v>
          </cell>
          <cell r="L385">
            <v>48</v>
          </cell>
          <cell r="N385" t="str">
            <v>簽</v>
          </cell>
          <cell r="O385">
            <v>33.85</v>
          </cell>
          <cell r="P385">
            <v>33.11</v>
          </cell>
        </row>
        <row r="386">
          <cell r="B386" t="str">
            <v>A30855</v>
          </cell>
          <cell r="D386" t="str">
            <v>鄭琇馨</v>
          </cell>
          <cell r="E386">
            <v>37894</v>
          </cell>
          <cell r="F386">
            <v>37894</v>
          </cell>
          <cell r="G386">
            <v>37901</v>
          </cell>
          <cell r="I386">
            <v>180</v>
          </cell>
          <cell r="J386">
            <v>190</v>
          </cell>
          <cell r="K386">
            <v>160</v>
          </cell>
          <cell r="L386">
            <v>30</v>
          </cell>
          <cell r="M386" t="str">
            <v>獎勵平面大車位</v>
          </cell>
        </row>
        <row r="387">
          <cell r="B387" t="str">
            <v>A30856</v>
          </cell>
          <cell r="D387" t="str">
            <v>鄭琇馨</v>
          </cell>
          <cell r="E387">
            <v>37894</v>
          </cell>
          <cell r="F387">
            <v>37894</v>
          </cell>
          <cell r="G387">
            <v>37901</v>
          </cell>
          <cell r="I387">
            <v>170</v>
          </cell>
          <cell r="J387">
            <v>180</v>
          </cell>
          <cell r="K387">
            <v>150</v>
          </cell>
          <cell r="L387">
            <v>30</v>
          </cell>
          <cell r="M387" t="str">
            <v>獎勵平面小車位</v>
          </cell>
        </row>
        <row r="388">
          <cell r="A388" t="str">
            <v>A02F08</v>
          </cell>
          <cell r="C388" t="str">
            <v>四</v>
          </cell>
          <cell r="D388" t="str">
            <v>陳瓊華</v>
          </cell>
          <cell r="E388">
            <v>37897</v>
          </cell>
          <cell r="F388">
            <v>37901</v>
          </cell>
          <cell r="G388">
            <v>37901</v>
          </cell>
          <cell r="H388">
            <v>64.25</v>
          </cell>
          <cell r="I388">
            <v>2403</v>
          </cell>
          <cell r="J388">
            <v>2159</v>
          </cell>
          <cell r="K388">
            <v>2101</v>
          </cell>
          <cell r="L388">
            <v>58</v>
          </cell>
          <cell r="N388" t="str">
            <v>簽</v>
          </cell>
          <cell r="O388">
            <v>33.6</v>
          </cell>
          <cell r="P388">
            <v>32.700000000000003</v>
          </cell>
        </row>
        <row r="389">
          <cell r="B389" t="str">
            <v>A30892</v>
          </cell>
          <cell r="D389" t="str">
            <v>陳瓊華</v>
          </cell>
          <cell r="E389">
            <v>37897</v>
          </cell>
          <cell r="F389">
            <v>37897</v>
          </cell>
          <cell r="G389">
            <v>37901</v>
          </cell>
          <cell r="I389">
            <v>170</v>
          </cell>
          <cell r="J389">
            <v>180</v>
          </cell>
          <cell r="K389">
            <v>150</v>
          </cell>
          <cell r="L389">
            <v>30</v>
          </cell>
          <cell r="M389" t="str">
            <v>獎勵平面小車位</v>
          </cell>
        </row>
        <row r="390">
          <cell r="B390" t="str">
            <v>A30893</v>
          </cell>
          <cell r="D390" t="str">
            <v>陳瓊華</v>
          </cell>
          <cell r="E390">
            <v>37897</v>
          </cell>
          <cell r="F390">
            <v>37897</v>
          </cell>
          <cell r="G390">
            <v>37901</v>
          </cell>
          <cell r="I390">
            <v>170</v>
          </cell>
          <cell r="J390">
            <v>180</v>
          </cell>
          <cell r="K390">
            <v>150</v>
          </cell>
          <cell r="L390">
            <v>30</v>
          </cell>
          <cell r="M390" t="str">
            <v>獎勵平面小車位</v>
          </cell>
        </row>
        <row r="391">
          <cell r="A391" t="str">
            <v>A03F08</v>
          </cell>
          <cell r="C391" t="str">
            <v>四+1</v>
          </cell>
          <cell r="D391" t="str">
            <v>郭俊廷</v>
          </cell>
          <cell r="E391">
            <v>37897</v>
          </cell>
          <cell r="F391">
            <v>37897</v>
          </cell>
          <cell r="G391">
            <v>37901</v>
          </cell>
          <cell r="H391">
            <v>81.260000000000005</v>
          </cell>
          <cell r="I391">
            <v>3186</v>
          </cell>
          <cell r="J391">
            <v>2874</v>
          </cell>
          <cell r="K391">
            <v>2804</v>
          </cell>
          <cell r="L391">
            <v>70</v>
          </cell>
          <cell r="N391" t="str">
            <v>簽</v>
          </cell>
          <cell r="O391">
            <v>35.369999999999997</v>
          </cell>
          <cell r="P391">
            <v>34.51</v>
          </cell>
        </row>
        <row r="392">
          <cell r="B392" t="str">
            <v>A30894</v>
          </cell>
          <cell r="D392" t="str">
            <v>郭俊廷</v>
          </cell>
          <cell r="E392">
            <v>37897</v>
          </cell>
          <cell r="F392">
            <v>37897</v>
          </cell>
          <cell r="G392">
            <v>37901</v>
          </cell>
          <cell r="I392">
            <v>180</v>
          </cell>
          <cell r="J392">
            <v>190</v>
          </cell>
          <cell r="K392">
            <v>160</v>
          </cell>
          <cell r="L392">
            <v>30</v>
          </cell>
          <cell r="M392" t="str">
            <v>獎勵平面大車位</v>
          </cell>
        </row>
        <row r="393">
          <cell r="B393" t="str">
            <v>A30895</v>
          </cell>
          <cell r="D393" t="str">
            <v>郭俊廷</v>
          </cell>
          <cell r="E393">
            <v>37897</v>
          </cell>
          <cell r="F393">
            <v>37897</v>
          </cell>
          <cell r="G393">
            <v>37901</v>
          </cell>
          <cell r="I393">
            <v>180</v>
          </cell>
          <cell r="J393">
            <v>190</v>
          </cell>
          <cell r="K393">
            <v>160</v>
          </cell>
          <cell r="L393">
            <v>30</v>
          </cell>
          <cell r="M393" t="str">
            <v>獎勵平面大車位</v>
          </cell>
        </row>
        <row r="394">
          <cell r="A394" t="str">
            <v>E02F02</v>
          </cell>
          <cell r="C394" t="str">
            <v>三</v>
          </cell>
          <cell r="D394" t="str">
            <v>黃文輝</v>
          </cell>
          <cell r="E394">
            <v>37897</v>
          </cell>
          <cell r="F394">
            <v>37904</v>
          </cell>
          <cell r="G394">
            <v>37904</v>
          </cell>
          <cell r="H394">
            <v>53.01</v>
          </cell>
          <cell r="I394">
            <v>2041</v>
          </cell>
          <cell r="J394">
            <v>1800</v>
          </cell>
          <cell r="K394">
            <v>1792</v>
          </cell>
          <cell r="L394">
            <v>8</v>
          </cell>
          <cell r="N394" t="str">
            <v>簽</v>
          </cell>
          <cell r="O394">
            <v>33.96</v>
          </cell>
          <cell r="P394">
            <v>33.799999999999997</v>
          </cell>
        </row>
        <row r="395">
          <cell r="B395" t="str">
            <v>A30873</v>
          </cell>
          <cell r="D395" t="str">
            <v>黃文輝</v>
          </cell>
          <cell r="E395">
            <v>37897</v>
          </cell>
          <cell r="F395">
            <v>37904</v>
          </cell>
          <cell r="G395">
            <v>37904</v>
          </cell>
          <cell r="I395">
            <v>180</v>
          </cell>
          <cell r="J395">
            <v>180</v>
          </cell>
          <cell r="K395">
            <v>160</v>
          </cell>
          <cell r="L395">
            <v>20</v>
          </cell>
          <cell r="M395" t="str">
            <v>獎勵平面大車位</v>
          </cell>
        </row>
        <row r="396">
          <cell r="B396" t="str">
            <v>A50037</v>
          </cell>
          <cell r="D396" t="str">
            <v>洪肇基</v>
          </cell>
          <cell r="E396">
            <v>37897</v>
          </cell>
          <cell r="F396">
            <v>37897</v>
          </cell>
          <cell r="G396">
            <v>37897</v>
          </cell>
          <cell r="I396">
            <v>140</v>
          </cell>
          <cell r="J396">
            <v>140</v>
          </cell>
          <cell r="K396">
            <v>120</v>
          </cell>
          <cell r="L396">
            <v>20</v>
          </cell>
          <cell r="M396" t="str">
            <v>法定平面大車位</v>
          </cell>
        </row>
        <row r="397">
          <cell r="B397" t="str">
            <v>A50090</v>
          </cell>
          <cell r="D397" t="str">
            <v>楊伯義</v>
          </cell>
          <cell r="E397">
            <v>37898</v>
          </cell>
          <cell r="F397">
            <v>37898</v>
          </cell>
          <cell r="G397">
            <v>37898</v>
          </cell>
          <cell r="I397">
            <v>130</v>
          </cell>
          <cell r="J397">
            <v>130</v>
          </cell>
          <cell r="K397">
            <v>110</v>
          </cell>
          <cell r="L397">
            <v>20</v>
          </cell>
          <cell r="M397" t="str">
            <v>法定平面小車位</v>
          </cell>
        </row>
        <row r="398">
          <cell r="A398" t="str">
            <v>A03F05</v>
          </cell>
          <cell r="C398" t="str">
            <v>四+1</v>
          </cell>
          <cell r="D398" t="str">
            <v>陳金水</v>
          </cell>
          <cell r="E398">
            <v>37899</v>
          </cell>
          <cell r="F398">
            <v>37902</v>
          </cell>
          <cell r="G398">
            <v>37902</v>
          </cell>
          <cell r="H398">
            <v>81.260000000000005</v>
          </cell>
          <cell r="I398">
            <v>3129</v>
          </cell>
          <cell r="J398">
            <v>2707</v>
          </cell>
          <cell r="K398">
            <v>2747</v>
          </cell>
          <cell r="L398">
            <v>-40</v>
          </cell>
          <cell r="N398" t="str">
            <v>簽</v>
          </cell>
          <cell r="O398">
            <v>33.31</v>
          </cell>
          <cell r="P398">
            <v>33.81</v>
          </cell>
        </row>
        <row r="399">
          <cell r="B399" t="str">
            <v>A50079</v>
          </cell>
          <cell r="D399" t="str">
            <v>陳金水</v>
          </cell>
          <cell r="E399">
            <v>37899</v>
          </cell>
          <cell r="F399">
            <v>37902</v>
          </cell>
          <cell r="G399">
            <v>37902</v>
          </cell>
          <cell r="I399">
            <v>140</v>
          </cell>
          <cell r="J399">
            <v>140</v>
          </cell>
          <cell r="K399">
            <v>120</v>
          </cell>
          <cell r="L399">
            <v>20</v>
          </cell>
          <cell r="M399" t="str">
            <v>法定平面大車位</v>
          </cell>
        </row>
        <row r="400">
          <cell r="B400" t="str">
            <v>A50080</v>
          </cell>
          <cell r="D400" t="str">
            <v>陳金水</v>
          </cell>
          <cell r="E400">
            <v>37899</v>
          </cell>
          <cell r="F400">
            <v>37902</v>
          </cell>
          <cell r="G400">
            <v>37902</v>
          </cell>
          <cell r="I400">
            <v>140</v>
          </cell>
          <cell r="J400">
            <v>140</v>
          </cell>
          <cell r="K400">
            <v>120</v>
          </cell>
          <cell r="L400">
            <v>20</v>
          </cell>
          <cell r="M400" t="str">
            <v>法定平面大車位</v>
          </cell>
        </row>
        <row r="401">
          <cell r="A401" t="str">
            <v>A05F05</v>
          </cell>
          <cell r="C401" t="str">
            <v>四+1</v>
          </cell>
          <cell r="D401" t="str">
            <v>陳林淑惠</v>
          </cell>
          <cell r="E401">
            <v>37899</v>
          </cell>
          <cell r="F401">
            <v>37902</v>
          </cell>
          <cell r="G401">
            <v>37902</v>
          </cell>
          <cell r="H401">
            <v>81.260000000000005</v>
          </cell>
          <cell r="I401">
            <v>3105</v>
          </cell>
          <cell r="J401">
            <v>2683</v>
          </cell>
          <cell r="K401">
            <v>2723</v>
          </cell>
          <cell r="L401">
            <v>-40</v>
          </cell>
          <cell r="N401" t="str">
            <v>簽</v>
          </cell>
          <cell r="O401">
            <v>33.020000000000003</v>
          </cell>
          <cell r="P401">
            <v>33.51</v>
          </cell>
        </row>
        <row r="402">
          <cell r="B402" t="str">
            <v>A50081</v>
          </cell>
          <cell r="D402" t="str">
            <v>陳林淑惠</v>
          </cell>
          <cell r="E402">
            <v>37899</v>
          </cell>
          <cell r="F402">
            <v>37902</v>
          </cell>
          <cell r="G402">
            <v>37902</v>
          </cell>
          <cell r="I402">
            <v>140</v>
          </cell>
          <cell r="J402">
            <v>140</v>
          </cell>
          <cell r="K402">
            <v>120</v>
          </cell>
          <cell r="L402">
            <v>20</v>
          </cell>
          <cell r="M402" t="str">
            <v>法定平面大車位</v>
          </cell>
        </row>
        <row r="403">
          <cell r="B403" t="str">
            <v>A50116</v>
          </cell>
          <cell r="D403" t="str">
            <v>陳林淑惠</v>
          </cell>
          <cell r="E403">
            <v>37899</v>
          </cell>
          <cell r="F403">
            <v>37902</v>
          </cell>
          <cell r="G403">
            <v>37902</v>
          </cell>
          <cell r="I403">
            <v>140</v>
          </cell>
          <cell r="J403">
            <v>140</v>
          </cell>
          <cell r="K403">
            <v>120</v>
          </cell>
          <cell r="L403">
            <v>20</v>
          </cell>
          <cell r="M403" t="str">
            <v>法定平面大車位</v>
          </cell>
        </row>
        <row r="404">
          <cell r="A404" t="str">
            <v>C01F13</v>
          </cell>
          <cell r="C404" t="str">
            <v>三</v>
          </cell>
          <cell r="D404" t="str">
            <v>劉忠勳</v>
          </cell>
          <cell r="E404">
            <v>37899</v>
          </cell>
          <cell r="F404">
            <v>37900</v>
          </cell>
          <cell r="G404">
            <v>37902</v>
          </cell>
          <cell r="H404">
            <v>52.18</v>
          </cell>
          <cell r="I404">
            <v>1989</v>
          </cell>
          <cell r="J404">
            <v>1770</v>
          </cell>
          <cell r="K404">
            <v>1743</v>
          </cell>
          <cell r="L404">
            <v>27</v>
          </cell>
          <cell r="N404" t="str">
            <v>簽</v>
          </cell>
          <cell r="O404">
            <v>33.92</v>
          </cell>
          <cell r="P404">
            <v>33.4</v>
          </cell>
        </row>
        <row r="405">
          <cell r="B405" t="str">
            <v>A50069</v>
          </cell>
          <cell r="D405" t="str">
            <v>劉忠勳</v>
          </cell>
          <cell r="E405">
            <v>37899</v>
          </cell>
          <cell r="F405">
            <v>37900</v>
          </cell>
          <cell r="G405">
            <v>37902</v>
          </cell>
          <cell r="I405">
            <v>130</v>
          </cell>
          <cell r="J405">
            <v>130</v>
          </cell>
          <cell r="K405">
            <v>110</v>
          </cell>
          <cell r="L405">
            <v>20</v>
          </cell>
          <cell r="M405" t="str">
            <v>法定平面小車位</v>
          </cell>
        </row>
        <row r="406">
          <cell r="A406" t="str">
            <v>C02F13</v>
          </cell>
          <cell r="C406" t="str">
            <v>三</v>
          </cell>
          <cell r="D406" t="str">
            <v>劉菁宜</v>
          </cell>
          <cell r="E406">
            <v>37899</v>
          </cell>
          <cell r="F406">
            <v>37900</v>
          </cell>
          <cell r="G406">
            <v>37902</v>
          </cell>
          <cell r="H406">
            <v>52.18</v>
          </cell>
          <cell r="I406">
            <v>1989</v>
          </cell>
          <cell r="J406">
            <v>1770</v>
          </cell>
          <cell r="K406">
            <v>1743</v>
          </cell>
          <cell r="L406">
            <v>27</v>
          </cell>
          <cell r="N406" t="str">
            <v>簽</v>
          </cell>
          <cell r="O406">
            <v>33.92</v>
          </cell>
          <cell r="P406">
            <v>33.4</v>
          </cell>
        </row>
        <row r="407">
          <cell r="B407" t="str">
            <v>A50070</v>
          </cell>
          <cell r="D407" t="str">
            <v>劉菁宜</v>
          </cell>
          <cell r="E407">
            <v>37899</v>
          </cell>
          <cell r="F407">
            <v>37900</v>
          </cell>
          <cell r="G407">
            <v>37902</v>
          </cell>
          <cell r="I407">
            <v>130</v>
          </cell>
          <cell r="J407">
            <v>130</v>
          </cell>
          <cell r="K407">
            <v>110</v>
          </cell>
          <cell r="L407">
            <v>20</v>
          </cell>
          <cell r="M407" t="str">
            <v>法定平面小車位</v>
          </cell>
        </row>
        <row r="408">
          <cell r="A408" t="str">
            <v>C01F06</v>
          </cell>
          <cell r="C408" t="str">
            <v>三</v>
          </cell>
          <cell r="D408" t="str">
            <v>陳立真</v>
          </cell>
          <cell r="E408">
            <v>37899</v>
          </cell>
          <cell r="F408">
            <v>37900</v>
          </cell>
          <cell r="G408">
            <v>37902</v>
          </cell>
          <cell r="H408">
            <v>52.18</v>
          </cell>
          <cell r="I408">
            <v>1947</v>
          </cell>
          <cell r="J408">
            <v>1746</v>
          </cell>
          <cell r="K408">
            <v>1702</v>
          </cell>
          <cell r="L408">
            <v>44</v>
          </cell>
          <cell r="N408" t="str">
            <v>簽</v>
          </cell>
          <cell r="O408">
            <v>33.46</v>
          </cell>
          <cell r="P408">
            <v>32.619999999999997</v>
          </cell>
        </row>
        <row r="409">
          <cell r="B409" t="str">
            <v>A50074</v>
          </cell>
          <cell r="D409" t="str">
            <v>陳立真</v>
          </cell>
          <cell r="E409">
            <v>37899</v>
          </cell>
          <cell r="F409">
            <v>37900</v>
          </cell>
          <cell r="G409">
            <v>37902</v>
          </cell>
          <cell r="I409">
            <v>130</v>
          </cell>
          <cell r="J409">
            <v>130</v>
          </cell>
          <cell r="K409">
            <v>110</v>
          </cell>
          <cell r="L409">
            <v>20</v>
          </cell>
          <cell r="M409" t="str">
            <v>法定平面小車位</v>
          </cell>
        </row>
        <row r="410">
          <cell r="A410" t="str">
            <v>D02F06</v>
          </cell>
          <cell r="C410" t="str">
            <v>四</v>
          </cell>
          <cell r="D410" t="str">
            <v>吳道生</v>
          </cell>
          <cell r="E410">
            <v>37899</v>
          </cell>
          <cell r="F410">
            <v>37899</v>
          </cell>
          <cell r="G410">
            <v>37899</v>
          </cell>
          <cell r="H410">
            <v>79.59</v>
          </cell>
          <cell r="I410">
            <v>2842</v>
          </cell>
          <cell r="J410">
            <v>2493</v>
          </cell>
          <cell r="K410">
            <v>2468</v>
          </cell>
          <cell r="L410">
            <v>25</v>
          </cell>
          <cell r="N410" t="str">
            <v>簽</v>
          </cell>
          <cell r="O410">
            <v>31.32</v>
          </cell>
          <cell r="P410">
            <v>31.01</v>
          </cell>
        </row>
        <row r="411">
          <cell r="B411" t="str">
            <v>A50065</v>
          </cell>
          <cell r="D411" t="str">
            <v>吳道生</v>
          </cell>
          <cell r="E411">
            <v>37899</v>
          </cell>
          <cell r="F411">
            <v>37899</v>
          </cell>
          <cell r="G411">
            <v>37899</v>
          </cell>
          <cell r="I411">
            <v>130</v>
          </cell>
          <cell r="J411">
            <v>140</v>
          </cell>
          <cell r="K411">
            <v>110</v>
          </cell>
          <cell r="L411">
            <v>30</v>
          </cell>
          <cell r="M411" t="str">
            <v>法定平面小車位</v>
          </cell>
        </row>
        <row r="412">
          <cell r="B412" t="str">
            <v>A50066</v>
          </cell>
          <cell r="D412" t="str">
            <v>吳道生</v>
          </cell>
          <cell r="E412">
            <v>37899</v>
          </cell>
          <cell r="F412">
            <v>37899</v>
          </cell>
          <cell r="G412">
            <v>37899</v>
          </cell>
          <cell r="I412">
            <v>140</v>
          </cell>
          <cell r="J412">
            <v>150</v>
          </cell>
          <cell r="K412">
            <v>120</v>
          </cell>
          <cell r="L412">
            <v>30</v>
          </cell>
          <cell r="M412" t="str">
            <v>法定平面大車位</v>
          </cell>
        </row>
        <row r="413">
          <cell r="A413" t="str">
            <v>A02F11</v>
          </cell>
          <cell r="C413" t="str">
            <v>四</v>
          </cell>
          <cell r="D413" t="str">
            <v>郭慶煌</v>
          </cell>
          <cell r="E413">
            <v>37900</v>
          </cell>
          <cell r="F413">
            <v>37900</v>
          </cell>
          <cell r="G413">
            <v>37929</v>
          </cell>
          <cell r="H413">
            <v>64.25</v>
          </cell>
          <cell r="I413">
            <v>2448</v>
          </cell>
          <cell r="J413">
            <v>2152.5</v>
          </cell>
          <cell r="K413">
            <v>2146</v>
          </cell>
          <cell r="L413">
            <v>6.5</v>
          </cell>
          <cell r="N413" t="str">
            <v>簽</v>
          </cell>
          <cell r="O413">
            <v>33.5</v>
          </cell>
          <cell r="P413">
            <v>33.4</v>
          </cell>
        </row>
        <row r="414">
          <cell r="B414" t="str">
            <v>A50110</v>
          </cell>
          <cell r="D414" t="str">
            <v>郭慶煌</v>
          </cell>
          <cell r="E414">
            <v>37900</v>
          </cell>
          <cell r="F414">
            <v>37929</v>
          </cell>
          <cell r="G414">
            <v>37929</v>
          </cell>
          <cell r="I414">
            <v>130</v>
          </cell>
          <cell r="J414">
            <v>130</v>
          </cell>
          <cell r="K414">
            <v>110</v>
          </cell>
          <cell r="L414">
            <v>20</v>
          </cell>
          <cell r="M414" t="str">
            <v>法定平面小車位</v>
          </cell>
        </row>
        <row r="415">
          <cell r="B415" t="str">
            <v>A50111</v>
          </cell>
          <cell r="D415" t="str">
            <v>郭慶煌</v>
          </cell>
          <cell r="E415">
            <v>37900</v>
          </cell>
          <cell r="F415">
            <v>37900</v>
          </cell>
          <cell r="G415">
            <v>37929</v>
          </cell>
          <cell r="I415">
            <v>130</v>
          </cell>
          <cell r="J415">
            <v>130</v>
          </cell>
          <cell r="K415">
            <v>110</v>
          </cell>
          <cell r="L415">
            <v>20</v>
          </cell>
          <cell r="M415" t="str">
            <v>法定平面小車位</v>
          </cell>
        </row>
        <row r="416">
          <cell r="A416" t="str">
            <v>C05F14</v>
          </cell>
          <cell r="C416" t="str">
            <v>三+1</v>
          </cell>
          <cell r="D416" t="str">
            <v>藍燕華.吳康安</v>
          </cell>
          <cell r="E416">
            <v>37900</v>
          </cell>
          <cell r="F416">
            <v>37902</v>
          </cell>
          <cell r="G416">
            <v>37902</v>
          </cell>
          <cell r="H416">
            <v>65.39</v>
          </cell>
          <cell r="I416">
            <v>2649</v>
          </cell>
          <cell r="J416">
            <v>2302</v>
          </cell>
          <cell r="K416">
            <v>2341</v>
          </cell>
          <cell r="L416">
            <v>-39</v>
          </cell>
          <cell r="N416" t="str">
            <v>簽</v>
          </cell>
          <cell r="O416">
            <v>35.200000000000003</v>
          </cell>
          <cell r="P416">
            <v>35.799999999999997</v>
          </cell>
        </row>
        <row r="417">
          <cell r="B417" t="str">
            <v>A50040</v>
          </cell>
          <cell r="D417" t="str">
            <v>藍燕華.吳康安</v>
          </cell>
          <cell r="E417">
            <v>37900</v>
          </cell>
          <cell r="F417">
            <v>37902</v>
          </cell>
          <cell r="G417">
            <v>37902</v>
          </cell>
          <cell r="I417">
            <v>130</v>
          </cell>
          <cell r="J417">
            <v>140</v>
          </cell>
          <cell r="K417">
            <v>110</v>
          </cell>
          <cell r="L417">
            <v>30</v>
          </cell>
          <cell r="M417" t="str">
            <v>法定平面小車位</v>
          </cell>
        </row>
        <row r="418">
          <cell r="B418" t="str">
            <v>A50041</v>
          </cell>
          <cell r="D418" t="str">
            <v>藍燕華.吳康安</v>
          </cell>
          <cell r="E418">
            <v>37900</v>
          </cell>
          <cell r="F418">
            <v>37902</v>
          </cell>
          <cell r="G418">
            <v>37902</v>
          </cell>
          <cell r="I418">
            <v>140</v>
          </cell>
          <cell r="J418">
            <v>150</v>
          </cell>
          <cell r="K418">
            <v>120</v>
          </cell>
          <cell r="L418">
            <v>30</v>
          </cell>
          <cell r="M418" t="str">
            <v>法定平面大車位</v>
          </cell>
        </row>
        <row r="419">
          <cell r="A419" t="str">
            <v>D02F15</v>
          </cell>
          <cell r="C419" t="str">
            <v>四</v>
          </cell>
          <cell r="D419" t="str">
            <v>王琤琤</v>
          </cell>
          <cell r="E419">
            <v>37902</v>
          </cell>
          <cell r="F419">
            <v>37906</v>
          </cell>
          <cell r="G419">
            <v>37906</v>
          </cell>
          <cell r="H419">
            <v>79.59</v>
          </cell>
          <cell r="I419">
            <v>2921</v>
          </cell>
          <cell r="J419">
            <v>2510</v>
          </cell>
          <cell r="K419">
            <v>2547</v>
          </cell>
          <cell r="L419">
            <v>-37</v>
          </cell>
          <cell r="N419" t="str">
            <v>簽</v>
          </cell>
          <cell r="O419">
            <v>31.54</v>
          </cell>
          <cell r="P419">
            <v>32</v>
          </cell>
        </row>
        <row r="420">
          <cell r="B420" t="str">
            <v>A50034</v>
          </cell>
          <cell r="D420" t="str">
            <v>王琤琤</v>
          </cell>
          <cell r="E420">
            <v>37902</v>
          </cell>
          <cell r="F420">
            <v>37906</v>
          </cell>
          <cell r="G420">
            <v>37906</v>
          </cell>
          <cell r="I420">
            <v>130</v>
          </cell>
          <cell r="J420">
            <v>130</v>
          </cell>
          <cell r="K420">
            <v>110</v>
          </cell>
          <cell r="L420">
            <v>20</v>
          </cell>
          <cell r="M420" t="str">
            <v>法定平面小車位</v>
          </cell>
        </row>
        <row r="421">
          <cell r="B421" t="str">
            <v>A50043</v>
          </cell>
          <cell r="D421" t="str">
            <v>王琤琤</v>
          </cell>
          <cell r="E421">
            <v>37902</v>
          </cell>
          <cell r="F421">
            <v>37906</v>
          </cell>
          <cell r="G421">
            <v>37906</v>
          </cell>
          <cell r="I421">
            <v>140</v>
          </cell>
          <cell r="J421">
            <v>140</v>
          </cell>
          <cell r="K421">
            <v>120</v>
          </cell>
          <cell r="L421">
            <v>20</v>
          </cell>
          <cell r="M421" t="str">
            <v>法定平面大車位</v>
          </cell>
        </row>
        <row r="422">
          <cell r="A422" t="str">
            <v>C01F05</v>
          </cell>
          <cell r="C422" t="str">
            <v>三</v>
          </cell>
          <cell r="D422" t="str">
            <v>鄭迪真</v>
          </cell>
          <cell r="E422">
            <v>37903</v>
          </cell>
          <cell r="F422">
            <v>37907</v>
          </cell>
          <cell r="G422">
            <v>37908</v>
          </cell>
          <cell r="H422">
            <v>52.18</v>
          </cell>
          <cell r="I422">
            <v>1921</v>
          </cell>
          <cell r="J422">
            <v>1684</v>
          </cell>
          <cell r="K422">
            <v>1675</v>
          </cell>
          <cell r="L422">
            <v>9</v>
          </cell>
          <cell r="N422" t="str">
            <v>簽</v>
          </cell>
          <cell r="O422">
            <v>32.270000000000003</v>
          </cell>
          <cell r="P422">
            <v>32.1</v>
          </cell>
        </row>
        <row r="423">
          <cell r="B423" t="str">
            <v>A30682</v>
          </cell>
          <cell r="D423" t="str">
            <v>鄭迪真</v>
          </cell>
          <cell r="E423">
            <v>37903</v>
          </cell>
          <cell r="F423">
            <v>37907</v>
          </cell>
          <cell r="G423">
            <v>37908</v>
          </cell>
          <cell r="I423">
            <v>170</v>
          </cell>
          <cell r="J423">
            <v>160</v>
          </cell>
          <cell r="K423">
            <v>150</v>
          </cell>
          <cell r="L423">
            <v>10</v>
          </cell>
          <cell r="M423" t="str">
            <v>法定平面小車位</v>
          </cell>
        </row>
        <row r="424">
          <cell r="A424" t="str">
            <v>C02F05</v>
          </cell>
          <cell r="C424" t="str">
            <v>三</v>
          </cell>
          <cell r="D424" t="str">
            <v>楊千慧</v>
          </cell>
          <cell r="E424">
            <v>37903</v>
          </cell>
          <cell r="F424">
            <v>37907</v>
          </cell>
          <cell r="G424">
            <v>37908</v>
          </cell>
          <cell r="H424">
            <v>52.18</v>
          </cell>
          <cell r="I424">
            <v>1921</v>
          </cell>
          <cell r="J424">
            <v>1683</v>
          </cell>
          <cell r="K424">
            <v>1675</v>
          </cell>
          <cell r="L424">
            <v>8</v>
          </cell>
          <cell r="N424" t="str">
            <v>簽</v>
          </cell>
          <cell r="O424">
            <v>32.25</v>
          </cell>
          <cell r="P424">
            <v>32.1</v>
          </cell>
        </row>
        <row r="425">
          <cell r="B425" t="str">
            <v>A30676</v>
          </cell>
          <cell r="D425" t="str">
            <v>楊千慧</v>
          </cell>
          <cell r="E425">
            <v>37903</v>
          </cell>
          <cell r="F425">
            <v>37907</v>
          </cell>
          <cell r="G425">
            <v>37908</v>
          </cell>
          <cell r="I425">
            <v>170</v>
          </cell>
          <cell r="J425">
            <v>160</v>
          </cell>
          <cell r="K425">
            <v>150</v>
          </cell>
          <cell r="L425">
            <v>10</v>
          </cell>
          <cell r="M425" t="str">
            <v>法定平面小車位</v>
          </cell>
        </row>
        <row r="426">
          <cell r="A426" t="str">
            <v>C05F02</v>
          </cell>
          <cell r="C426" t="str">
            <v>三+1</v>
          </cell>
          <cell r="D426" t="str">
            <v>段麗芳</v>
          </cell>
          <cell r="E426">
            <v>37904</v>
          </cell>
          <cell r="F426">
            <v>37909</v>
          </cell>
          <cell r="G426">
            <v>37909</v>
          </cell>
          <cell r="H426">
            <v>65.39</v>
          </cell>
          <cell r="I426">
            <v>2551</v>
          </cell>
          <cell r="J426">
            <v>2270</v>
          </cell>
          <cell r="K426">
            <v>2243</v>
          </cell>
          <cell r="L426">
            <v>27</v>
          </cell>
          <cell r="N426" t="str">
            <v>簽</v>
          </cell>
          <cell r="O426">
            <v>34.71</v>
          </cell>
          <cell r="P426">
            <v>34.299999999999997</v>
          </cell>
        </row>
        <row r="427">
          <cell r="B427" t="str">
            <v>A30680</v>
          </cell>
          <cell r="D427" t="str">
            <v>段麗芳</v>
          </cell>
          <cell r="E427">
            <v>37904</v>
          </cell>
          <cell r="F427">
            <v>37909</v>
          </cell>
          <cell r="G427">
            <v>37909</v>
          </cell>
          <cell r="I427">
            <v>170</v>
          </cell>
          <cell r="J427">
            <v>160</v>
          </cell>
          <cell r="K427">
            <v>150</v>
          </cell>
          <cell r="L427">
            <v>10</v>
          </cell>
          <cell r="M427" t="str">
            <v>法定平面小車位</v>
          </cell>
        </row>
        <row r="428">
          <cell r="B428" t="str">
            <v>A30681</v>
          </cell>
          <cell r="D428" t="str">
            <v>段麗芳</v>
          </cell>
          <cell r="E428">
            <v>37904</v>
          </cell>
          <cell r="F428">
            <v>37909</v>
          </cell>
          <cell r="G428">
            <v>37909</v>
          </cell>
          <cell r="I428">
            <v>170</v>
          </cell>
          <cell r="J428">
            <v>160</v>
          </cell>
          <cell r="K428">
            <v>150</v>
          </cell>
          <cell r="L428">
            <v>10</v>
          </cell>
          <cell r="M428" t="str">
            <v>法定平面小車位</v>
          </cell>
        </row>
        <row r="429">
          <cell r="A429" t="str">
            <v>B01F08</v>
          </cell>
          <cell r="C429" t="str">
            <v>四</v>
          </cell>
          <cell r="D429" t="str">
            <v>賴百合</v>
          </cell>
          <cell r="E429">
            <v>37904</v>
          </cell>
          <cell r="F429">
            <v>37909</v>
          </cell>
          <cell r="G429">
            <v>37909</v>
          </cell>
          <cell r="H429">
            <v>64.540000000000006</v>
          </cell>
          <cell r="I429">
            <v>2453</v>
          </cell>
          <cell r="J429">
            <v>2142</v>
          </cell>
          <cell r="K429">
            <v>2150</v>
          </cell>
          <cell r="L429">
            <v>-8</v>
          </cell>
          <cell r="N429" t="str">
            <v>簽</v>
          </cell>
          <cell r="O429">
            <v>33.19</v>
          </cell>
          <cell r="P429">
            <v>33.31</v>
          </cell>
        </row>
        <row r="430">
          <cell r="B430" t="str">
            <v>A50112</v>
          </cell>
          <cell r="D430" t="str">
            <v>賴百合</v>
          </cell>
          <cell r="E430">
            <v>37904</v>
          </cell>
          <cell r="F430">
            <v>37909</v>
          </cell>
          <cell r="G430">
            <v>37909</v>
          </cell>
          <cell r="I430">
            <v>130</v>
          </cell>
          <cell r="J430">
            <v>135</v>
          </cell>
          <cell r="K430">
            <v>110</v>
          </cell>
          <cell r="L430">
            <v>25</v>
          </cell>
          <cell r="M430" t="str">
            <v>法定平面小車位</v>
          </cell>
        </row>
        <row r="431">
          <cell r="B431" t="str">
            <v>A50113</v>
          </cell>
          <cell r="D431" t="str">
            <v>賴百合</v>
          </cell>
          <cell r="E431">
            <v>37904</v>
          </cell>
          <cell r="F431">
            <v>37909</v>
          </cell>
          <cell r="G431">
            <v>37909</v>
          </cell>
          <cell r="I431">
            <v>130</v>
          </cell>
          <cell r="J431">
            <v>135</v>
          </cell>
          <cell r="K431">
            <v>110</v>
          </cell>
          <cell r="L431">
            <v>25</v>
          </cell>
          <cell r="M431" t="str">
            <v>法定平面小車位</v>
          </cell>
        </row>
        <row r="432">
          <cell r="A432" t="str">
            <v>B02F08</v>
          </cell>
          <cell r="C432" t="str">
            <v>四</v>
          </cell>
          <cell r="D432" t="str">
            <v>賴永焱</v>
          </cell>
          <cell r="E432">
            <v>37904</v>
          </cell>
          <cell r="F432">
            <v>37909</v>
          </cell>
          <cell r="G432">
            <v>37909</v>
          </cell>
          <cell r="H432">
            <v>64.540000000000006</v>
          </cell>
          <cell r="I432">
            <v>2427</v>
          </cell>
          <cell r="J432">
            <v>2142</v>
          </cell>
          <cell r="K432">
            <v>2124</v>
          </cell>
          <cell r="L432">
            <v>18</v>
          </cell>
          <cell r="N432" t="str">
            <v>簽</v>
          </cell>
          <cell r="O432">
            <v>33.19</v>
          </cell>
          <cell r="P432">
            <v>32.909999999999997</v>
          </cell>
        </row>
        <row r="433">
          <cell r="B433" t="str">
            <v>A50114</v>
          </cell>
          <cell r="D433" t="str">
            <v>賴永焱</v>
          </cell>
          <cell r="E433">
            <v>37904</v>
          </cell>
          <cell r="F433">
            <v>37909</v>
          </cell>
          <cell r="G433">
            <v>37909</v>
          </cell>
          <cell r="I433">
            <v>130</v>
          </cell>
          <cell r="J433">
            <v>135</v>
          </cell>
          <cell r="K433">
            <v>110</v>
          </cell>
          <cell r="L433">
            <v>25</v>
          </cell>
          <cell r="M433" t="str">
            <v>法定平面小車位</v>
          </cell>
        </row>
        <row r="434">
          <cell r="B434" t="str">
            <v>A50115</v>
          </cell>
          <cell r="D434" t="str">
            <v>賴永焱</v>
          </cell>
          <cell r="E434">
            <v>37904</v>
          </cell>
          <cell r="F434">
            <v>37909</v>
          </cell>
          <cell r="G434">
            <v>37909</v>
          </cell>
          <cell r="I434">
            <v>130</v>
          </cell>
          <cell r="J434">
            <v>135</v>
          </cell>
          <cell r="K434">
            <v>110</v>
          </cell>
          <cell r="L434">
            <v>25</v>
          </cell>
          <cell r="M434" t="str">
            <v>法定平面小車位</v>
          </cell>
        </row>
        <row r="435">
          <cell r="A435" t="str">
            <v>B01F07</v>
          </cell>
          <cell r="C435" t="str">
            <v>四</v>
          </cell>
          <cell r="D435" t="str">
            <v>黃于峻</v>
          </cell>
          <cell r="E435">
            <v>37904</v>
          </cell>
          <cell r="F435">
            <v>37910</v>
          </cell>
          <cell r="G435">
            <v>37910</v>
          </cell>
          <cell r="H435">
            <v>64.540000000000006</v>
          </cell>
          <cell r="I435">
            <v>2427</v>
          </cell>
          <cell r="J435">
            <v>2120</v>
          </cell>
          <cell r="K435">
            <v>2124</v>
          </cell>
          <cell r="L435">
            <v>-4</v>
          </cell>
          <cell r="N435" t="str">
            <v>簽</v>
          </cell>
          <cell r="O435">
            <v>32.85</v>
          </cell>
          <cell r="P435">
            <v>32.909999999999997</v>
          </cell>
        </row>
        <row r="436">
          <cell r="B436" t="str">
            <v>A50117</v>
          </cell>
          <cell r="D436" t="str">
            <v>黃于峻</v>
          </cell>
          <cell r="E436">
            <v>37904</v>
          </cell>
          <cell r="F436">
            <v>37910</v>
          </cell>
          <cell r="G436">
            <v>37910</v>
          </cell>
          <cell r="I436">
            <v>140</v>
          </cell>
          <cell r="J436">
            <v>140</v>
          </cell>
          <cell r="K436">
            <v>120</v>
          </cell>
          <cell r="L436">
            <v>20</v>
          </cell>
          <cell r="M436" t="str">
            <v>法定平面大車位</v>
          </cell>
        </row>
        <row r="437">
          <cell r="B437" t="str">
            <v>A50118</v>
          </cell>
          <cell r="D437" t="str">
            <v>黃于峻</v>
          </cell>
          <cell r="E437">
            <v>37904</v>
          </cell>
          <cell r="F437">
            <v>37910</v>
          </cell>
          <cell r="G437">
            <v>37910</v>
          </cell>
          <cell r="I437">
            <v>140</v>
          </cell>
          <cell r="J437">
            <v>140</v>
          </cell>
          <cell r="K437">
            <v>120</v>
          </cell>
          <cell r="L437">
            <v>20</v>
          </cell>
          <cell r="M437" t="str">
            <v>法定平面大車位</v>
          </cell>
        </row>
        <row r="438">
          <cell r="A438" t="str">
            <v>A05F08</v>
          </cell>
          <cell r="C438" t="str">
            <v>四+1</v>
          </cell>
          <cell r="D438" t="str">
            <v>王柏堂</v>
          </cell>
          <cell r="E438">
            <v>37906</v>
          </cell>
          <cell r="F438">
            <v>37909</v>
          </cell>
          <cell r="G438">
            <v>37909</v>
          </cell>
          <cell r="H438">
            <v>81.260000000000005</v>
          </cell>
          <cell r="I438">
            <v>3186</v>
          </cell>
          <cell r="J438">
            <v>2800</v>
          </cell>
          <cell r="K438">
            <v>2804</v>
          </cell>
          <cell r="L438">
            <v>-4</v>
          </cell>
          <cell r="N438" t="str">
            <v>簽</v>
          </cell>
          <cell r="O438">
            <v>34.46</v>
          </cell>
          <cell r="P438">
            <v>34.51</v>
          </cell>
        </row>
        <row r="439">
          <cell r="B439" t="str">
            <v>A50082</v>
          </cell>
          <cell r="D439" t="str">
            <v>王柏堂</v>
          </cell>
          <cell r="E439">
            <v>37906</v>
          </cell>
          <cell r="F439">
            <v>37909</v>
          </cell>
          <cell r="G439">
            <v>37909</v>
          </cell>
          <cell r="I439">
            <v>140</v>
          </cell>
          <cell r="J439">
            <v>150</v>
          </cell>
          <cell r="K439">
            <v>120</v>
          </cell>
          <cell r="L439">
            <v>30</v>
          </cell>
          <cell r="M439" t="str">
            <v>法定平面大車位</v>
          </cell>
        </row>
        <row r="440">
          <cell r="B440" t="str">
            <v>A50083</v>
          </cell>
          <cell r="D440" t="str">
            <v>王柏堂</v>
          </cell>
          <cell r="E440">
            <v>37906</v>
          </cell>
          <cell r="F440">
            <v>37909</v>
          </cell>
          <cell r="G440">
            <v>37909</v>
          </cell>
          <cell r="I440">
            <v>140</v>
          </cell>
          <cell r="J440">
            <v>150</v>
          </cell>
          <cell r="K440">
            <v>120</v>
          </cell>
          <cell r="L440">
            <v>30</v>
          </cell>
          <cell r="M440" t="str">
            <v>法定平面大車位</v>
          </cell>
        </row>
        <row r="441">
          <cell r="A441" t="str">
            <v>C01F12</v>
          </cell>
          <cell r="C441" t="str">
            <v>三</v>
          </cell>
          <cell r="D441" t="str">
            <v>李惠英</v>
          </cell>
          <cell r="E441">
            <v>37907</v>
          </cell>
          <cell r="F441">
            <v>37907</v>
          </cell>
          <cell r="G441">
            <v>37911</v>
          </cell>
          <cell r="H441">
            <v>52.18</v>
          </cell>
          <cell r="I441">
            <v>1994</v>
          </cell>
          <cell r="J441">
            <v>1748</v>
          </cell>
          <cell r="K441">
            <v>1749</v>
          </cell>
          <cell r="L441">
            <v>-1</v>
          </cell>
          <cell r="N441" t="str">
            <v>簽</v>
          </cell>
          <cell r="O441">
            <v>33.5</v>
          </cell>
          <cell r="P441">
            <v>33.520000000000003</v>
          </cell>
        </row>
        <row r="442">
          <cell r="B442" t="str">
            <v>A50023</v>
          </cell>
          <cell r="D442" t="str">
            <v>李惠英</v>
          </cell>
          <cell r="E442">
            <v>37907</v>
          </cell>
          <cell r="F442">
            <v>37907</v>
          </cell>
          <cell r="G442">
            <v>37911</v>
          </cell>
          <cell r="I442">
            <v>140</v>
          </cell>
          <cell r="J442">
            <v>138.30000000000001</v>
          </cell>
          <cell r="K442">
            <v>120</v>
          </cell>
          <cell r="L442">
            <v>18.3</v>
          </cell>
          <cell r="M442" t="str">
            <v>法定平面大車位</v>
          </cell>
        </row>
        <row r="443">
          <cell r="A443" t="str">
            <v>D03F09</v>
          </cell>
          <cell r="C443" t="str">
            <v>三+1</v>
          </cell>
          <cell r="D443" t="str">
            <v>周慧心</v>
          </cell>
          <cell r="E443">
            <v>37907</v>
          </cell>
          <cell r="F443">
            <v>37912</v>
          </cell>
          <cell r="G443">
            <v>37912</v>
          </cell>
          <cell r="H443">
            <v>62.6</v>
          </cell>
          <cell r="I443">
            <v>2323</v>
          </cell>
          <cell r="J443">
            <v>2004</v>
          </cell>
          <cell r="K443">
            <v>2029</v>
          </cell>
          <cell r="L443">
            <v>-25</v>
          </cell>
          <cell r="N443" t="str">
            <v>簽</v>
          </cell>
          <cell r="O443">
            <v>32.01</v>
          </cell>
          <cell r="P443">
            <v>32.409999999999997</v>
          </cell>
        </row>
        <row r="444">
          <cell r="B444" t="str">
            <v>A30771</v>
          </cell>
          <cell r="D444" t="str">
            <v>周慧心</v>
          </cell>
          <cell r="E444">
            <v>37907</v>
          </cell>
          <cell r="F444">
            <v>37912</v>
          </cell>
          <cell r="G444">
            <v>37912</v>
          </cell>
          <cell r="I444">
            <v>170</v>
          </cell>
          <cell r="J444">
            <v>180</v>
          </cell>
          <cell r="K444">
            <v>150</v>
          </cell>
          <cell r="L444">
            <v>30</v>
          </cell>
          <cell r="M444" t="str">
            <v>獎勵平面小車位</v>
          </cell>
        </row>
        <row r="445">
          <cell r="B445" t="str">
            <v>A30772</v>
          </cell>
          <cell r="D445" t="str">
            <v>周慧心</v>
          </cell>
          <cell r="E445">
            <v>37907</v>
          </cell>
          <cell r="F445">
            <v>37912</v>
          </cell>
          <cell r="G445">
            <v>37912</v>
          </cell>
          <cell r="I445">
            <v>170</v>
          </cell>
          <cell r="J445">
            <v>180</v>
          </cell>
          <cell r="K445">
            <v>150</v>
          </cell>
          <cell r="L445">
            <v>30</v>
          </cell>
          <cell r="M445" t="str">
            <v>獎勵平面小車位</v>
          </cell>
        </row>
        <row r="446">
          <cell r="A446" t="str">
            <v>A01F11</v>
          </cell>
          <cell r="C446" t="str">
            <v>四</v>
          </cell>
          <cell r="D446" t="str">
            <v>郭慶煌</v>
          </cell>
          <cell r="E446">
            <v>37907</v>
          </cell>
          <cell r="F446">
            <v>37926</v>
          </cell>
          <cell r="G446">
            <v>37926</v>
          </cell>
          <cell r="H446">
            <v>64.25</v>
          </cell>
          <cell r="I446">
            <v>2448</v>
          </cell>
          <cell r="J446">
            <v>2152.5</v>
          </cell>
          <cell r="K446">
            <v>2146</v>
          </cell>
          <cell r="L446">
            <v>6.5</v>
          </cell>
          <cell r="N446" t="str">
            <v>簽</v>
          </cell>
          <cell r="O446">
            <v>33.5</v>
          </cell>
          <cell r="P446">
            <v>33.4</v>
          </cell>
        </row>
        <row r="447">
          <cell r="B447" t="str">
            <v>A50106</v>
          </cell>
          <cell r="D447" t="str">
            <v>郭慶煌</v>
          </cell>
          <cell r="E447">
            <v>37907</v>
          </cell>
          <cell r="F447">
            <v>37926</v>
          </cell>
          <cell r="G447">
            <v>37926</v>
          </cell>
          <cell r="I447">
            <v>140</v>
          </cell>
          <cell r="J447">
            <v>140</v>
          </cell>
          <cell r="K447">
            <v>120</v>
          </cell>
          <cell r="L447">
            <v>20</v>
          </cell>
          <cell r="M447" t="str">
            <v>法定平面大車位</v>
          </cell>
        </row>
        <row r="448">
          <cell r="B448" t="str">
            <v>A50107</v>
          </cell>
          <cell r="D448" t="str">
            <v>郭慶煌</v>
          </cell>
          <cell r="E448">
            <v>37907</v>
          </cell>
          <cell r="F448">
            <v>37926</v>
          </cell>
          <cell r="G448">
            <v>37926</v>
          </cell>
          <cell r="I448">
            <v>140</v>
          </cell>
          <cell r="J448">
            <v>140</v>
          </cell>
          <cell r="K448">
            <v>120</v>
          </cell>
          <cell r="L448">
            <v>20</v>
          </cell>
          <cell r="M448" t="str">
            <v>法定平面大車位</v>
          </cell>
        </row>
        <row r="449">
          <cell r="A449" t="str">
            <v>D02F10</v>
          </cell>
          <cell r="C449" t="str">
            <v>四</v>
          </cell>
          <cell r="D449" t="str">
            <v>湯君儀</v>
          </cell>
          <cell r="E449">
            <v>37907</v>
          </cell>
          <cell r="F449">
            <v>37908</v>
          </cell>
          <cell r="G449">
            <v>37908</v>
          </cell>
          <cell r="H449">
            <v>79.59</v>
          </cell>
          <cell r="I449">
            <v>2898</v>
          </cell>
          <cell r="J449">
            <v>2520</v>
          </cell>
          <cell r="K449">
            <v>2524</v>
          </cell>
          <cell r="L449">
            <v>-4</v>
          </cell>
          <cell r="N449" t="str">
            <v>簽</v>
          </cell>
          <cell r="O449">
            <v>31.66</v>
          </cell>
          <cell r="P449">
            <v>31.71</v>
          </cell>
        </row>
        <row r="450">
          <cell r="B450" t="str">
            <v>A50108</v>
          </cell>
          <cell r="D450" t="str">
            <v>湯君儀</v>
          </cell>
          <cell r="E450">
            <v>37907</v>
          </cell>
          <cell r="F450">
            <v>37908</v>
          </cell>
          <cell r="G450">
            <v>37908</v>
          </cell>
          <cell r="I450">
            <v>130</v>
          </cell>
          <cell r="J450">
            <v>140</v>
          </cell>
          <cell r="K450">
            <v>110</v>
          </cell>
          <cell r="L450">
            <v>30</v>
          </cell>
          <cell r="M450" t="str">
            <v>法定平面小車位</v>
          </cell>
        </row>
        <row r="451">
          <cell r="B451" t="str">
            <v>A50109</v>
          </cell>
          <cell r="D451" t="str">
            <v>湯君儀</v>
          </cell>
          <cell r="E451">
            <v>37907</v>
          </cell>
          <cell r="F451">
            <v>37908</v>
          </cell>
          <cell r="G451">
            <v>37908</v>
          </cell>
          <cell r="I451">
            <v>130</v>
          </cell>
          <cell r="J451">
            <v>140</v>
          </cell>
          <cell r="K451">
            <v>110</v>
          </cell>
          <cell r="L451">
            <v>30</v>
          </cell>
          <cell r="M451" t="str">
            <v>法定平面小車位</v>
          </cell>
        </row>
        <row r="452">
          <cell r="A452" t="str">
            <v>D03F08</v>
          </cell>
          <cell r="C452" t="str">
            <v>三+1</v>
          </cell>
          <cell r="D452" t="str">
            <v>何鎧澄.楊淑萍</v>
          </cell>
          <cell r="E452">
            <v>37908</v>
          </cell>
          <cell r="F452">
            <v>37908</v>
          </cell>
          <cell r="G452">
            <v>37908</v>
          </cell>
          <cell r="H452">
            <v>62.6</v>
          </cell>
          <cell r="I452">
            <v>2310</v>
          </cell>
          <cell r="J452">
            <v>2023</v>
          </cell>
          <cell r="K452">
            <v>2016</v>
          </cell>
          <cell r="L452">
            <v>7</v>
          </cell>
          <cell r="N452" t="str">
            <v>簽</v>
          </cell>
          <cell r="O452">
            <v>32.32</v>
          </cell>
          <cell r="P452">
            <v>32.200000000000003</v>
          </cell>
        </row>
        <row r="453">
          <cell r="B453" t="str">
            <v>A30829</v>
          </cell>
          <cell r="D453" t="str">
            <v>何鎧澄.楊淑萍</v>
          </cell>
          <cell r="E453">
            <v>37908</v>
          </cell>
          <cell r="F453">
            <v>37908</v>
          </cell>
          <cell r="G453">
            <v>37908</v>
          </cell>
          <cell r="I453">
            <v>170</v>
          </cell>
          <cell r="J453">
            <v>170</v>
          </cell>
          <cell r="K453">
            <v>150</v>
          </cell>
          <cell r="L453">
            <v>20</v>
          </cell>
          <cell r="M453" t="str">
            <v>獎勵平面小車位</v>
          </cell>
        </row>
        <row r="454">
          <cell r="B454" t="str">
            <v>A30830</v>
          </cell>
          <cell r="D454" t="str">
            <v>何鎧澄.楊淑萍</v>
          </cell>
          <cell r="E454">
            <v>37908</v>
          </cell>
          <cell r="F454">
            <v>37908</v>
          </cell>
          <cell r="G454">
            <v>37908</v>
          </cell>
          <cell r="I454">
            <v>170</v>
          </cell>
          <cell r="J454">
            <v>170</v>
          </cell>
          <cell r="K454">
            <v>150</v>
          </cell>
          <cell r="L454">
            <v>20</v>
          </cell>
          <cell r="M454" t="str">
            <v>獎勵平面小車位</v>
          </cell>
        </row>
        <row r="455">
          <cell r="A455" t="str">
            <v>B02F16</v>
          </cell>
          <cell r="C455" t="str">
            <v>樓中樓</v>
          </cell>
          <cell r="D455" t="str">
            <v>潘明洲</v>
          </cell>
          <cell r="E455">
            <v>37909</v>
          </cell>
          <cell r="F455">
            <v>37909</v>
          </cell>
          <cell r="G455">
            <v>37909</v>
          </cell>
          <cell r="H455">
            <v>107</v>
          </cell>
          <cell r="I455">
            <v>4206</v>
          </cell>
          <cell r="J455">
            <v>3640</v>
          </cell>
          <cell r="K455">
            <v>3681</v>
          </cell>
          <cell r="L455">
            <v>-41</v>
          </cell>
          <cell r="N455" t="str">
            <v>簽</v>
          </cell>
          <cell r="O455">
            <v>34.020000000000003</v>
          </cell>
          <cell r="P455">
            <v>34.4</v>
          </cell>
        </row>
        <row r="456">
          <cell r="B456" t="str">
            <v>A30875</v>
          </cell>
          <cell r="D456" t="str">
            <v>潘明洲</v>
          </cell>
          <cell r="E456">
            <v>37909</v>
          </cell>
          <cell r="F456">
            <v>37909</v>
          </cell>
          <cell r="G456">
            <v>37909</v>
          </cell>
          <cell r="I456">
            <v>180</v>
          </cell>
          <cell r="J456">
            <v>172.5</v>
          </cell>
          <cell r="K456">
            <v>160</v>
          </cell>
          <cell r="L456">
            <v>12.5</v>
          </cell>
          <cell r="M456" t="str">
            <v>獎勵平面大車位</v>
          </cell>
        </row>
        <row r="457">
          <cell r="B457" t="str">
            <v>A30876</v>
          </cell>
          <cell r="D457" t="str">
            <v>潘明洲</v>
          </cell>
          <cell r="E457">
            <v>37909</v>
          </cell>
          <cell r="F457">
            <v>37909</v>
          </cell>
          <cell r="G457">
            <v>37909</v>
          </cell>
          <cell r="I457">
            <v>180</v>
          </cell>
          <cell r="J457">
            <v>172.5</v>
          </cell>
          <cell r="K457">
            <v>160</v>
          </cell>
          <cell r="L457">
            <v>12.5</v>
          </cell>
          <cell r="M457" t="str">
            <v>獎勵平面大車位</v>
          </cell>
        </row>
        <row r="458">
          <cell r="B458" t="str">
            <v>A30884</v>
          </cell>
          <cell r="D458" t="str">
            <v>潘明洲</v>
          </cell>
          <cell r="E458">
            <v>37909</v>
          </cell>
          <cell r="F458">
            <v>37909</v>
          </cell>
          <cell r="G458">
            <v>37909</v>
          </cell>
          <cell r="I458">
            <v>180</v>
          </cell>
          <cell r="J458">
            <v>172.5</v>
          </cell>
          <cell r="K458">
            <v>160</v>
          </cell>
          <cell r="L458">
            <v>12.5</v>
          </cell>
          <cell r="M458" t="str">
            <v>獎勵平面大車位</v>
          </cell>
        </row>
        <row r="459">
          <cell r="B459" t="str">
            <v>A30885</v>
          </cell>
          <cell r="D459" t="str">
            <v>潘明洲</v>
          </cell>
          <cell r="E459">
            <v>37909</v>
          </cell>
          <cell r="F459">
            <v>37909</v>
          </cell>
          <cell r="G459">
            <v>37909</v>
          </cell>
          <cell r="I459">
            <v>180</v>
          </cell>
          <cell r="J459">
            <v>172.5</v>
          </cell>
          <cell r="K459">
            <v>160</v>
          </cell>
          <cell r="L459">
            <v>12.5</v>
          </cell>
          <cell r="M459" t="str">
            <v>獎勵平面大車位</v>
          </cell>
        </row>
        <row r="460">
          <cell r="A460" t="str">
            <v>D03F13</v>
          </cell>
          <cell r="C460" t="str">
            <v>三+1</v>
          </cell>
          <cell r="D460" t="str">
            <v>廖中一</v>
          </cell>
          <cell r="E460">
            <v>37909</v>
          </cell>
          <cell r="F460">
            <v>37909</v>
          </cell>
          <cell r="G460">
            <v>37915</v>
          </cell>
          <cell r="H460">
            <v>62.6</v>
          </cell>
          <cell r="I460">
            <v>2329</v>
          </cell>
          <cell r="J460">
            <v>2070</v>
          </cell>
          <cell r="K460">
            <v>2035</v>
          </cell>
          <cell r="L460">
            <v>35</v>
          </cell>
          <cell r="N460" t="str">
            <v>簽</v>
          </cell>
          <cell r="O460">
            <v>33.07</v>
          </cell>
          <cell r="P460">
            <v>32.51</v>
          </cell>
        </row>
        <row r="461">
          <cell r="B461" t="str">
            <v>A30849</v>
          </cell>
          <cell r="D461" t="str">
            <v>廖中一</v>
          </cell>
          <cell r="E461">
            <v>37909</v>
          </cell>
          <cell r="F461">
            <v>37909</v>
          </cell>
          <cell r="G461">
            <v>37915</v>
          </cell>
          <cell r="I461">
            <v>170</v>
          </cell>
          <cell r="J461">
            <v>170</v>
          </cell>
          <cell r="K461">
            <v>150</v>
          </cell>
          <cell r="L461">
            <v>20</v>
          </cell>
          <cell r="M461" t="str">
            <v>獎勵平面小車位</v>
          </cell>
        </row>
        <row r="462">
          <cell r="B462" t="str">
            <v>A30850</v>
          </cell>
          <cell r="D462" t="str">
            <v>廖中一</v>
          </cell>
          <cell r="E462">
            <v>37909</v>
          </cell>
          <cell r="F462">
            <v>37909</v>
          </cell>
          <cell r="G462">
            <v>37915</v>
          </cell>
          <cell r="I462">
            <v>170</v>
          </cell>
          <cell r="J462">
            <v>170</v>
          </cell>
          <cell r="K462">
            <v>150</v>
          </cell>
          <cell r="L462">
            <v>20</v>
          </cell>
          <cell r="M462" t="str">
            <v>獎勵平面小車位</v>
          </cell>
        </row>
        <row r="463">
          <cell r="A463" t="str">
            <v>D03F14</v>
          </cell>
          <cell r="C463" t="str">
            <v>三+1</v>
          </cell>
          <cell r="D463" t="str">
            <v>陳玉芬</v>
          </cell>
          <cell r="E463">
            <v>37910</v>
          </cell>
          <cell r="F463">
            <v>37917</v>
          </cell>
          <cell r="G463">
            <v>37917</v>
          </cell>
          <cell r="H463">
            <v>62.6</v>
          </cell>
          <cell r="I463">
            <v>2348</v>
          </cell>
          <cell r="J463">
            <v>2070</v>
          </cell>
          <cell r="K463">
            <v>2054</v>
          </cell>
          <cell r="L463">
            <v>16</v>
          </cell>
          <cell r="N463" t="str">
            <v>簽</v>
          </cell>
          <cell r="O463">
            <v>33.07</v>
          </cell>
          <cell r="P463">
            <v>32.81</v>
          </cell>
        </row>
        <row r="464">
          <cell r="B464" t="str">
            <v>A50042</v>
          </cell>
          <cell r="D464" t="str">
            <v>陳玉芬</v>
          </cell>
          <cell r="E464">
            <v>37910</v>
          </cell>
          <cell r="F464">
            <v>37917</v>
          </cell>
          <cell r="G464">
            <v>37917</v>
          </cell>
          <cell r="I464">
            <v>140</v>
          </cell>
          <cell r="J464">
            <v>130</v>
          </cell>
          <cell r="K464">
            <v>120</v>
          </cell>
          <cell r="L464">
            <v>10</v>
          </cell>
          <cell r="M464" t="str">
            <v>法定平面大車位</v>
          </cell>
        </row>
        <row r="465">
          <cell r="A465" t="str">
            <v>D02F11</v>
          </cell>
          <cell r="C465" t="str">
            <v>四</v>
          </cell>
          <cell r="D465" t="str">
            <v>周秀華</v>
          </cell>
          <cell r="E465">
            <v>37911</v>
          </cell>
          <cell r="F465">
            <v>37911</v>
          </cell>
          <cell r="G465">
            <v>37915</v>
          </cell>
          <cell r="H465">
            <v>79.59</v>
          </cell>
          <cell r="I465">
            <v>2913</v>
          </cell>
          <cell r="J465">
            <v>2571</v>
          </cell>
          <cell r="K465">
            <v>2539</v>
          </cell>
          <cell r="L465">
            <v>32</v>
          </cell>
          <cell r="N465" t="str">
            <v>簽</v>
          </cell>
          <cell r="O465">
            <v>32.299999999999997</v>
          </cell>
          <cell r="P465">
            <v>31.9</v>
          </cell>
        </row>
        <row r="466">
          <cell r="B466" t="str">
            <v>A30675</v>
          </cell>
          <cell r="D466" t="str">
            <v>周秀華</v>
          </cell>
          <cell r="E466">
            <v>37911</v>
          </cell>
          <cell r="F466">
            <v>37911</v>
          </cell>
          <cell r="G466">
            <v>37915</v>
          </cell>
          <cell r="I466">
            <v>180</v>
          </cell>
          <cell r="J466">
            <v>180</v>
          </cell>
          <cell r="K466">
            <v>160</v>
          </cell>
          <cell r="L466">
            <v>20</v>
          </cell>
          <cell r="M466" t="str">
            <v>法定平面大車位</v>
          </cell>
        </row>
        <row r="467">
          <cell r="B467" t="str">
            <v>A30744</v>
          </cell>
          <cell r="D467" t="str">
            <v>周秀華</v>
          </cell>
          <cell r="E467">
            <v>37911</v>
          </cell>
          <cell r="F467">
            <v>37911</v>
          </cell>
          <cell r="G467">
            <v>37915</v>
          </cell>
          <cell r="I467">
            <v>180</v>
          </cell>
          <cell r="J467">
            <v>180</v>
          </cell>
          <cell r="K467">
            <v>160</v>
          </cell>
          <cell r="L467">
            <v>20</v>
          </cell>
          <cell r="M467" t="str">
            <v>獎勵平面大車位</v>
          </cell>
        </row>
        <row r="468">
          <cell r="A468" t="str">
            <v>D02F13</v>
          </cell>
          <cell r="C468" t="str">
            <v>四</v>
          </cell>
          <cell r="D468" t="str">
            <v>陳逸君</v>
          </cell>
          <cell r="E468">
            <v>37912</v>
          </cell>
          <cell r="F468">
            <v>37912</v>
          </cell>
          <cell r="G468">
            <v>37912</v>
          </cell>
          <cell r="H468">
            <v>79.59</v>
          </cell>
          <cell r="I468">
            <v>2929</v>
          </cell>
          <cell r="J468">
            <v>2546</v>
          </cell>
          <cell r="K468">
            <v>2555</v>
          </cell>
          <cell r="L468">
            <v>-9</v>
          </cell>
          <cell r="N468" t="str">
            <v>簽</v>
          </cell>
          <cell r="O468">
            <v>31.99</v>
          </cell>
          <cell r="P468">
            <v>32.1</v>
          </cell>
        </row>
        <row r="469">
          <cell r="B469" t="str">
            <v>A40363</v>
          </cell>
          <cell r="D469" t="str">
            <v>陳逸君</v>
          </cell>
          <cell r="E469">
            <v>37912</v>
          </cell>
          <cell r="F469">
            <v>37912</v>
          </cell>
          <cell r="G469">
            <v>37912</v>
          </cell>
          <cell r="I469">
            <v>160</v>
          </cell>
          <cell r="J469">
            <v>170</v>
          </cell>
          <cell r="K469">
            <v>140</v>
          </cell>
          <cell r="L469">
            <v>30</v>
          </cell>
          <cell r="M469" t="str">
            <v>法定平面大車位</v>
          </cell>
        </row>
        <row r="470">
          <cell r="B470" t="str">
            <v>A40364</v>
          </cell>
          <cell r="D470" t="str">
            <v>陳逸君</v>
          </cell>
          <cell r="E470">
            <v>37912</v>
          </cell>
          <cell r="F470">
            <v>37912</v>
          </cell>
          <cell r="G470">
            <v>37912</v>
          </cell>
          <cell r="I470">
            <v>160</v>
          </cell>
          <cell r="J470">
            <v>170</v>
          </cell>
          <cell r="K470">
            <v>140</v>
          </cell>
          <cell r="L470">
            <v>30</v>
          </cell>
          <cell r="M470" t="str">
            <v>法定平面大車位</v>
          </cell>
        </row>
        <row r="471">
          <cell r="A471" t="str">
            <v>B02F07</v>
          </cell>
          <cell r="C471" t="str">
            <v>四</v>
          </cell>
          <cell r="D471" t="str">
            <v>鄭淑婉</v>
          </cell>
          <cell r="E471">
            <v>37912</v>
          </cell>
          <cell r="F471">
            <v>37916</v>
          </cell>
          <cell r="G471">
            <v>37916</v>
          </cell>
          <cell r="H471">
            <v>64.540000000000006</v>
          </cell>
          <cell r="I471">
            <v>2447</v>
          </cell>
          <cell r="J471">
            <v>2130</v>
          </cell>
          <cell r="K471">
            <v>2143</v>
          </cell>
          <cell r="L471">
            <v>-13</v>
          </cell>
          <cell r="N471" t="str">
            <v>簽</v>
          </cell>
          <cell r="O471">
            <v>33</v>
          </cell>
          <cell r="P471">
            <v>33.200000000000003</v>
          </cell>
        </row>
        <row r="472">
          <cell r="B472" t="str">
            <v>A30780</v>
          </cell>
          <cell r="D472" t="str">
            <v>鄭淑婉</v>
          </cell>
          <cell r="E472">
            <v>37912</v>
          </cell>
          <cell r="F472">
            <v>37916</v>
          </cell>
          <cell r="G472">
            <v>37916</v>
          </cell>
          <cell r="I472">
            <v>180</v>
          </cell>
          <cell r="J472">
            <v>185</v>
          </cell>
          <cell r="K472">
            <v>160</v>
          </cell>
          <cell r="L472">
            <v>25</v>
          </cell>
          <cell r="M472" t="str">
            <v>獎勵平面大車位</v>
          </cell>
        </row>
        <row r="473">
          <cell r="A473" t="str">
            <v>D01F05</v>
          </cell>
          <cell r="C473" t="str">
            <v>四</v>
          </cell>
          <cell r="D473" t="str">
            <v>廖群</v>
          </cell>
          <cell r="E473">
            <v>37913</v>
          </cell>
          <cell r="F473">
            <v>37913</v>
          </cell>
          <cell r="G473">
            <v>37913</v>
          </cell>
          <cell r="H473">
            <v>65.03</v>
          </cell>
          <cell r="I473">
            <v>2504</v>
          </cell>
          <cell r="J473">
            <v>2146</v>
          </cell>
          <cell r="K473">
            <v>2199</v>
          </cell>
          <cell r="L473">
            <v>-53</v>
          </cell>
          <cell r="N473" t="str">
            <v>簽</v>
          </cell>
          <cell r="O473">
            <v>33</v>
          </cell>
          <cell r="P473">
            <v>33.82</v>
          </cell>
        </row>
        <row r="474">
          <cell r="B474" t="str">
            <v>A50038</v>
          </cell>
          <cell r="D474" t="str">
            <v>廖群</v>
          </cell>
          <cell r="E474">
            <v>37913</v>
          </cell>
          <cell r="F474">
            <v>37913</v>
          </cell>
          <cell r="G474">
            <v>37913</v>
          </cell>
          <cell r="I474">
            <v>130</v>
          </cell>
          <cell r="J474">
            <v>140</v>
          </cell>
          <cell r="K474">
            <v>110</v>
          </cell>
          <cell r="L474">
            <v>30</v>
          </cell>
          <cell r="M474" t="str">
            <v>法定平面小車位</v>
          </cell>
        </row>
        <row r="475">
          <cell r="B475" t="str">
            <v>A50039</v>
          </cell>
          <cell r="D475" t="str">
            <v>廖群</v>
          </cell>
          <cell r="E475">
            <v>37913</v>
          </cell>
          <cell r="F475">
            <v>37913</v>
          </cell>
          <cell r="G475">
            <v>37913</v>
          </cell>
          <cell r="I475">
            <v>130</v>
          </cell>
          <cell r="J475">
            <v>140</v>
          </cell>
          <cell r="K475">
            <v>110</v>
          </cell>
          <cell r="L475">
            <v>30</v>
          </cell>
          <cell r="M475" t="str">
            <v>法定平面小車位</v>
          </cell>
        </row>
        <row r="476">
          <cell r="A476" t="str">
            <v>C03F14</v>
          </cell>
          <cell r="C476" t="str">
            <v>三+1</v>
          </cell>
          <cell r="D476" t="str">
            <v>林志燦</v>
          </cell>
          <cell r="E476">
            <v>37914</v>
          </cell>
          <cell r="F476">
            <v>37914</v>
          </cell>
          <cell r="G476">
            <v>37922</v>
          </cell>
          <cell r="H476">
            <v>65.39</v>
          </cell>
          <cell r="I476">
            <v>2636</v>
          </cell>
          <cell r="J476">
            <v>2290</v>
          </cell>
          <cell r="K476">
            <v>2328</v>
          </cell>
          <cell r="L476">
            <v>-38</v>
          </cell>
          <cell r="N476" t="str">
            <v>簽</v>
          </cell>
          <cell r="O476">
            <v>35.020000000000003</v>
          </cell>
          <cell r="P476">
            <v>35.6</v>
          </cell>
        </row>
        <row r="477">
          <cell r="B477" t="str">
            <v>A30865</v>
          </cell>
          <cell r="D477" t="str">
            <v>林志燦</v>
          </cell>
          <cell r="E477">
            <v>37914</v>
          </cell>
          <cell r="F477">
            <v>37914</v>
          </cell>
          <cell r="G477">
            <v>37922</v>
          </cell>
          <cell r="I477">
            <v>180</v>
          </cell>
          <cell r="J477">
            <v>180</v>
          </cell>
          <cell r="K477">
            <v>160</v>
          </cell>
          <cell r="L477">
            <v>20</v>
          </cell>
          <cell r="M477" t="str">
            <v>獎勵平面大車位</v>
          </cell>
        </row>
        <row r="478">
          <cell r="B478" t="str">
            <v>A30866</v>
          </cell>
          <cell r="D478" t="str">
            <v>林志燦</v>
          </cell>
          <cell r="E478">
            <v>37914</v>
          </cell>
          <cell r="F478">
            <v>37914</v>
          </cell>
          <cell r="G478">
            <v>37922</v>
          </cell>
          <cell r="I478">
            <v>180</v>
          </cell>
          <cell r="J478">
            <v>180</v>
          </cell>
          <cell r="K478">
            <v>160</v>
          </cell>
          <cell r="L478">
            <v>20</v>
          </cell>
          <cell r="M478" t="str">
            <v>獎勵平面大車位</v>
          </cell>
        </row>
        <row r="479">
          <cell r="A479" t="str">
            <v>D02F12</v>
          </cell>
          <cell r="C479" t="str">
            <v>四</v>
          </cell>
          <cell r="D479" t="str">
            <v>王謙.裘寧禎</v>
          </cell>
          <cell r="E479">
            <v>37916</v>
          </cell>
          <cell r="F479">
            <v>37916</v>
          </cell>
          <cell r="G479">
            <v>37918</v>
          </cell>
          <cell r="H479">
            <v>79.59</v>
          </cell>
          <cell r="I479">
            <v>2913</v>
          </cell>
          <cell r="J479">
            <v>2656</v>
          </cell>
          <cell r="K479">
            <v>2539</v>
          </cell>
          <cell r="L479">
            <v>117</v>
          </cell>
          <cell r="N479" t="str">
            <v>簽</v>
          </cell>
          <cell r="O479">
            <v>33.369999999999997</v>
          </cell>
          <cell r="P479">
            <v>31.9</v>
          </cell>
        </row>
        <row r="480">
          <cell r="B480" t="str">
            <v>A30671</v>
          </cell>
          <cell r="D480" t="str">
            <v>王謙.裘寧禎</v>
          </cell>
          <cell r="E480">
            <v>37916</v>
          </cell>
          <cell r="F480">
            <v>37916</v>
          </cell>
          <cell r="G480">
            <v>37918</v>
          </cell>
          <cell r="I480">
            <v>170</v>
          </cell>
          <cell r="J480">
            <v>180</v>
          </cell>
          <cell r="K480">
            <v>150</v>
          </cell>
          <cell r="L480">
            <v>30</v>
          </cell>
          <cell r="M480" t="str">
            <v>法定平面小車位</v>
          </cell>
        </row>
        <row r="481">
          <cell r="B481" t="str">
            <v>A30672</v>
          </cell>
          <cell r="D481" t="str">
            <v>王謙.裘寧禎</v>
          </cell>
          <cell r="E481">
            <v>37916</v>
          </cell>
          <cell r="F481">
            <v>37916</v>
          </cell>
          <cell r="G481">
            <v>37918</v>
          </cell>
          <cell r="I481">
            <v>170</v>
          </cell>
          <cell r="J481">
            <v>180</v>
          </cell>
          <cell r="K481">
            <v>150</v>
          </cell>
          <cell r="L481">
            <v>30</v>
          </cell>
          <cell r="M481" t="str">
            <v>法定平面小車位</v>
          </cell>
        </row>
        <row r="482">
          <cell r="A482" t="str">
            <v>D02F05</v>
          </cell>
          <cell r="C482" t="str">
            <v>四</v>
          </cell>
          <cell r="D482" t="str">
            <v>簡敏蒼</v>
          </cell>
          <cell r="E482">
            <v>37916</v>
          </cell>
          <cell r="F482">
            <v>37916</v>
          </cell>
          <cell r="G482">
            <v>37920</v>
          </cell>
          <cell r="H482">
            <v>79.59</v>
          </cell>
          <cell r="I482">
            <v>2826</v>
          </cell>
          <cell r="J482">
            <v>2440</v>
          </cell>
          <cell r="K482">
            <v>2452</v>
          </cell>
          <cell r="L482">
            <v>-12</v>
          </cell>
          <cell r="N482" t="str">
            <v>簽</v>
          </cell>
          <cell r="O482">
            <v>30.66</v>
          </cell>
          <cell r="P482">
            <v>30.81</v>
          </cell>
        </row>
        <row r="483">
          <cell r="B483" t="str">
            <v>A40386</v>
          </cell>
          <cell r="D483" t="str">
            <v>簡敏蒼</v>
          </cell>
          <cell r="E483">
            <v>37916</v>
          </cell>
          <cell r="F483">
            <v>37916</v>
          </cell>
          <cell r="G483">
            <v>37920</v>
          </cell>
          <cell r="I483">
            <v>150</v>
          </cell>
          <cell r="J483">
            <v>152.69999999999999</v>
          </cell>
          <cell r="K483">
            <v>130</v>
          </cell>
          <cell r="L483">
            <v>22.7</v>
          </cell>
          <cell r="M483" t="str">
            <v>法定平面小車位</v>
          </cell>
        </row>
        <row r="484">
          <cell r="A484" t="str">
            <v>B01F05</v>
          </cell>
          <cell r="C484" t="str">
            <v>四</v>
          </cell>
          <cell r="D484" t="str">
            <v>曾玫蘭</v>
          </cell>
          <cell r="E484">
            <v>37918</v>
          </cell>
          <cell r="F484">
            <v>37921</v>
          </cell>
          <cell r="G484">
            <v>37921</v>
          </cell>
          <cell r="H484">
            <v>64.540000000000006</v>
          </cell>
          <cell r="I484">
            <v>2401</v>
          </cell>
          <cell r="J484">
            <v>2085</v>
          </cell>
          <cell r="K484">
            <v>2098</v>
          </cell>
          <cell r="L484">
            <v>-13</v>
          </cell>
          <cell r="N484" t="str">
            <v>簽</v>
          </cell>
          <cell r="O484">
            <v>32.31</v>
          </cell>
          <cell r="P484">
            <v>32.51</v>
          </cell>
        </row>
        <row r="485">
          <cell r="B485" t="str">
            <v>A40370</v>
          </cell>
          <cell r="D485" t="str">
            <v>曾玫蘭</v>
          </cell>
          <cell r="E485">
            <v>37918</v>
          </cell>
          <cell r="F485">
            <v>37921</v>
          </cell>
          <cell r="G485">
            <v>37921</v>
          </cell>
          <cell r="I485">
            <v>150</v>
          </cell>
          <cell r="J485">
            <v>160</v>
          </cell>
          <cell r="K485">
            <v>130</v>
          </cell>
          <cell r="L485">
            <v>30</v>
          </cell>
          <cell r="M485" t="str">
            <v>法定平面小車位</v>
          </cell>
        </row>
        <row r="486">
          <cell r="A486" t="str">
            <v>E01F02</v>
          </cell>
          <cell r="C486" t="str">
            <v>三</v>
          </cell>
          <cell r="D486" t="str">
            <v>朱和男.林琬卿</v>
          </cell>
          <cell r="E486">
            <v>37919</v>
          </cell>
          <cell r="F486">
            <v>37919</v>
          </cell>
          <cell r="G486">
            <v>37919</v>
          </cell>
          <cell r="H486">
            <v>53.01</v>
          </cell>
          <cell r="I486">
            <v>2020</v>
          </cell>
          <cell r="J486">
            <v>1743</v>
          </cell>
          <cell r="K486">
            <v>1771</v>
          </cell>
          <cell r="L486">
            <v>-28</v>
          </cell>
          <cell r="N486" t="str">
            <v>簽</v>
          </cell>
          <cell r="O486">
            <v>32.880000000000003</v>
          </cell>
          <cell r="P486">
            <v>33.409999999999997</v>
          </cell>
        </row>
        <row r="487">
          <cell r="B487" t="str">
            <v>A30833</v>
          </cell>
          <cell r="D487" t="str">
            <v>朱和男.林琬卿</v>
          </cell>
          <cell r="E487">
            <v>37919</v>
          </cell>
          <cell r="F487">
            <v>37919</v>
          </cell>
          <cell r="G487">
            <v>37919</v>
          </cell>
          <cell r="I487">
            <v>170</v>
          </cell>
          <cell r="J487">
            <v>180</v>
          </cell>
          <cell r="K487">
            <v>150</v>
          </cell>
          <cell r="L487">
            <v>30</v>
          </cell>
          <cell r="M487" t="str">
            <v>獎勵平面小車位</v>
          </cell>
        </row>
        <row r="488">
          <cell r="A488" t="str">
            <v>C05F04</v>
          </cell>
          <cell r="C488" t="str">
            <v>三+1</v>
          </cell>
          <cell r="D488" t="str">
            <v>蔡明材</v>
          </cell>
          <cell r="E488">
            <v>37919</v>
          </cell>
          <cell r="F488">
            <v>37921</v>
          </cell>
          <cell r="G488">
            <v>37921</v>
          </cell>
          <cell r="H488">
            <v>65.39</v>
          </cell>
          <cell r="I488">
            <v>2498</v>
          </cell>
          <cell r="J488">
            <v>2223</v>
          </cell>
          <cell r="K488">
            <v>2191</v>
          </cell>
          <cell r="L488">
            <v>32</v>
          </cell>
          <cell r="N488" t="str">
            <v>簽</v>
          </cell>
          <cell r="O488">
            <v>34</v>
          </cell>
          <cell r="P488">
            <v>33.51</v>
          </cell>
        </row>
        <row r="489">
          <cell r="B489" t="str">
            <v>A30843</v>
          </cell>
          <cell r="D489" t="str">
            <v>蔡明材</v>
          </cell>
          <cell r="E489">
            <v>37919</v>
          </cell>
          <cell r="F489">
            <v>37921</v>
          </cell>
          <cell r="G489">
            <v>37921</v>
          </cell>
          <cell r="I489">
            <v>170</v>
          </cell>
          <cell r="J489">
            <v>170</v>
          </cell>
          <cell r="K489">
            <v>150</v>
          </cell>
          <cell r="L489">
            <v>20</v>
          </cell>
          <cell r="M489" t="str">
            <v>獎勵平面小車位</v>
          </cell>
        </row>
        <row r="490">
          <cell r="B490" t="str">
            <v>A30844</v>
          </cell>
          <cell r="D490" t="str">
            <v>蔡明材</v>
          </cell>
          <cell r="E490">
            <v>37919</v>
          </cell>
          <cell r="F490">
            <v>37921</v>
          </cell>
          <cell r="G490">
            <v>37921</v>
          </cell>
          <cell r="I490">
            <v>170</v>
          </cell>
          <cell r="J490">
            <v>170</v>
          </cell>
          <cell r="K490">
            <v>150</v>
          </cell>
          <cell r="L490">
            <v>20</v>
          </cell>
          <cell r="M490" t="str">
            <v>獎勵平面小車位</v>
          </cell>
        </row>
        <row r="491">
          <cell r="A491" t="str">
            <v>A01F09</v>
          </cell>
          <cell r="C491" t="str">
            <v>四</v>
          </cell>
          <cell r="D491" t="str">
            <v>張清煌</v>
          </cell>
          <cell r="E491">
            <v>37921</v>
          </cell>
          <cell r="F491">
            <v>37926</v>
          </cell>
          <cell r="G491">
            <v>37926</v>
          </cell>
          <cell r="H491">
            <v>64.25</v>
          </cell>
          <cell r="I491">
            <v>2436</v>
          </cell>
          <cell r="J491">
            <v>2135</v>
          </cell>
          <cell r="K491">
            <v>2134</v>
          </cell>
          <cell r="L491">
            <v>1</v>
          </cell>
          <cell r="N491" t="str">
            <v>簽</v>
          </cell>
          <cell r="O491">
            <v>33.229999999999997</v>
          </cell>
          <cell r="P491">
            <v>33.21</v>
          </cell>
        </row>
        <row r="492">
          <cell r="B492" t="str">
            <v>A30905</v>
          </cell>
          <cell r="D492" t="str">
            <v>張清煌</v>
          </cell>
          <cell r="E492">
            <v>37921</v>
          </cell>
          <cell r="F492">
            <v>37921</v>
          </cell>
          <cell r="G492">
            <v>37926</v>
          </cell>
          <cell r="I492">
            <v>180</v>
          </cell>
          <cell r="J492">
            <v>160</v>
          </cell>
          <cell r="K492">
            <v>160</v>
          </cell>
          <cell r="L492">
            <v>0</v>
          </cell>
          <cell r="M492" t="str">
            <v>獎勵平面大車位</v>
          </cell>
        </row>
        <row r="493">
          <cell r="A493" t="str">
            <v>A02F09</v>
          </cell>
          <cell r="C493" t="str">
            <v>四</v>
          </cell>
          <cell r="D493" t="str">
            <v>徐月英</v>
          </cell>
          <cell r="E493">
            <v>37921</v>
          </cell>
          <cell r="F493">
            <v>37926</v>
          </cell>
          <cell r="G493">
            <v>37926</v>
          </cell>
          <cell r="H493">
            <v>64.25</v>
          </cell>
          <cell r="I493">
            <v>2436</v>
          </cell>
          <cell r="J493">
            <v>2135</v>
          </cell>
          <cell r="K493">
            <v>2134</v>
          </cell>
          <cell r="L493">
            <v>1</v>
          </cell>
          <cell r="N493" t="str">
            <v>簽</v>
          </cell>
          <cell r="O493">
            <v>33.229999999999997</v>
          </cell>
          <cell r="P493">
            <v>33.21</v>
          </cell>
        </row>
        <row r="494">
          <cell r="B494" t="str">
            <v>A30906</v>
          </cell>
          <cell r="D494" t="str">
            <v>徐月英</v>
          </cell>
          <cell r="E494">
            <v>37921</v>
          </cell>
          <cell r="F494">
            <v>37921</v>
          </cell>
          <cell r="G494">
            <v>37926</v>
          </cell>
          <cell r="I494">
            <v>180</v>
          </cell>
          <cell r="J494">
            <v>160</v>
          </cell>
          <cell r="K494">
            <v>160</v>
          </cell>
          <cell r="L494">
            <v>0</v>
          </cell>
          <cell r="M494" t="str">
            <v>獎勵平面大車位</v>
          </cell>
        </row>
        <row r="495">
          <cell r="A495" t="str">
            <v>C03F03</v>
          </cell>
          <cell r="C495" t="str">
            <v>三+1</v>
          </cell>
          <cell r="D495" t="str">
            <v>張綠怡</v>
          </cell>
          <cell r="E495">
            <v>37922</v>
          </cell>
          <cell r="F495">
            <v>37922</v>
          </cell>
          <cell r="G495">
            <v>37925</v>
          </cell>
          <cell r="H495">
            <v>65.39</v>
          </cell>
          <cell r="I495">
            <v>2538</v>
          </cell>
          <cell r="J495">
            <v>2210</v>
          </cell>
          <cell r="K495">
            <v>2230</v>
          </cell>
          <cell r="L495">
            <v>-20</v>
          </cell>
          <cell r="N495" t="str">
            <v>簽</v>
          </cell>
          <cell r="O495">
            <v>33.799999999999997</v>
          </cell>
          <cell r="P495">
            <v>34.1</v>
          </cell>
        </row>
        <row r="496">
          <cell r="B496" t="str">
            <v>A40416</v>
          </cell>
          <cell r="D496" t="str">
            <v>張綠怡</v>
          </cell>
          <cell r="E496">
            <v>37922</v>
          </cell>
          <cell r="F496">
            <v>37922</v>
          </cell>
          <cell r="G496">
            <v>37925</v>
          </cell>
          <cell r="I496">
            <v>160</v>
          </cell>
          <cell r="J496">
            <v>160</v>
          </cell>
          <cell r="K496">
            <v>140</v>
          </cell>
          <cell r="L496">
            <v>20</v>
          </cell>
          <cell r="M496" t="str">
            <v>法定平面大車位</v>
          </cell>
        </row>
        <row r="497">
          <cell r="A497" t="str">
            <v>B05F14</v>
          </cell>
          <cell r="C497" t="str">
            <v>四+1</v>
          </cell>
          <cell r="D497" t="str">
            <v>序佳投資股份有限公司</v>
          </cell>
          <cell r="E497">
            <v>37922</v>
          </cell>
          <cell r="F497">
            <v>37922</v>
          </cell>
          <cell r="G497">
            <v>37922</v>
          </cell>
          <cell r="H497">
            <v>81.62</v>
          </cell>
          <cell r="I497">
            <v>3143</v>
          </cell>
          <cell r="J497">
            <v>2840</v>
          </cell>
          <cell r="K497">
            <v>2759</v>
          </cell>
          <cell r="L497">
            <v>81</v>
          </cell>
          <cell r="N497" t="str">
            <v>簽</v>
          </cell>
          <cell r="O497">
            <v>34.799999999999997</v>
          </cell>
          <cell r="P497">
            <v>33.799999999999997</v>
          </cell>
        </row>
        <row r="498">
          <cell r="B498" t="str">
            <v>A30706</v>
          </cell>
          <cell r="D498" t="str">
            <v>序佳投資股份有限公司</v>
          </cell>
          <cell r="E498">
            <v>37922</v>
          </cell>
          <cell r="F498">
            <v>37922</v>
          </cell>
          <cell r="G498">
            <v>37922</v>
          </cell>
          <cell r="I498">
            <v>180</v>
          </cell>
          <cell r="J498">
            <v>185</v>
          </cell>
          <cell r="K498">
            <v>160</v>
          </cell>
          <cell r="L498">
            <v>25</v>
          </cell>
          <cell r="M498" t="str">
            <v>法定平面大車位</v>
          </cell>
        </row>
        <row r="499">
          <cell r="B499" t="str">
            <v>A30707</v>
          </cell>
          <cell r="D499" t="str">
            <v>序佳投資股份有限公司</v>
          </cell>
          <cell r="E499">
            <v>37922</v>
          </cell>
          <cell r="F499">
            <v>37922</v>
          </cell>
          <cell r="G499">
            <v>37922</v>
          </cell>
          <cell r="I499">
            <v>180</v>
          </cell>
          <cell r="J499">
            <v>185</v>
          </cell>
          <cell r="K499">
            <v>160</v>
          </cell>
          <cell r="L499">
            <v>25</v>
          </cell>
          <cell r="M499" t="str">
            <v>法定平面大車位</v>
          </cell>
        </row>
        <row r="500">
          <cell r="A500" t="str">
            <v>A01F08</v>
          </cell>
          <cell r="C500" t="str">
            <v>四</v>
          </cell>
          <cell r="D500" t="str">
            <v>張杰森</v>
          </cell>
          <cell r="E500">
            <v>37922</v>
          </cell>
          <cell r="F500">
            <v>37923</v>
          </cell>
          <cell r="G500">
            <v>37923</v>
          </cell>
          <cell r="H500">
            <v>64.25</v>
          </cell>
          <cell r="I500">
            <v>2423</v>
          </cell>
          <cell r="J500">
            <v>2095</v>
          </cell>
          <cell r="K500">
            <v>2121</v>
          </cell>
          <cell r="L500">
            <v>-26</v>
          </cell>
          <cell r="N500" t="str">
            <v>簽</v>
          </cell>
          <cell r="O500">
            <v>32.61</v>
          </cell>
          <cell r="P500">
            <v>33.01</v>
          </cell>
        </row>
        <row r="501">
          <cell r="B501" t="str">
            <v>A30703</v>
          </cell>
          <cell r="D501" t="str">
            <v>張杰森</v>
          </cell>
          <cell r="E501">
            <v>37922</v>
          </cell>
          <cell r="F501">
            <v>37923</v>
          </cell>
          <cell r="G501">
            <v>37923</v>
          </cell>
          <cell r="I501">
            <v>170</v>
          </cell>
          <cell r="J501">
            <v>180</v>
          </cell>
          <cell r="K501">
            <v>150</v>
          </cell>
          <cell r="L501">
            <v>30</v>
          </cell>
          <cell r="M501" t="str">
            <v>法定平面小車位</v>
          </cell>
        </row>
        <row r="502">
          <cell r="A502" t="str">
            <v>D01F04</v>
          </cell>
          <cell r="C502" t="str">
            <v>四</v>
          </cell>
          <cell r="D502" t="str">
            <v>金冠正.金浩正</v>
          </cell>
          <cell r="E502">
            <v>37923</v>
          </cell>
          <cell r="F502">
            <v>37923</v>
          </cell>
          <cell r="G502">
            <v>37926</v>
          </cell>
          <cell r="H502">
            <v>65.2</v>
          </cell>
          <cell r="I502">
            <v>2478</v>
          </cell>
          <cell r="J502">
            <v>2246</v>
          </cell>
          <cell r="K502">
            <v>2172</v>
          </cell>
          <cell r="L502">
            <v>74</v>
          </cell>
          <cell r="N502" t="str">
            <v>簽</v>
          </cell>
          <cell r="O502">
            <v>34.450000000000003</v>
          </cell>
          <cell r="P502">
            <v>33.31</v>
          </cell>
        </row>
        <row r="503">
          <cell r="B503" t="str">
            <v>A30673</v>
          </cell>
          <cell r="D503" t="str">
            <v>金冠正.金浩正</v>
          </cell>
          <cell r="E503">
            <v>37923</v>
          </cell>
          <cell r="F503">
            <v>37923</v>
          </cell>
          <cell r="G503">
            <v>37926</v>
          </cell>
          <cell r="I503">
            <v>170</v>
          </cell>
          <cell r="J503">
            <v>170</v>
          </cell>
          <cell r="K503">
            <v>150</v>
          </cell>
          <cell r="L503">
            <v>20</v>
          </cell>
          <cell r="M503" t="str">
            <v>法定平面小車位</v>
          </cell>
        </row>
        <row r="504">
          <cell r="B504" t="str">
            <v>A30674</v>
          </cell>
          <cell r="D504" t="str">
            <v>金冠正.金浩正</v>
          </cell>
          <cell r="E504">
            <v>37923</v>
          </cell>
          <cell r="F504">
            <v>37923</v>
          </cell>
          <cell r="G504">
            <v>37926</v>
          </cell>
          <cell r="I504">
            <v>180</v>
          </cell>
          <cell r="J504">
            <v>180</v>
          </cell>
          <cell r="K504">
            <v>160</v>
          </cell>
          <cell r="L504">
            <v>20</v>
          </cell>
          <cell r="M504" t="str">
            <v>法定平面大車位</v>
          </cell>
        </row>
        <row r="505">
          <cell r="A505" t="str">
            <v>C02F07</v>
          </cell>
          <cell r="C505" t="str">
            <v>三</v>
          </cell>
          <cell r="D505" t="str">
            <v>柯淑英</v>
          </cell>
          <cell r="E505">
            <v>37923</v>
          </cell>
          <cell r="F505">
            <v>37923</v>
          </cell>
          <cell r="G505">
            <v>37928</v>
          </cell>
          <cell r="H505">
            <v>52.18</v>
          </cell>
          <cell r="I505">
            <v>1973</v>
          </cell>
          <cell r="J505">
            <v>1455</v>
          </cell>
          <cell r="K505">
            <v>1665</v>
          </cell>
          <cell r="L505">
            <v>-210</v>
          </cell>
          <cell r="N505" t="str">
            <v>簽</v>
          </cell>
          <cell r="O505">
            <v>27.88</v>
          </cell>
          <cell r="P505">
            <v>31.91</v>
          </cell>
        </row>
        <row r="506">
          <cell r="B506" t="str">
            <v>A30874</v>
          </cell>
          <cell r="D506" t="str">
            <v>柯淑英</v>
          </cell>
          <cell r="E506">
            <v>37923</v>
          </cell>
          <cell r="F506">
            <v>37923</v>
          </cell>
          <cell r="G506">
            <v>37928</v>
          </cell>
          <cell r="I506">
            <v>180</v>
          </cell>
          <cell r="J506">
            <v>120</v>
          </cell>
          <cell r="K506">
            <v>160</v>
          </cell>
          <cell r="L506">
            <v>-40</v>
          </cell>
          <cell r="M506" t="str">
            <v>獎勵平面大車位</v>
          </cell>
        </row>
        <row r="507">
          <cell r="A507" t="str">
            <v>C02F06</v>
          </cell>
          <cell r="C507" t="str">
            <v>三</v>
          </cell>
          <cell r="D507" t="str">
            <v>鄭慧敏</v>
          </cell>
          <cell r="E507">
            <v>37924</v>
          </cell>
          <cell r="F507">
            <v>37925</v>
          </cell>
          <cell r="G507">
            <v>37925</v>
          </cell>
          <cell r="H507">
            <v>52.18</v>
          </cell>
          <cell r="I507">
            <v>1962</v>
          </cell>
          <cell r="J507">
            <v>1720</v>
          </cell>
          <cell r="K507">
            <v>1717</v>
          </cell>
          <cell r="L507">
            <v>3</v>
          </cell>
          <cell r="N507" t="str">
            <v>簽</v>
          </cell>
          <cell r="O507">
            <v>32.96</v>
          </cell>
          <cell r="P507">
            <v>32.909999999999997</v>
          </cell>
        </row>
        <row r="508">
          <cell r="B508" t="str">
            <v>A30837</v>
          </cell>
          <cell r="D508" t="str">
            <v>鄭慧敏</v>
          </cell>
          <cell r="E508">
            <v>37924</v>
          </cell>
          <cell r="F508">
            <v>37925</v>
          </cell>
          <cell r="G508">
            <v>37925</v>
          </cell>
          <cell r="I508">
            <v>170</v>
          </cell>
          <cell r="J508">
            <v>180</v>
          </cell>
          <cell r="K508">
            <v>150</v>
          </cell>
          <cell r="L508">
            <v>30</v>
          </cell>
          <cell r="M508" t="str">
            <v>獎勵平面小車位</v>
          </cell>
        </row>
        <row r="509">
          <cell r="A509" t="str">
            <v>D02F09</v>
          </cell>
          <cell r="C509" t="str">
            <v>四</v>
          </cell>
          <cell r="D509" t="str">
            <v>林謙源</v>
          </cell>
          <cell r="E509">
            <v>37925</v>
          </cell>
          <cell r="F509">
            <v>37925</v>
          </cell>
          <cell r="G509">
            <v>37927</v>
          </cell>
          <cell r="H509">
            <v>79.59</v>
          </cell>
          <cell r="I509">
            <v>2898</v>
          </cell>
          <cell r="J509">
            <v>2490</v>
          </cell>
          <cell r="K509">
            <v>2524</v>
          </cell>
          <cell r="L509">
            <v>-34</v>
          </cell>
          <cell r="N509" t="str">
            <v>簽</v>
          </cell>
          <cell r="O509">
            <v>31.29</v>
          </cell>
          <cell r="P509">
            <v>31.71</v>
          </cell>
        </row>
        <row r="510">
          <cell r="B510" t="str">
            <v>A30841</v>
          </cell>
          <cell r="D510" t="str">
            <v>林謙源</v>
          </cell>
          <cell r="E510">
            <v>37925</v>
          </cell>
          <cell r="F510">
            <v>37925</v>
          </cell>
          <cell r="G510">
            <v>37927</v>
          </cell>
          <cell r="I510">
            <v>180</v>
          </cell>
          <cell r="J510">
            <v>190</v>
          </cell>
          <cell r="K510">
            <v>160</v>
          </cell>
          <cell r="L510">
            <v>30</v>
          </cell>
          <cell r="M510" t="str">
            <v>獎勵平面大車位</v>
          </cell>
        </row>
        <row r="511">
          <cell r="B511" t="str">
            <v>A30842</v>
          </cell>
          <cell r="D511" t="str">
            <v>林謙源</v>
          </cell>
          <cell r="E511">
            <v>37925</v>
          </cell>
          <cell r="F511">
            <v>37925</v>
          </cell>
          <cell r="G511">
            <v>37927</v>
          </cell>
          <cell r="I511">
            <v>180</v>
          </cell>
          <cell r="J511">
            <v>190</v>
          </cell>
          <cell r="K511">
            <v>160</v>
          </cell>
          <cell r="L511">
            <v>30</v>
          </cell>
          <cell r="M511" t="str">
            <v>獎勵平面大車位</v>
          </cell>
        </row>
        <row r="512">
          <cell r="B512" t="str">
            <v>A30797</v>
          </cell>
          <cell r="D512" t="str">
            <v>魏瑩真</v>
          </cell>
          <cell r="E512">
            <v>37926</v>
          </cell>
          <cell r="F512">
            <v>37926</v>
          </cell>
          <cell r="G512">
            <v>37934</v>
          </cell>
          <cell r="I512">
            <v>170</v>
          </cell>
          <cell r="J512">
            <v>170</v>
          </cell>
          <cell r="K512">
            <v>150</v>
          </cell>
          <cell r="L512">
            <v>20</v>
          </cell>
          <cell r="M512" t="str">
            <v>獎勵平面小車位</v>
          </cell>
        </row>
        <row r="513">
          <cell r="A513" t="str">
            <v>A03F07</v>
          </cell>
          <cell r="C513" t="str">
            <v>四+1</v>
          </cell>
          <cell r="D513" t="str">
            <v>王金蘭</v>
          </cell>
          <cell r="E513">
            <v>37926</v>
          </cell>
          <cell r="F513">
            <v>37926</v>
          </cell>
          <cell r="G513">
            <v>37932</v>
          </cell>
          <cell r="H513">
            <v>81.260000000000005</v>
          </cell>
          <cell r="I513">
            <v>3210</v>
          </cell>
          <cell r="J513">
            <v>2860</v>
          </cell>
          <cell r="K513">
            <v>2853</v>
          </cell>
          <cell r="L513">
            <v>7</v>
          </cell>
          <cell r="N513" t="str">
            <v>簽</v>
          </cell>
          <cell r="O513">
            <v>35.200000000000003</v>
          </cell>
          <cell r="P513">
            <v>35.11</v>
          </cell>
        </row>
        <row r="514">
          <cell r="B514" t="str">
            <v>A30701</v>
          </cell>
          <cell r="D514" t="str">
            <v>王金蘭</v>
          </cell>
          <cell r="E514">
            <v>37926</v>
          </cell>
          <cell r="F514">
            <v>37926</v>
          </cell>
          <cell r="G514">
            <v>37932</v>
          </cell>
          <cell r="I514">
            <v>170</v>
          </cell>
          <cell r="J514">
            <v>170</v>
          </cell>
          <cell r="K514">
            <v>150</v>
          </cell>
          <cell r="L514">
            <v>20</v>
          </cell>
          <cell r="M514" t="str">
            <v>法定平面小車位</v>
          </cell>
        </row>
        <row r="515">
          <cell r="B515" t="str">
            <v>A30702</v>
          </cell>
          <cell r="D515" t="str">
            <v>王金蘭</v>
          </cell>
          <cell r="E515">
            <v>37926</v>
          </cell>
          <cell r="F515">
            <v>37926</v>
          </cell>
          <cell r="G515">
            <v>37932</v>
          </cell>
          <cell r="I515">
            <v>170</v>
          </cell>
          <cell r="J515">
            <v>170</v>
          </cell>
          <cell r="K515">
            <v>150</v>
          </cell>
          <cell r="L515">
            <v>20</v>
          </cell>
          <cell r="M515" t="str">
            <v>法定平面小車位</v>
          </cell>
        </row>
        <row r="516">
          <cell r="A516" t="str">
            <v>A02F13</v>
          </cell>
          <cell r="C516" t="str">
            <v>四</v>
          </cell>
          <cell r="D516" t="str">
            <v>石秉怡</v>
          </cell>
          <cell r="E516">
            <v>37926</v>
          </cell>
          <cell r="F516">
            <v>37927</v>
          </cell>
          <cell r="G516">
            <v>37927</v>
          </cell>
          <cell r="H516">
            <v>64.25</v>
          </cell>
          <cell r="I516">
            <v>2461</v>
          </cell>
          <cell r="J516">
            <v>2130.8000000000002</v>
          </cell>
          <cell r="K516">
            <v>2159</v>
          </cell>
          <cell r="L516">
            <v>-28.199999999999818</v>
          </cell>
          <cell r="N516" t="str">
            <v>簽</v>
          </cell>
          <cell r="O516">
            <v>33.159999999999997</v>
          </cell>
          <cell r="P516">
            <v>33.6</v>
          </cell>
        </row>
        <row r="517">
          <cell r="B517" t="str">
            <v>A30814</v>
          </cell>
          <cell r="D517" t="str">
            <v>石秉怡</v>
          </cell>
          <cell r="E517">
            <v>37926</v>
          </cell>
          <cell r="F517">
            <v>37927</v>
          </cell>
          <cell r="G517">
            <v>37927</v>
          </cell>
          <cell r="I517">
            <v>170</v>
          </cell>
          <cell r="J517">
            <v>180</v>
          </cell>
          <cell r="K517">
            <v>150</v>
          </cell>
          <cell r="L517">
            <v>30</v>
          </cell>
          <cell r="M517" t="str">
            <v>獎勵平面小車位</v>
          </cell>
        </row>
        <row r="518">
          <cell r="A518" t="str">
            <v>A02F14</v>
          </cell>
          <cell r="C518" t="str">
            <v>四</v>
          </cell>
          <cell r="D518" t="str">
            <v>陳淑玲</v>
          </cell>
          <cell r="E518">
            <v>37927</v>
          </cell>
          <cell r="F518">
            <v>37927</v>
          </cell>
          <cell r="G518">
            <v>37927</v>
          </cell>
          <cell r="H518">
            <v>64.25</v>
          </cell>
          <cell r="I518">
            <v>2461</v>
          </cell>
          <cell r="J518">
            <v>2110.8000000000002</v>
          </cell>
          <cell r="K518">
            <v>2159</v>
          </cell>
          <cell r="L518">
            <v>-48.199999999999818</v>
          </cell>
          <cell r="N518" t="str">
            <v>簽</v>
          </cell>
          <cell r="O518">
            <v>32.85</v>
          </cell>
          <cell r="P518">
            <v>33.6</v>
          </cell>
        </row>
        <row r="519">
          <cell r="B519" t="str">
            <v>A30896</v>
          </cell>
          <cell r="D519" t="str">
            <v>陳淑玲</v>
          </cell>
          <cell r="E519">
            <v>37927</v>
          </cell>
          <cell r="F519">
            <v>37927</v>
          </cell>
          <cell r="G519">
            <v>37927</v>
          </cell>
          <cell r="I519">
            <v>180</v>
          </cell>
          <cell r="J519">
            <v>190</v>
          </cell>
          <cell r="K519">
            <v>160</v>
          </cell>
          <cell r="L519">
            <v>30</v>
          </cell>
          <cell r="M519" t="str">
            <v>獎勵平面大車位</v>
          </cell>
        </row>
        <row r="520">
          <cell r="B520" t="str">
            <v>A30897</v>
          </cell>
          <cell r="D520" t="str">
            <v>陳淑玲</v>
          </cell>
          <cell r="E520">
            <v>37927</v>
          </cell>
          <cell r="F520">
            <v>37927</v>
          </cell>
          <cell r="G520">
            <v>37927</v>
          </cell>
          <cell r="I520">
            <v>180</v>
          </cell>
          <cell r="J520">
            <v>190</v>
          </cell>
          <cell r="K520">
            <v>160</v>
          </cell>
          <cell r="L520">
            <v>30</v>
          </cell>
          <cell r="M520" t="str">
            <v>獎勵平面大車位</v>
          </cell>
        </row>
        <row r="521">
          <cell r="A521" t="str">
            <v>C01F07</v>
          </cell>
          <cell r="C521" t="str">
            <v>三</v>
          </cell>
          <cell r="D521" t="str">
            <v>繆逸華</v>
          </cell>
          <cell r="E521">
            <v>37928</v>
          </cell>
          <cell r="F521">
            <v>37928</v>
          </cell>
          <cell r="G521">
            <v>37928</v>
          </cell>
          <cell r="H521">
            <v>52.18</v>
          </cell>
          <cell r="I521">
            <v>1989</v>
          </cell>
          <cell r="J521">
            <v>1710</v>
          </cell>
          <cell r="K521">
            <v>1743</v>
          </cell>
          <cell r="L521">
            <v>-33</v>
          </cell>
          <cell r="N521" t="str">
            <v>簽</v>
          </cell>
          <cell r="O521">
            <v>32.770000000000003</v>
          </cell>
          <cell r="P521">
            <v>33.4</v>
          </cell>
        </row>
        <row r="522">
          <cell r="B522" t="str">
            <v>A40391</v>
          </cell>
          <cell r="D522" t="str">
            <v>繆逸華</v>
          </cell>
          <cell r="E522">
            <v>37928</v>
          </cell>
          <cell r="F522">
            <v>37928</v>
          </cell>
          <cell r="G522">
            <v>37928</v>
          </cell>
          <cell r="I522">
            <v>170</v>
          </cell>
          <cell r="J522">
            <v>170</v>
          </cell>
          <cell r="K522">
            <v>150</v>
          </cell>
          <cell r="L522">
            <v>20</v>
          </cell>
          <cell r="M522" t="str">
            <v>法定平面大車位</v>
          </cell>
        </row>
        <row r="523">
          <cell r="B523" t="str">
            <v>A40400</v>
          </cell>
          <cell r="D523" t="str">
            <v>繆逸華</v>
          </cell>
          <cell r="E523">
            <v>37928</v>
          </cell>
          <cell r="F523">
            <v>37928</v>
          </cell>
          <cell r="G523">
            <v>37928</v>
          </cell>
          <cell r="I523">
            <v>170</v>
          </cell>
          <cell r="J523">
            <v>170</v>
          </cell>
          <cell r="K523">
            <v>150</v>
          </cell>
          <cell r="L523">
            <v>20</v>
          </cell>
          <cell r="M523" t="str">
            <v>法定平面大車位</v>
          </cell>
        </row>
        <row r="524">
          <cell r="A524" t="str">
            <v>A03F04</v>
          </cell>
          <cell r="C524" t="str">
            <v>四+1</v>
          </cell>
          <cell r="D524" t="str">
            <v>郭鳳岐</v>
          </cell>
          <cell r="E524">
            <v>37929</v>
          </cell>
          <cell r="F524">
            <v>37929</v>
          </cell>
          <cell r="G524">
            <v>37929</v>
          </cell>
          <cell r="H524">
            <v>81.260000000000005</v>
          </cell>
          <cell r="I524">
            <v>3097</v>
          </cell>
          <cell r="J524">
            <v>2795</v>
          </cell>
          <cell r="K524">
            <v>2739</v>
          </cell>
          <cell r="L524">
            <v>56</v>
          </cell>
          <cell r="N524" t="str">
            <v>簽</v>
          </cell>
          <cell r="O524">
            <v>34.4</v>
          </cell>
          <cell r="P524">
            <v>33.71</v>
          </cell>
        </row>
        <row r="525">
          <cell r="B525" t="str">
            <v>A30798</v>
          </cell>
          <cell r="D525" t="str">
            <v>郭鳳岐</v>
          </cell>
          <cell r="E525">
            <v>37929</v>
          </cell>
          <cell r="F525">
            <v>37929</v>
          </cell>
          <cell r="G525">
            <v>37929</v>
          </cell>
          <cell r="I525">
            <v>170</v>
          </cell>
          <cell r="J525">
            <v>170</v>
          </cell>
          <cell r="K525">
            <v>150</v>
          </cell>
          <cell r="L525">
            <v>20</v>
          </cell>
          <cell r="M525" t="str">
            <v>獎勵平面小車位</v>
          </cell>
        </row>
        <row r="526">
          <cell r="B526" t="str">
            <v>A30799</v>
          </cell>
          <cell r="D526" t="str">
            <v>郭鳳岐</v>
          </cell>
          <cell r="E526">
            <v>37929</v>
          </cell>
          <cell r="F526">
            <v>37929</v>
          </cell>
          <cell r="G526">
            <v>37929</v>
          </cell>
          <cell r="I526">
            <v>170</v>
          </cell>
          <cell r="J526">
            <v>170</v>
          </cell>
          <cell r="K526">
            <v>150</v>
          </cell>
          <cell r="L526">
            <v>20</v>
          </cell>
          <cell r="M526" t="str">
            <v>獎勵平面小車位</v>
          </cell>
        </row>
        <row r="527">
          <cell r="A527" t="str">
            <v>A03F06</v>
          </cell>
          <cell r="C527" t="str">
            <v>四+1</v>
          </cell>
          <cell r="D527" t="str">
            <v>陳宋棋</v>
          </cell>
          <cell r="E527">
            <v>37929</v>
          </cell>
          <cell r="F527">
            <v>37929</v>
          </cell>
          <cell r="G527">
            <v>37929</v>
          </cell>
          <cell r="H527">
            <v>81.260000000000005</v>
          </cell>
          <cell r="I527">
            <v>3218</v>
          </cell>
          <cell r="J527">
            <v>2874</v>
          </cell>
          <cell r="K527">
            <v>2861</v>
          </cell>
          <cell r="L527">
            <v>13</v>
          </cell>
          <cell r="N527" t="str">
            <v>簽</v>
          </cell>
          <cell r="O527">
            <v>35.369999999999997</v>
          </cell>
          <cell r="P527">
            <v>35.21</v>
          </cell>
        </row>
        <row r="528">
          <cell r="B528" t="str">
            <v>A30888</v>
          </cell>
          <cell r="D528" t="str">
            <v>陳宋棋</v>
          </cell>
          <cell r="E528">
            <v>37929</v>
          </cell>
          <cell r="F528">
            <v>37929</v>
          </cell>
          <cell r="G528">
            <v>37929</v>
          </cell>
          <cell r="I528">
            <v>170</v>
          </cell>
          <cell r="J528">
            <v>150</v>
          </cell>
          <cell r="K528">
            <v>150</v>
          </cell>
          <cell r="L528">
            <v>0</v>
          </cell>
          <cell r="M528" t="str">
            <v>獎勵平面小車位</v>
          </cell>
        </row>
        <row r="529">
          <cell r="B529" t="str">
            <v>A30889</v>
          </cell>
          <cell r="D529" t="str">
            <v>陳宋棋</v>
          </cell>
          <cell r="E529">
            <v>37929</v>
          </cell>
          <cell r="F529">
            <v>37929</v>
          </cell>
          <cell r="G529">
            <v>37929</v>
          </cell>
          <cell r="I529">
            <v>180</v>
          </cell>
          <cell r="J529">
            <v>160</v>
          </cell>
          <cell r="K529">
            <v>160</v>
          </cell>
          <cell r="L529">
            <v>0</v>
          </cell>
          <cell r="M529" t="str">
            <v>獎勵平面大車位</v>
          </cell>
        </row>
        <row r="530">
          <cell r="A530" t="str">
            <v>A03F11</v>
          </cell>
          <cell r="C530" t="str">
            <v>四+1</v>
          </cell>
          <cell r="D530" t="str">
            <v>陳宋棋</v>
          </cell>
          <cell r="E530">
            <v>37929</v>
          </cell>
          <cell r="F530">
            <v>37929</v>
          </cell>
          <cell r="G530">
            <v>37929</v>
          </cell>
          <cell r="H530">
            <v>81.260000000000005</v>
          </cell>
          <cell r="I530">
            <v>3267</v>
          </cell>
          <cell r="J530">
            <v>2923</v>
          </cell>
          <cell r="K530">
            <v>2910</v>
          </cell>
          <cell r="L530">
            <v>13</v>
          </cell>
          <cell r="N530" t="str">
            <v>簽</v>
          </cell>
          <cell r="O530">
            <v>35.97</v>
          </cell>
          <cell r="P530">
            <v>35.81</v>
          </cell>
        </row>
        <row r="531">
          <cell r="B531" t="str">
            <v>A30899</v>
          </cell>
          <cell r="D531" t="str">
            <v>陳宋棋</v>
          </cell>
          <cell r="E531">
            <v>37929</v>
          </cell>
          <cell r="F531">
            <v>37929</v>
          </cell>
          <cell r="G531">
            <v>37929</v>
          </cell>
          <cell r="I531">
            <v>170</v>
          </cell>
          <cell r="J531">
            <v>150</v>
          </cell>
          <cell r="K531">
            <v>150</v>
          </cell>
          <cell r="L531">
            <v>0</v>
          </cell>
          <cell r="M531" t="str">
            <v>獎勵平面小車位</v>
          </cell>
        </row>
        <row r="532">
          <cell r="B532" t="str">
            <v>A30900</v>
          </cell>
          <cell r="D532" t="str">
            <v>陳宋棋</v>
          </cell>
          <cell r="E532">
            <v>37929</v>
          </cell>
          <cell r="F532">
            <v>37929</v>
          </cell>
          <cell r="G532">
            <v>37929</v>
          </cell>
          <cell r="I532">
            <v>180</v>
          </cell>
          <cell r="J532">
            <v>160</v>
          </cell>
          <cell r="K532">
            <v>160</v>
          </cell>
          <cell r="L532">
            <v>0</v>
          </cell>
          <cell r="M532" t="str">
            <v>獎勵平面大車位</v>
          </cell>
        </row>
        <row r="533">
          <cell r="A533" t="str">
            <v>A03F13</v>
          </cell>
          <cell r="C533" t="str">
            <v>四+1</v>
          </cell>
          <cell r="D533" t="str">
            <v>陳宋棋</v>
          </cell>
          <cell r="E533">
            <v>37929</v>
          </cell>
          <cell r="F533">
            <v>37929</v>
          </cell>
          <cell r="G533">
            <v>37929</v>
          </cell>
          <cell r="H533">
            <v>81.260000000000005</v>
          </cell>
          <cell r="I533">
            <v>3283</v>
          </cell>
          <cell r="J533">
            <v>2939</v>
          </cell>
          <cell r="K533">
            <v>2926</v>
          </cell>
          <cell r="L533">
            <v>13</v>
          </cell>
          <cell r="N533" t="str">
            <v>簽</v>
          </cell>
          <cell r="O533">
            <v>36.17</v>
          </cell>
          <cell r="P533">
            <v>36.01</v>
          </cell>
        </row>
        <row r="534">
          <cell r="B534" t="str">
            <v>A30811</v>
          </cell>
          <cell r="D534" t="str">
            <v>陳宋棋</v>
          </cell>
          <cell r="E534">
            <v>37929</v>
          </cell>
          <cell r="F534">
            <v>37929</v>
          </cell>
          <cell r="G534">
            <v>37929</v>
          </cell>
          <cell r="I534">
            <v>170</v>
          </cell>
          <cell r="J534">
            <v>150</v>
          </cell>
          <cell r="K534">
            <v>150</v>
          </cell>
          <cell r="L534">
            <v>0</v>
          </cell>
          <cell r="M534" t="str">
            <v>獎勵平面小車位</v>
          </cell>
        </row>
        <row r="535">
          <cell r="B535" t="str">
            <v>A30812</v>
          </cell>
          <cell r="D535" t="str">
            <v>陳宋棋</v>
          </cell>
          <cell r="E535">
            <v>37929</v>
          </cell>
          <cell r="F535">
            <v>37929</v>
          </cell>
          <cell r="G535">
            <v>37929</v>
          </cell>
          <cell r="I535">
            <v>170</v>
          </cell>
          <cell r="J535">
            <v>150</v>
          </cell>
          <cell r="K535">
            <v>150</v>
          </cell>
          <cell r="L535">
            <v>0</v>
          </cell>
          <cell r="M535" t="str">
            <v>獎勵平面小車位</v>
          </cell>
        </row>
        <row r="536">
          <cell r="B536" t="str">
            <v>A30813</v>
          </cell>
          <cell r="D536" t="str">
            <v>陳宋棋</v>
          </cell>
          <cell r="E536">
            <v>37929</v>
          </cell>
          <cell r="F536">
            <v>37929</v>
          </cell>
          <cell r="G536">
            <v>37929</v>
          </cell>
          <cell r="I536">
            <v>170</v>
          </cell>
          <cell r="J536">
            <v>150</v>
          </cell>
          <cell r="K536">
            <v>150</v>
          </cell>
          <cell r="L536">
            <v>0</v>
          </cell>
          <cell r="M536" t="str">
            <v>獎勵平面小車位</v>
          </cell>
        </row>
        <row r="537">
          <cell r="A537" t="str">
            <v>A03F14</v>
          </cell>
          <cell r="C537" t="str">
            <v>四+1</v>
          </cell>
          <cell r="D537" t="str">
            <v>陳宋棋</v>
          </cell>
          <cell r="E537">
            <v>37929</v>
          </cell>
          <cell r="F537">
            <v>37929</v>
          </cell>
          <cell r="G537">
            <v>37929</v>
          </cell>
          <cell r="H537">
            <v>81.260000000000005</v>
          </cell>
          <cell r="I537">
            <v>3283</v>
          </cell>
          <cell r="J537">
            <v>2939</v>
          </cell>
          <cell r="K537">
            <v>2926</v>
          </cell>
          <cell r="L537">
            <v>13</v>
          </cell>
          <cell r="N537" t="str">
            <v>簽</v>
          </cell>
          <cell r="O537">
            <v>36.17</v>
          </cell>
          <cell r="P537">
            <v>36.01</v>
          </cell>
        </row>
        <row r="538">
          <cell r="B538" t="str">
            <v>A30857</v>
          </cell>
          <cell r="D538" t="str">
            <v>陳宋棋</v>
          </cell>
          <cell r="E538">
            <v>37929</v>
          </cell>
          <cell r="F538">
            <v>37929</v>
          </cell>
          <cell r="G538">
            <v>37929</v>
          </cell>
          <cell r="I538">
            <v>170</v>
          </cell>
          <cell r="J538">
            <v>150</v>
          </cell>
          <cell r="K538">
            <v>150</v>
          </cell>
          <cell r="L538">
            <v>0</v>
          </cell>
          <cell r="M538" t="str">
            <v>獎勵平面小車位</v>
          </cell>
        </row>
        <row r="539">
          <cell r="B539" t="str">
            <v>A30890</v>
          </cell>
          <cell r="D539" t="str">
            <v>陳宋棋</v>
          </cell>
          <cell r="E539">
            <v>37929</v>
          </cell>
          <cell r="F539">
            <v>37929</v>
          </cell>
          <cell r="G539">
            <v>37929</v>
          </cell>
          <cell r="I539">
            <v>180</v>
          </cell>
          <cell r="J539">
            <v>160</v>
          </cell>
          <cell r="K539">
            <v>160</v>
          </cell>
          <cell r="L539">
            <v>0</v>
          </cell>
          <cell r="M539" t="str">
            <v>獎勵平面大車位</v>
          </cell>
        </row>
        <row r="540">
          <cell r="A540" t="str">
            <v>A05F06</v>
          </cell>
          <cell r="C540" t="str">
            <v>四+1</v>
          </cell>
          <cell r="D540" t="str">
            <v>陳宋棋</v>
          </cell>
          <cell r="E540">
            <v>37929</v>
          </cell>
          <cell r="F540">
            <v>37929</v>
          </cell>
          <cell r="G540">
            <v>37929</v>
          </cell>
          <cell r="H540">
            <v>81.260000000000005</v>
          </cell>
          <cell r="I540">
            <v>3194</v>
          </cell>
          <cell r="J540">
            <v>2825</v>
          </cell>
          <cell r="K540">
            <v>2812</v>
          </cell>
          <cell r="L540">
            <v>13</v>
          </cell>
          <cell r="N540" t="str">
            <v>簽</v>
          </cell>
          <cell r="O540">
            <v>34.76</v>
          </cell>
          <cell r="P540">
            <v>34.6</v>
          </cell>
        </row>
        <row r="541">
          <cell r="B541" t="str">
            <v>A30902</v>
          </cell>
          <cell r="D541" t="str">
            <v>陳宋棋</v>
          </cell>
          <cell r="E541">
            <v>37929</v>
          </cell>
          <cell r="F541">
            <v>37929</v>
          </cell>
          <cell r="G541">
            <v>37929</v>
          </cell>
          <cell r="I541">
            <v>170</v>
          </cell>
          <cell r="J541">
            <v>150</v>
          </cell>
          <cell r="K541">
            <v>150</v>
          </cell>
          <cell r="L541">
            <v>0</v>
          </cell>
          <cell r="M541" t="str">
            <v>獎勵平面小車位</v>
          </cell>
        </row>
        <row r="542">
          <cell r="B542" t="str">
            <v>A30903</v>
          </cell>
          <cell r="D542" t="str">
            <v>陳宋棋</v>
          </cell>
          <cell r="E542">
            <v>37929</v>
          </cell>
          <cell r="F542">
            <v>37929</v>
          </cell>
          <cell r="G542">
            <v>37929</v>
          </cell>
          <cell r="I542">
            <v>180</v>
          </cell>
          <cell r="J542">
            <v>160</v>
          </cell>
          <cell r="K542">
            <v>160</v>
          </cell>
          <cell r="L542">
            <v>0</v>
          </cell>
          <cell r="M542" t="str">
            <v>獎勵平面大車位</v>
          </cell>
        </row>
        <row r="543">
          <cell r="B543" t="str">
            <v>A30904</v>
          </cell>
          <cell r="D543" t="str">
            <v>陳宋棋</v>
          </cell>
          <cell r="E543">
            <v>37929</v>
          </cell>
          <cell r="F543">
            <v>37929</v>
          </cell>
          <cell r="G543">
            <v>37929</v>
          </cell>
          <cell r="I543">
            <v>180</v>
          </cell>
          <cell r="J543">
            <v>160</v>
          </cell>
          <cell r="K543">
            <v>160</v>
          </cell>
          <cell r="L543">
            <v>0</v>
          </cell>
          <cell r="M543" t="str">
            <v>獎勵平面大車位</v>
          </cell>
        </row>
        <row r="544">
          <cell r="A544" t="str">
            <v>A05F09</v>
          </cell>
          <cell r="C544" t="str">
            <v>四+1</v>
          </cell>
          <cell r="D544" t="str">
            <v>陳宋棋</v>
          </cell>
          <cell r="E544">
            <v>37929</v>
          </cell>
          <cell r="F544">
            <v>37929</v>
          </cell>
          <cell r="G544">
            <v>37929</v>
          </cell>
          <cell r="H544">
            <v>81.260000000000005</v>
          </cell>
          <cell r="I544">
            <v>3227</v>
          </cell>
          <cell r="J544">
            <v>2858</v>
          </cell>
          <cell r="K544">
            <v>2845</v>
          </cell>
          <cell r="L544">
            <v>13</v>
          </cell>
          <cell r="N544" t="str">
            <v>簽</v>
          </cell>
          <cell r="O544">
            <v>35.17</v>
          </cell>
          <cell r="P544">
            <v>35.01</v>
          </cell>
        </row>
        <row r="545">
          <cell r="B545" t="str">
            <v>A30846</v>
          </cell>
          <cell r="D545" t="str">
            <v>陳宋棋</v>
          </cell>
          <cell r="E545">
            <v>37929</v>
          </cell>
          <cell r="F545">
            <v>37929</v>
          </cell>
          <cell r="G545">
            <v>37929</v>
          </cell>
          <cell r="I545">
            <v>180</v>
          </cell>
          <cell r="J545">
            <v>160</v>
          </cell>
          <cell r="K545">
            <v>160</v>
          </cell>
          <cell r="L545">
            <v>0</v>
          </cell>
          <cell r="M545" t="str">
            <v>獎勵平面大車位</v>
          </cell>
        </row>
        <row r="546">
          <cell r="B546" t="str">
            <v>A30848</v>
          </cell>
          <cell r="D546" t="str">
            <v>陳宋棋</v>
          </cell>
          <cell r="E546">
            <v>37929</v>
          </cell>
          <cell r="F546">
            <v>37929</v>
          </cell>
          <cell r="G546">
            <v>37929</v>
          </cell>
          <cell r="I546">
            <v>170</v>
          </cell>
          <cell r="J546">
            <v>150</v>
          </cell>
          <cell r="K546">
            <v>150</v>
          </cell>
          <cell r="L546">
            <v>0</v>
          </cell>
          <cell r="M546" t="str">
            <v>獎勵平面小車位</v>
          </cell>
        </row>
        <row r="547">
          <cell r="A547" t="str">
            <v>A05F11</v>
          </cell>
          <cell r="C547" t="str">
            <v>四+1</v>
          </cell>
          <cell r="D547" t="str">
            <v>陳宋棋</v>
          </cell>
          <cell r="E547">
            <v>37929</v>
          </cell>
          <cell r="F547">
            <v>37929</v>
          </cell>
          <cell r="G547">
            <v>37929</v>
          </cell>
          <cell r="H547">
            <v>81.260000000000005</v>
          </cell>
          <cell r="I547">
            <v>3243</v>
          </cell>
          <cell r="J547">
            <v>2874</v>
          </cell>
          <cell r="K547">
            <v>2861</v>
          </cell>
          <cell r="L547">
            <v>13</v>
          </cell>
          <cell r="N547" t="str">
            <v>簽</v>
          </cell>
          <cell r="O547">
            <v>35.369999999999997</v>
          </cell>
          <cell r="P547">
            <v>35.21</v>
          </cell>
        </row>
        <row r="548">
          <cell r="B548" t="str">
            <v>A30898</v>
          </cell>
          <cell r="D548" t="str">
            <v>陳宋棋</v>
          </cell>
          <cell r="E548">
            <v>37929</v>
          </cell>
          <cell r="F548">
            <v>37929</v>
          </cell>
          <cell r="G548">
            <v>37929</v>
          </cell>
          <cell r="I548">
            <v>170</v>
          </cell>
          <cell r="J548">
            <v>150</v>
          </cell>
          <cell r="K548">
            <v>150</v>
          </cell>
          <cell r="L548">
            <v>0</v>
          </cell>
          <cell r="M548" t="str">
            <v>獎勵平面小車位</v>
          </cell>
        </row>
        <row r="549">
          <cell r="B549" t="str">
            <v>A30901</v>
          </cell>
          <cell r="D549" t="str">
            <v>陳宋棋</v>
          </cell>
          <cell r="E549">
            <v>37929</v>
          </cell>
          <cell r="F549">
            <v>37929</v>
          </cell>
          <cell r="G549">
            <v>37929</v>
          </cell>
          <cell r="I549">
            <v>180</v>
          </cell>
          <cell r="J549">
            <v>160</v>
          </cell>
          <cell r="K549">
            <v>160</v>
          </cell>
          <cell r="L549">
            <v>0</v>
          </cell>
          <cell r="M549" t="str">
            <v>獎勵平面大車位</v>
          </cell>
        </row>
        <row r="550">
          <cell r="A550" t="str">
            <v>A05F13</v>
          </cell>
          <cell r="C550" t="str">
            <v>四+1</v>
          </cell>
          <cell r="D550" t="str">
            <v>陳宋棋</v>
          </cell>
          <cell r="E550">
            <v>37929</v>
          </cell>
          <cell r="F550">
            <v>37929</v>
          </cell>
          <cell r="G550">
            <v>37929</v>
          </cell>
          <cell r="H550">
            <v>81.260000000000005</v>
          </cell>
          <cell r="I550">
            <v>3259</v>
          </cell>
          <cell r="J550">
            <v>2890</v>
          </cell>
          <cell r="K550">
            <v>2877</v>
          </cell>
          <cell r="L550">
            <v>13</v>
          </cell>
          <cell r="N550" t="str">
            <v>簽</v>
          </cell>
          <cell r="O550">
            <v>35.56</v>
          </cell>
          <cell r="P550">
            <v>35.4</v>
          </cell>
        </row>
        <row r="551">
          <cell r="B551" t="str">
            <v>A30862</v>
          </cell>
          <cell r="D551" t="str">
            <v>陳宋棋</v>
          </cell>
          <cell r="E551">
            <v>37929</v>
          </cell>
          <cell r="F551">
            <v>37929</v>
          </cell>
          <cell r="G551">
            <v>37929</v>
          </cell>
          <cell r="I551">
            <v>170</v>
          </cell>
          <cell r="J551">
            <v>150</v>
          </cell>
          <cell r="K551">
            <v>150</v>
          </cell>
          <cell r="L551">
            <v>0</v>
          </cell>
          <cell r="M551" t="str">
            <v>獎勵平面小車位</v>
          </cell>
        </row>
        <row r="552">
          <cell r="B552" t="str">
            <v>A30863</v>
          </cell>
          <cell r="D552" t="str">
            <v>陳宋棋</v>
          </cell>
          <cell r="E552">
            <v>37929</v>
          </cell>
          <cell r="F552">
            <v>37929</v>
          </cell>
          <cell r="G552">
            <v>37929</v>
          </cell>
          <cell r="I552">
            <v>170</v>
          </cell>
          <cell r="J552">
            <v>150</v>
          </cell>
          <cell r="K552">
            <v>150</v>
          </cell>
          <cell r="L552">
            <v>0</v>
          </cell>
          <cell r="M552" t="str">
            <v>獎勵平面小車位</v>
          </cell>
        </row>
        <row r="553">
          <cell r="B553" t="str">
            <v>A30864</v>
          </cell>
          <cell r="D553" t="str">
            <v>陳宋棋</v>
          </cell>
          <cell r="E553">
            <v>37929</v>
          </cell>
          <cell r="F553">
            <v>37929</v>
          </cell>
          <cell r="G553">
            <v>37929</v>
          </cell>
          <cell r="I553">
            <v>170</v>
          </cell>
          <cell r="J553">
            <v>150</v>
          </cell>
          <cell r="K553">
            <v>150</v>
          </cell>
          <cell r="L553">
            <v>0</v>
          </cell>
          <cell r="M553" t="str">
            <v>獎勵平面小車位</v>
          </cell>
        </row>
        <row r="554">
          <cell r="A554" t="str">
            <v>A05F14</v>
          </cell>
          <cell r="C554" t="str">
            <v>四+1</v>
          </cell>
          <cell r="D554" t="str">
            <v>陳宋棋</v>
          </cell>
          <cell r="E554">
            <v>37929</v>
          </cell>
          <cell r="F554">
            <v>37929</v>
          </cell>
          <cell r="G554">
            <v>37929</v>
          </cell>
          <cell r="H554">
            <v>81.260000000000005</v>
          </cell>
          <cell r="I554">
            <v>3259</v>
          </cell>
          <cell r="J554">
            <v>2890</v>
          </cell>
          <cell r="K554">
            <v>2877</v>
          </cell>
          <cell r="L554">
            <v>13</v>
          </cell>
          <cell r="N554" t="str">
            <v>簽</v>
          </cell>
          <cell r="O554">
            <v>35.56</v>
          </cell>
          <cell r="P554">
            <v>35.4</v>
          </cell>
        </row>
        <row r="555">
          <cell r="B555" t="str">
            <v>A30858</v>
          </cell>
          <cell r="D555" t="str">
            <v>陳宋棋</v>
          </cell>
          <cell r="E555">
            <v>37929</v>
          </cell>
          <cell r="F555">
            <v>37929</v>
          </cell>
          <cell r="G555">
            <v>37929</v>
          </cell>
          <cell r="I555">
            <v>170</v>
          </cell>
          <cell r="J555">
            <v>150</v>
          </cell>
          <cell r="K555">
            <v>150</v>
          </cell>
          <cell r="L555">
            <v>0</v>
          </cell>
          <cell r="M555" t="str">
            <v>獎勵平面小車位</v>
          </cell>
        </row>
        <row r="556">
          <cell r="B556" t="str">
            <v>A30891</v>
          </cell>
          <cell r="D556" t="str">
            <v>陳宋棋</v>
          </cell>
          <cell r="E556">
            <v>37929</v>
          </cell>
          <cell r="F556">
            <v>37929</v>
          </cell>
          <cell r="G556">
            <v>37929</v>
          </cell>
          <cell r="I556">
            <v>180</v>
          </cell>
          <cell r="J556">
            <v>160</v>
          </cell>
          <cell r="K556">
            <v>160</v>
          </cell>
          <cell r="L556">
            <v>0</v>
          </cell>
          <cell r="M556" t="str">
            <v>獎勵平面大車位</v>
          </cell>
        </row>
        <row r="557">
          <cell r="A557" t="str">
            <v>A03F15</v>
          </cell>
          <cell r="C557" t="str">
            <v>四+1</v>
          </cell>
          <cell r="D557" t="str">
            <v>彭以豪</v>
          </cell>
          <cell r="E557">
            <v>37930</v>
          </cell>
          <cell r="F557">
            <v>37930</v>
          </cell>
          <cell r="G557">
            <v>37937</v>
          </cell>
          <cell r="H557">
            <v>81.260000000000005</v>
          </cell>
          <cell r="I557">
            <v>3300</v>
          </cell>
          <cell r="J557">
            <v>2958</v>
          </cell>
          <cell r="K557">
            <v>2942</v>
          </cell>
          <cell r="L557">
            <v>16</v>
          </cell>
          <cell r="N557" t="str">
            <v>簽</v>
          </cell>
          <cell r="O557">
            <v>36.4</v>
          </cell>
          <cell r="P557">
            <v>36.200000000000003</v>
          </cell>
        </row>
        <row r="558">
          <cell r="B558" t="str">
            <v>A30714</v>
          </cell>
          <cell r="D558" t="str">
            <v>彭以豪</v>
          </cell>
          <cell r="E558">
            <v>37930</v>
          </cell>
          <cell r="F558">
            <v>37930</v>
          </cell>
          <cell r="G558">
            <v>37937</v>
          </cell>
          <cell r="I558">
            <v>170</v>
          </cell>
          <cell r="J558">
            <v>170</v>
          </cell>
          <cell r="K558">
            <v>150</v>
          </cell>
          <cell r="L558">
            <v>20</v>
          </cell>
          <cell r="M558" t="str">
            <v>法定平面小車位</v>
          </cell>
        </row>
        <row r="559">
          <cell r="B559" t="str">
            <v>A30715</v>
          </cell>
          <cell r="D559" t="str">
            <v>彭以豪</v>
          </cell>
          <cell r="E559">
            <v>37930</v>
          </cell>
          <cell r="F559">
            <v>37930</v>
          </cell>
          <cell r="G559">
            <v>37937</v>
          </cell>
          <cell r="I559">
            <v>170</v>
          </cell>
          <cell r="J559">
            <v>170</v>
          </cell>
          <cell r="K559">
            <v>150</v>
          </cell>
          <cell r="L559">
            <v>20</v>
          </cell>
          <cell r="M559" t="str">
            <v>法定平面小車位</v>
          </cell>
        </row>
        <row r="560">
          <cell r="A560" t="str">
            <v>A05F15</v>
          </cell>
          <cell r="C560" t="str">
            <v>四+1</v>
          </cell>
          <cell r="D560" t="str">
            <v>彭以豪</v>
          </cell>
          <cell r="E560">
            <v>37930</v>
          </cell>
          <cell r="F560">
            <v>37930</v>
          </cell>
          <cell r="G560">
            <v>37937</v>
          </cell>
          <cell r="H560">
            <v>81.260000000000005</v>
          </cell>
          <cell r="I560">
            <v>3275</v>
          </cell>
          <cell r="J560">
            <v>2909</v>
          </cell>
          <cell r="K560">
            <v>2893</v>
          </cell>
          <cell r="L560">
            <v>16</v>
          </cell>
          <cell r="N560" t="str">
            <v>簽</v>
          </cell>
          <cell r="O560">
            <v>35.799999999999997</v>
          </cell>
          <cell r="P560">
            <v>35.6</v>
          </cell>
        </row>
        <row r="561">
          <cell r="B561" t="str">
            <v>A30716</v>
          </cell>
          <cell r="D561" t="str">
            <v>彭以豪</v>
          </cell>
          <cell r="E561">
            <v>37930</v>
          </cell>
          <cell r="F561">
            <v>37930</v>
          </cell>
          <cell r="G561">
            <v>37937</v>
          </cell>
          <cell r="I561">
            <v>170</v>
          </cell>
          <cell r="J561">
            <v>170</v>
          </cell>
          <cell r="K561">
            <v>150</v>
          </cell>
          <cell r="L561">
            <v>20</v>
          </cell>
          <cell r="M561" t="str">
            <v>法定平面小車位</v>
          </cell>
        </row>
        <row r="562">
          <cell r="B562" t="str">
            <v>A30717</v>
          </cell>
          <cell r="D562" t="str">
            <v>彭以豪</v>
          </cell>
          <cell r="E562">
            <v>37930</v>
          </cell>
          <cell r="F562">
            <v>37930</v>
          </cell>
          <cell r="G562">
            <v>37937</v>
          </cell>
          <cell r="I562">
            <v>170</v>
          </cell>
          <cell r="J562">
            <v>170</v>
          </cell>
          <cell r="K562">
            <v>150</v>
          </cell>
          <cell r="L562">
            <v>20</v>
          </cell>
          <cell r="M562" t="str">
            <v>法定平面小車位</v>
          </cell>
        </row>
        <row r="563">
          <cell r="A563" t="str">
            <v>E02F03</v>
          </cell>
          <cell r="C563" t="str">
            <v>三</v>
          </cell>
          <cell r="D563" t="str">
            <v>許厚德</v>
          </cell>
          <cell r="E563">
            <v>37930</v>
          </cell>
          <cell r="F563">
            <v>37930</v>
          </cell>
          <cell r="G563">
            <v>37930</v>
          </cell>
          <cell r="H563">
            <v>53.01</v>
          </cell>
          <cell r="I563">
            <v>2057</v>
          </cell>
          <cell r="J563">
            <v>1870</v>
          </cell>
          <cell r="K563">
            <v>1808</v>
          </cell>
          <cell r="L563">
            <v>62</v>
          </cell>
          <cell r="N563" t="str">
            <v>簽</v>
          </cell>
          <cell r="O563">
            <v>35.28</v>
          </cell>
          <cell r="P563">
            <v>34.11</v>
          </cell>
        </row>
        <row r="564">
          <cell r="B564" t="str">
            <v>A40341</v>
          </cell>
          <cell r="D564" t="str">
            <v>許厚德</v>
          </cell>
          <cell r="E564">
            <v>37930</v>
          </cell>
          <cell r="F564">
            <v>37930</v>
          </cell>
          <cell r="G564">
            <v>37930</v>
          </cell>
          <cell r="I564">
            <v>160</v>
          </cell>
          <cell r="J564">
            <v>170</v>
          </cell>
          <cell r="K564">
            <v>140</v>
          </cell>
          <cell r="L564">
            <v>30</v>
          </cell>
          <cell r="M564" t="str">
            <v>法定平面小車位</v>
          </cell>
        </row>
        <row r="565">
          <cell r="A565" t="str">
            <v>C03F02</v>
          </cell>
          <cell r="C565" t="str">
            <v>三+1</v>
          </cell>
          <cell r="D565" t="str">
            <v>姜竹梅</v>
          </cell>
          <cell r="E565">
            <v>37931</v>
          </cell>
          <cell r="F565">
            <v>37931</v>
          </cell>
          <cell r="G565">
            <v>37931</v>
          </cell>
          <cell r="H565">
            <v>65.39</v>
          </cell>
          <cell r="I565">
            <v>2557</v>
          </cell>
          <cell r="J565">
            <v>2158</v>
          </cell>
          <cell r="K565">
            <v>2250</v>
          </cell>
          <cell r="L565">
            <v>-92</v>
          </cell>
          <cell r="N565" t="str">
            <v>簽</v>
          </cell>
          <cell r="O565">
            <v>33</v>
          </cell>
          <cell r="P565">
            <v>34.409999999999997</v>
          </cell>
        </row>
        <row r="566">
          <cell r="B566" t="str">
            <v>A30831</v>
          </cell>
          <cell r="D566" t="str">
            <v>姜竹梅</v>
          </cell>
          <cell r="E566">
            <v>37931</v>
          </cell>
          <cell r="F566">
            <v>37931</v>
          </cell>
          <cell r="G566">
            <v>37931</v>
          </cell>
          <cell r="I566">
            <v>170</v>
          </cell>
          <cell r="J566">
            <v>180</v>
          </cell>
          <cell r="K566">
            <v>150</v>
          </cell>
          <cell r="L566">
            <v>30</v>
          </cell>
          <cell r="M566" t="str">
            <v>獎勵平面小車位</v>
          </cell>
        </row>
        <row r="567">
          <cell r="B567" t="str">
            <v>A30832</v>
          </cell>
          <cell r="D567" t="str">
            <v>姜竹梅</v>
          </cell>
          <cell r="E567">
            <v>37931</v>
          </cell>
          <cell r="F567">
            <v>37931</v>
          </cell>
          <cell r="G567">
            <v>37931</v>
          </cell>
          <cell r="I567">
            <v>170</v>
          </cell>
          <cell r="J567">
            <v>180</v>
          </cell>
          <cell r="K567">
            <v>150</v>
          </cell>
          <cell r="L567">
            <v>30</v>
          </cell>
          <cell r="M567" t="str">
            <v>獎勵平面小車位</v>
          </cell>
        </row>
        <row r="568">
          <cell r="B568" t="str">
            <v>A40362</v>
          </cell>
          <cell r="D568" t="str">
            <v>鄭莉蘋</v>
          </cell>
          <cell r="E568">
            <v>37932</v>
          </cell>
          <cell r="F568">
            <v>37932</v>
          </cell>
          <cell r="G568">
            <v>37932</v>
          </cell>
          <cell r="I568">
            <v>170</v>
          </cell>
          <cell r="J568">
            <v>150</v>
          </cell>
          <cell r="K568">
            <v>140</v>
          </cell>
          <cell r="L568">
            <v>10</v>
          </cell>
          <cell r="M568" t="str">
            <v>法定平面大車位</v>
          </cell>
        </row>
        <row r="569">
          <cell r="A569" t="str">
            <v>C02F16</v>
          </cell>
          <cell r="C569" t="str">
            <v>樓中樓</v>
          </cell>
          <cell r="D569" t="str">
            <v>宋和業</v>
          </cell>
          <cell r="E569">
            <v>37932</v>
          </cell>
          <cell r="F569">
            <v>37932</v>
          </cell>
          <cell r="G569">
            <v>37933</v>
          </cell>
          <cell r="H569">
            <v>83.24</v>
          </cell>
          <cell r="I569">
            <v>3288</v>
          </cell>
          <cell r="J569">
            <v>2890</v>
          </cell>
          <cell r="K569">
            <v>2881</v>
          </cell>
          <cell r="L569">
            <v>9</v>
          </cell>
          <cell r="N569" t="str">
            <v>簽</v>
          </cell>
          <cell r="O569">
            <v>34.72</v>
          </cell>
          <cell r="P569">
            <v>34.61</v>
          </cell>
        </row>
        <row r="570">
          <cell r="B570" t="str">
            <v>A40474</v>
          </cell>
          <cell r="D570" t="str">
            <v>宋和業</v>
          </cell>
          <cell r="E570">
            <v>37932</v>
          </cell>
          <cell r="F570">
            <v>37932</v>
          </cell>
          <cell r="G570">
            <v>37933</v>
          </cell>
          <cell r="I570">
            <v>170</v>
          </cell>
          <cell r="J570">
            <v>150</v>
          </cell>
          <cell r="K570">
            <v>150</v>
          </cell>
          <cell r="L570">
            <v>0</v>
          </cell>
          <cell r="M570" t="str">
            <v>法定平面大車位</v>
          </cell>
        </row>
        <row r="571">
          <cell r="B571" t="str">
            <v>A40475</v>
          </cell>
          <cell r="D571" t="str">
            <v>宋和業</v>
          </cell>
          <cell r="E571">
            <v>37932</v>
          </cell>
          <cell r="F571">
            <v>37932</v>
          </cell>
          <cell r="G571">
            <v>37933</v>
          </cell>
          <cell r="I571">
            <v>160</v>
          </cell>
          <cell r="J571">
            <v>140</v>
          </cell>
          <cell r="K571">
            <v>140</v>
          </cell>
          <cell r="L571">
            <v>0</v>
          </cell>
          <cell r="M571" t="str">
            <v>法定平面小車位</v>
          </cell>
        </row>
        <row r="572">
          <cell r="B572" t="str">
            <v>A40437</v>
          </cell>
          <cell r="D572" t="str">
            <v>廖植文</v>
          </cell>
          <cell r="E572">
            <v>37932</v>
          </cell>
          <cell r="F572">
            <v>37932</v>
          </cell>
          <cell r="G572">
            <v>37932</v>
          </cell>
          <cell r="I572">
            <v>170</v>
          </cell>
          <cell r="J572">
            <v>150</v>
          </cell>
          <cell r="K572">
            <v>140</v>
          </cell>
          <cell r="L572">
            <v>10</v>
          </cell>
          <cell r="M572" t="str">
            <v>法定平面大車位</v>
          </cell>
        </row>
        <row r="573">
          <cell r="B573" t="str">
            <v>A50075</v>
          </cell>
          <cell r="D573" t="str">
            <v>張國豐</v>
          </cell>
          <cell r="E573">
            <v>37933</v>
          </cell>
          <cell r="F573">
            <v>37933</v>
          </cell>
          <cell r="G573">
            <v>37933</v>
          </cell>
          <cell r="I573">
            <v>130</v>
          </cell>
          <cell r="J573">
            <v>110</v>
          </cell>
          <cell r="K573">
            <v>100</v>
          </cell>
          <cell r="L573">
            <v>10</v>
          </cell>
          <cell r="M573" t="str">
            <v>法定平面小車位</v>
          </cell>
        </row>
        <row r="574">
          <cell r="A574" t="str">
            <v>B02F04</v>
          </cell>
          <cell r="C574" t="str">
            <v>四</v>
          </cell>
          <cell r="D574" t="str">
            <v>石秀卿</v>
          </cell>
          <cell r="E574">
            <v>37934</v>
          </cell>
          <cell r="F574">
            <v>37934</v>
          </cell>
          <cell r="G574">
            <v>37934</v>
          </cell>
          <cell r="H574">
            <v>64.540000000000006</v>
          </cell>
          <cell r="I574">
            <v>2356</v>
          </cell>
          <cell r="J574">
            <v>2053</v>
          </cell>
          <cell r="K574">
            <v>2053</v>
          </cell>
          <cell r="L574">
            <v>0</v>
          </cell>
          <cell r="N574" t="str">
            <v>簽</v>
          </cell>
          <cell r="O574">
            <v>31.81</v>
          </cell>
          <cell r="P574">
            <v>31.81</v>
          </cell>
        </row>
        <row r="575">
          <cell r="B575" t="str">
            <v>A30704</v>
          </cell>
          <cell r="D575" t="str">
            <v>石秀卿</v>
          </cell>
          <cell r="E575">
            <v>37934</v>
          </cell>
          <cell r="F575">
            <v>37934</v>
          </cell>
          <cell r="G575">
            <v>37934</v>
          </cell>
          <cell r="I575">
            <v>170</v>
          </cell>
          <cell r="J575">
            <v>150</v>
          </cell>
          <cell r="K575">
            <v>150</v>
          </cell>
          <cell r="L575">
            <v>0</v>
          </cell>
          <cell r="M575" t="str">
            <v>法定平面小車位</v>
          </cell>
        </row>
        <row r="576">
          <cell r="B576" t="str">
            <v>A40358</v>
          </cell>
          <cell r="D576" t="str">
            <v>林宗翰</v>
          </cell>
          <cell r="E576">
            <v>37935</v>
          </cell>
          <cell r="F576">
            <v>37935</v>
          </cell>
          <cell r="G576">
            <v>37935</v>
          </cell>
          <cell r="I576">
            <v>160</v>
          </cell>
          <cell r="J576">
            <v>130</v>
          </cell>
          <cell r="K576">
            <v>130</v>
          </cell>
          <cell r="L576">
            <v>0</v>
          </cell>
          <cell r="M576" t="str">
            <v>法定平面小車位</v>
          </cell>
        </row>
        <row r="577">
          <cell r="B577" t="str">
            <v>A40359</v>
          </cell>
          <cell r="D577" t="str">
            <v>林宗翰</v>
          </cell>
          <cell r="E577">
            <v>37935</v>
          </cell>
          <cell r="F577">
            <v>37935</v>
          </cell>
          <cell r="G577">
            <v>37935</v>
          </cell>
          <cell r="I577">
            <v>160</v>
          </cell>
          <cell r="J577">
            <v>130</v>
          </cell>
          <cell r="K577">
            <v>130</v>
          </cell>
          <cell r="L577">
            <v>0</v>
          </cell>
          <cell r="M577" t="str">
            <v>法定平面小車位</v>
          </cell>
        </row>
        <row r="578">
          <cell r="B578" t="str">
            <v>A40360</v>
          </cell>
          <cell r="D578" t="str">
            <v>葉紫雲</v>
          </cell>
          <cell r="E578">
            <v>37935</v>
          </cell>
          <cell r="F578">
            <v>37935</v>
          </cell>
          <cell r="G578">
            <v>37938</v>
          </cell>
          <cell r="I578">
            <v>170</v>
          </cell>
          <cell r="J578">
            <v>140</v>
          </cell>
          <cell r="K578">
            <v>140</v>
          </cell>
          <cell r="L578">
            <v>0</v>
          </cell>
          <cell r="M578" t="str">
            <v>法定平面大車位</v>
          </cell>
        </row>
        <row r="579">
          <cell r="A579" t="str">
            <v>D03F16</v>
          </cell>
          <cell r="C579" t="str">
            <v>樓中樓</v>
          </cell>
          <cell r="D579" t="str">
            <v>吳榮真</v>
          </cell>
          <cell r="E579">
            <v>37936</v>
          </cell>
          <cell r="F579">
            <v>37936</v>
          </cell>
          <cell r="G579">
            <v>37942</v>
          </cell>
          <cell r="H579">
            <v>105.44</v>
          </cell>
          <cell r="I579">
            <v>4070</v>
          </cell>
          <cell r="J579">
            <v>3520</v>
          </cell>
          <cell r="K579">
            <v>3554</v>
          </cell>
          <cell r="L579">
            <v>-34</v>
          </cell>
          <cell r="N579" t="str">
            <v>簽</v>
          </cell>
          <cell r="O579">
            <v>33.380000000000003</v>
          </cell>
          <cell r="P579">
            <v>33.71</v>
          </cell>
        </row>
        <row r="580">
          <cell r="B580" t="str">
            <v>A40345</v>
          </cell>
          <cell r="D580" t="str">
            <v>吳榮真</v>
          </cell>
          <cell r="E580">
            <v>37936</v>
          </cell>
          <cell r="F580">
            <v>37936</v>
          </cell>
          <cell r="G580">
            <v>37942</v>
          </cell>
          <cell r="I580">
            <v>170</v>
          </cell>
          <cell r="J580">
            <v>180</v>
          </cell>
          <cell r="K580">
            <v>150</v>
          </cell>
          <cell r="L580">
            <v>30</v>
          </cell>
          <cell r="M580" t="str">
            <v>法定平面大車位</v>
          </cell>
        </row>
        <row r="581">
          <cell r="B581" t="str">
            <v>A40346</v>
          </cell>
          <cell r="D581" t="str">
            <v>吳榮真</v>
          </cell>
          <cell r="E581">
            <v>37936</v>
          </cell>
          <cell r="F581">
            <v>37936</v>
          </cell>
          <cell r="G581">
            <v>37942</v>
          </cell>
          <cell r="I581">
            <v>170</v>
          </cell>
          <cell r="J581">
            <v>180</v>
          </cell>
          <cell r="K581">
            <v>150</v>
          </cell>
          <cell r="L581">
            <v>30</v>
          </cell>
          <cell r="M581" t="str">
            <v>法定平面大車位</v>
          </cell>
        </row>
        <row r="582">
          <cell r="B582" t="str">
            <v>A30705</v>
          </cell>
          <cell r="D582" t="str">
            <v>陳彩芬</v>
          </cell>
          <cell r="E582">
            <v>37936</v>
          </cell>
          <cell r="F582">
            <v>37936</v>
          </cell>
          <cell r="G582">
            <v>37936</v>
          </cell>
          <cell r="I582">
            <v>170</v>
          </cell>
          <cell r="J582">
            <v>140</v>
          </cell>
          <cell r="K582">
            <v>140</v>
          </cell>
          <cell r="L582">
            <v>0</v>
          </cell>
          <cell r="M582" t="str">
            <v>法定平面小車位</v>
          </cell>
        </row>
        <row r="583">
          <cell r="B583" t="str">
            <v>A40417</v>
          </cell>
          <cell r="D583" t="str">
            <v>鄭萬欽.陳瓊珠</v>
          </cell>
          <cell r="E583">
            <v>37938</v>
          </cell>
          <cell r="F583">
            <v>37938</v>
          </cell>
          <cell r="G583">
            <v>37938</v>
          </cell>
          <cell r="I583">
            <v>170</v>
          </cell>
          <cell r="J583">
            <v>150</v>
          </cell>
          <cell r="K583">
            <v>140</v>
          </cell>
          <cell r="L583">
            <v>10</v>
          </cell>
          <cell r="M583" t="str">
            <v>法定平面大車位</v>
          </cell>
        </row>
        <row r="584">
          <cell r="A584" t="str">
            <v>B02F06</v>
          </cell>
          <cell r="C584" t="str">
            <v>四</v>
          </cell>
          <cell r="D584" t="str">
            <v>呂世諒</v>
          </cell>
          <cell r="E584">
            <v>37938</v>
          </cell>
          <cell r="F584">
            <v>37946</v>
          </cell>
          <cell r="G584">
            <v>37946</v>
          </cell>
          <cell r="H584">
            <v>64.540000000000006</v>
          </cell>
          <cell r="I584">
            <v>2453</v>
          </cell>
          <cell r="J584">
            <v>2110</v>
          </cell>
          <cell r="K584">
            <v>2150</v>
          </cell>
          <cell r="L584">
            <v>-40</v>
          </cell>
          <cell r="N584" t="str">
            <v>簽</v>
          </cell>
          <cell r="O584">
            <v>32.69</v>
          </cell>
          <cell r="P584">
            <v>33.31</v>
          </cell>
        </row>
        <row r="585">
          <cell r="B585" t="str">
            <v>A40452</v>
          </cell>
          <cell r="D585" t="str">
            <v>呂世諒</v>
          </cell>
          <cell r="E585">
            <v>37938</v>
          </cell>
          <cell r="F585">
            <v>37946</v>
          </cell>
          <cell r="G585">
            <v>37946</v>
          </cell>
          <cell r="I585">
            <v>170</v>
          </cell>
          <cell r="J585">
            <v>170</v>
          </cell>
          <cell r="K585">
            <v>150</v>
          </cell>
          <cell r="L585">
            <v>20</v>
          </cell>
          <cell r="M585" t="str">
            <v>法定平面大車位</v>
          </cell>
        </row>
        <row r="586">
          <cell r="B586" t="str">
            <v>A40453</v>
          </cell>
          <cell r="D586" t="str">
            <v>呂世諒</v>
          </cell>
          <cell r="E586">
            <v>37938</v>
          </cell>
          <cell r="F586">
            <v>37946</v>
          </cell>
          <cell r="G586">
            <v>37946</v>
          </cell>
          <cell r="I586">
            <v>170</v>
          </cell>
          <cell r="J586">
            <v>170</v>
          </cell>
          <cell r="K586">
            <v>150</v>
          </cell>
          <cell r="L586">
            <v>20</v>
          </cell>
          <cell r="M586" t="str">
            <v>法定平面大車位</v>
          </cell>
        </row>
        <row r="587">
          <cell r="A587" t="str">
            <v>B03F02</v>
          </cell>
          <cell r="C587" t="str">
            <v>三+1</v>
          </cell>
          <cell r="D587" t="str">
            <v>劉永明.黎燕貞</v>
          </cell>
          <cell r="E587">
            <v>37938</v>
          </cell>
          <cell r="F587">
            <v>37938</v>
          </cell>
          <cell r="G587">
            <v>37938</v>
          </cell>
          <cell r="H587">
            <v>73.510000000000005</v>
          </cell>
          <cell r="I587">
            <v>2889</v>
          </cell>
          <cell r="J587">
            <v>2533</v>
          </cell>
          <cell r="K587">
            <v>2544</v>
          </cell>
          <cell r="L587">
            <v>-11</v>
          </cell>
          <cell r="N587" t="str">
            <v>簽</v>
          </cell>
          <cell r="O587">
            <v>34.46</v>
          </cell>
          <cell r="P587">
            <v>34.61</v>
          </cell>
        </row>
        <row r="588">
          <cell r="B588" t="str">
            <v>A30883</v>
          </cell>
          <cell r="D588" t="str">
            <v>劉永明.黎燕貞</v>
          </cell>
          <cell r="E588">
            <v>37938</v>
          </cell>
          <cell r="F588">
            <v>37938</v>
          </cell>
          <cell r="G588">
            <v>37938</v>
          </cell>
          <cell r="I588">
            <v>180</v>
          </cell>
          <cell r="J588">
            <v>180</v>
          </cell>
          <cell r="K588">
            <v>160</v>
          </cell>
          <cell r="L588">
            <v>20</v>
          </cell>
          <cell r="M588" t="str">
            <v>獎勵平面大車位</v>
          </cell>
        </row>
        <row r="589">
          <cell r="A589" t="str">
            <v>B01F06</v>
          </cell>
          <cell r="C589" t="str">
            <v>四</v>
          </cell>
          <cell r="D589" t="str">
            <v>阮春剛</v>
          </cell>
          <cell r="E589">
            <v>37938</v>
          </cell>
          <cell r="F589">
            <v>37938</v>
          </cell>
          <cell r="G589">
            <v>37945</v>
          </cell>
          <cell r="H589">
            <v>64.540000000000006</v>
          </cell>
          <cell r="I589">
            <v>2453</v>
          </cell>
          <cell r="J589">
            <v>2170</v>
          </cell>
          <cell r="K589">
            <v>2150</v>
          </cell>
          <cell r="L589">
            <v>20</v>
          </cell>
          <cell r="N589" t="str">
            <v>簽</v>
          </cell>
          <cell r="O589">
            <v>33.619999999999997</v>
          </cell>
          <cell r="P589">
            <v>33.31</v>
          </cell>
        </row>
        <row r="590">
          <cell r="B590" t="str">
            <v>A30907</v>
          </cell>
          <cell r="D590" t="str">
            <v>阮春剛</v>
          </cell>
          <cell r="E590">
            <v>37938</v>
          </cell>
          <cell r="F590">
            <v>37938</v>
          </cell>
          <cell r="G590">
            <v>37945</v>
          </cell>
          <cell r="I590">
            <v>180</v>
          </cell>
          <cell r="J590">
            <v>180</v>
          </cell>
          <cell r="K590">
            <v>160</v>
          </cell>
          <cell r="L590">
            <v>20</v>
          </cell>
          <cell r="M590" t="str">
            <v>獎勵平面大車位</v>
          </cell>
        </row>
        <row r="591">
          <cell r="B591" t="str">
            <v>A40403</v>
          </cell>
          <cell r="D591" t="str">
            <v>洪世賢</v>
          </cell>
          <cell r="E591">
            <v>37938</v>
          </cell>
          <cell r="F591">
            <v>37938</v>
          </cell>
          <cell r="G591">
            <v>37938</v>
          </cell>
          <cell r="I591">
            <v>170</v>
          </cell>
          <cell r="J591">
            <v>140</v>
          </cell>
          <cell r="K591">
            <v>140</v>
          </cell>
          <cell r="L591">
            <v>0</v>
          </cell>
          <cell r="M591" t="str">
            <v>法定平面大車位</v>
          </cell>
        </row>
        <row r="592">
          <cell r="B592" t="str">
            <v>A40404</v>
          </cell>
          <cell r="D592" t="str">
            <v>洪世賢</v>
          </cell>
          <cell r="E592">
            <v>37938</v>
          </cell>
          <cell r="F592">
            <v>37938</v>
          </cell>
          <cell r="G592">
            <v>37938</v>
          </cell>
          <cell r="I592">
            <v>170</v>
          </cell>
          <cell r="J592">
            <v>140</v>
          </cell>
          <cell r="K592">
            <v>140</v>
          </cell>
          <cell r="L592">
            <v>0</v>
          </cell>
          <cell r="M592" t="str">
            <v>法定平面大車位</v>
          </cell>
        </row>
        <row r="593">
          <cell r="A593" t="str">
            <v>A03F09</v>
          </cell>
          <cell r="C593" t="str">
            <v>四+1</v>
          </cell>
          <cell r="D593" t="str">
            <v>游正賢</v>
          </cell>
          <cell r="E593">
            <v>37939</v>
          </cell>
          <cell r="F593">
            <v>37939</v>
          </cell>
          <cell r="G593">
            <v>37939</v>
          </cell>
          <cell r="H593">
            <v>81.260000000000005</v>
          </cell>
          <cell r="I593">
            <v>3251</v>
          </cell>
          <cell r="J593">
            <v>2900</v>
          </cell>
          <cell r="K593">
            <v>2893</v>
          </cell>
          <cell r="L593">
            <v>7</v>
          </cell>
          <cell r="N593" t="str">
            <v>簽</v>
          </cell>
          <cell r="O593">
            <v>35.69</v>
          </cell>
          <cell r="P593">
            <v>35.6</v>
          </cell>
        </row>
        <row r="594">
          <cell r="B594" t="str">
            <v>A40434</v>
          </cell>
          <cell r="D594" t="str">
            <v>游正賢</v>
          </cell>
          <cell r="E594">
            <v>37939</v>
          </cell>
          <cell r="F594">
            <v>37939</v>
          </cell>
          <cell r="G594">
            <v>37939</v>
          </cell>
          <cell r="I594">
            <v>170</v>
          </cell>
          <cell r="J594">
            <v>180</v>
          </cell>
          <cell r="K594">
            <v>150</v>
          </cell>
          <cell r="L594">
            <v>30</v>
          </cell>
          <cell r="M594" t="str">
            <v>法定平面大車位</v>
          </cell>
        </row>
        <row r="595">
          <cell r="B595" t="str">
            <v>A40435</v>
          </cell>
          <cell r="D595" t="str">
            <v>游正賢</v>
          </cell>
          <cell r="E595">
            <v>37939</v>
          </cell>
          <cell r="F595">
            <v>37939</v>
          </cell>
          <cell r="G595">
            <v>37939</v>
          </cell>
          <cell r="I595">
            <v>170</v>
          </cell>
          <cell r="J595">
            <v>180</v>
          </cell>
          <cell r="K595">
            <v>150</v>
          </cell>
          <cell r="L595">
            <v>30</v>
          </cell>
          <cell r="M595" t="str">
            <v>法定平面大車位</v>
          </cell>
        </row>
        <row r="596">
          <cell r="B596" t="str">
            <v>A40375</v>
          </cell>
          <cell r="D596" t="str">
            <v>呂李美雪</v>
          </cell>
          <cell r="E596">
            <v>37939</v>
          </cell>
          <cell r="F596">
            <v>37939</v>
          </cell>
          <cell r="G596">
            <v>37940</v>
          </cell>
          <cell r="I596">
            <v>170</v>
          </cell>
          <cell r="J596">
            <v>150</v>
          </cell>
          <cell r="K596">
            <v>140</v>
          </cell>
          <cell r="L596">
            <v>10</v>
          </cell>
          <cell r="M596" t="str">
            <v>法定平面大車位</v>
          </cell>
        </row>
        <row r="597">
          <cell r="A597" t="str">
            <v>C01F04</v>
          </cell>
          <cell r="C597" t="str">
            <v>二</v>
          </cell>
          <cell r="D597" t="str">
            <v>曹懷仁</v>
          </cell>
          <cell r="E597">
            <v>37940</v>
          </cell>
          <cell r="F597">
            <v>37943</v>
          </cell>
          <cell r="G597">
            <v>37943</v>
          </cell>
          <cell r="H597">
            <v>44.73</v>
          </cell>
          <cell r="I597">
            <v>1629</v>
          </cell>
          <cell r="J597">
            <v>1437</v>
          </cell>
          <cell r="K597">
            <v>1401</v>
          </cell>
          <cell r="L597">
            <v>36</v>
          </cell>
          <cell r="N597" t="str">
            <v>簽</v>
          </cell>
          <cell r="O597">
            <v>32.130000000000003</v>
          </cell>
          <cell r="P597">
            <v>31.32</v>
          </cell>
        </row>
        <row r="598">
          <cell r="B598" t="str">
            <v>A40392</v>
          </cell>
          <cell r="D598" t="str">
            <v>曹懷仁</v>
          </cell>
          <cell r="E598">
            <v>37940</v>
          </cell>
          <cell r="F598">
            <v>37943</v>
          </cell>
          <cell r="G598">
            <v>37943</v>
          </cell>
          <cell r="I598">
            <v>160</v>
          </cell>
          <cell r="J598">
            <v>150</v>
          </cell>
          <cell r="K598">
            <v>140</v>
          </cell>
          <cell r="L598">
            <v>10</v>
          </cell>
          <cell r="M598" t="str">
            <v>法定平面小車位</v>
          </cell>
        </row>
        <row r="599">
          <cell r="B599" t="str">
            <v>A40349</v>
          </cell>
          <cell r="D599" t="str">
            <v>洪慧珠</v>
          </cell>
          <cell r="E599">
            <v>37940</v>
          </cell>
          <cell r="F599">
            <v>37940</v>
          </cell>
          <cell r="G599">
            <v>37940</v>
          </cell>
          <cell r="I599">
            <v>170</v>
          </cell>
          <cell r="J599">
            <v>150</v>
          </cell>
          <cell r="K599">
            <v>140</v>
          </cell>
          <cell r="L599">
            <v>10</v>
          </cell>
          <cell r="M599" t="str">
            <v>法定平面大車位</v>
          </cell>
        </row>
        <row r="600">
          <cell r="B600" t="str">
            <v>A40436</v>
          </cell>
          <cell r="D600" t="str">
            <v>洪守民</v>
          </cell>
          <cell r="E600">
            <v>37940</v>
          </cell>
          <cell r="F600">
            <v>37940</v>
          </cell>
          <cell r="G600">
            <v>37940</v>
          </cell>
          <cell r="I600">
            <v>170</v>
          </cell>
          <cell r="J600">
            <v>145</v>
          </cell>
          <cell r="K600">
            <v>140</v>
          </cell>
          <cell r="L600">
            <v>5</v>
          </cell>
          <cell r="M600" t="str">
            <v>法定平面大車位</v>
          </cell>
        </row>
        <row r="601">
          <cell r="B601" t="str">
            <v>A40476</v>
          </cell>
          <cell r="D601" t="str">
            <v>陳慧芬</v>
          </cell>
          <cell r="E601">
            <v>37941</v>
          </cell>
          <cell r="F601">
            <v>37941</v>
          </cell>
          <cell r="G601">
            <v>37941</v>
          </cell>
          <cell r="I601">
            <v>170</v>
          </cell>
          <cell r="J601">
            <v>150</v>
          </cell>
          <cell r="K601">
            <v>140</v>
          </cell>
          <cell r="L601">
            <v>10</v>
          </cell>
          <cell r="M601" t="str">
            <v>法定平面大車位</v>
          </cell>
        </row>
        <row r="602">
          <cell r="A602" t="str">
            <v>D01F03</v>
          </cell>
          <cell r="C602" t="str">
            <v>四</v>
          </cell>
          <cell r="D602" t="str">
            <v>任惠玲</v>
          </cell>
          <cell r="E602">
            <v>37941</v>
          </cell>
          <cell r="F602">
            <v>37941</v>
          </cell>
          <cell r="G602">
            <v>37941</v>
          </cell>
          <cell r="H602">
            <v>65.2</v>
          </cell>
          <cell r="I602">
            <v>2550</v>
          </cell>
          <cell r="J602">
            <v>2256</v>
          </cell>
          <cell r="K602">
            <v>2243</v>
          </cell>
          <cell r="L602">
            <v>13</v>
          </cell>
          <cell r="N602" t="str">
            <v>簽</v>
          </cell>
          <cell r="O602">
            <v>34.6</v>
          </cell>
          <cell r="P602">
            <v>34.4</v>
          </cell>
        </row>
        <row r="603">
          <cell r="B603" t="str">
            <v>A40342</v>
          </cell>
          <cell r="D603" t="str">
            <v>任惠玲</v>
          </cell>
          <cell r="E603">
            <v>37941</v>
          </cell>
          <cell r="F603">
            <v>37941</v>
          </cell>
          <cell r="G603">
            <v>37941</v>
          </cell>
          <cell r="I603">
            <v>160</v>
          </cell>
          <cell r="J603">
            <v>170</v>
          </cell>
          <cell r="K603">
            <v>140</v>
          </cell>
          <cell r="L603">
            <v>30</v>
          </cell>
          <cell r="M603" t="str">
            <v>法定平面小車位</v>
          </cell>
        </row>
        <row r="604">
          <cell r="A604" t="str">
            <v>A03F03</v>
          </cell>
          <cell r="C604" t="str">
            <v>四+1</v>
          </cell>
          <cell r="D604" t="str">
            <v>陳彩芬</v>
          </cell>
          <cell r="E604">
            <v>37941</v>
          </cell>
          <cell r="F604">
            <v>37942</v>
          </cell>
          <cell r="G604">
            <v>37942</v>
          </cell>
          <cell r="H604">
            <v>81.260000000000005</v>
          </cell>
          <cell r="I604">
            <v>3162</v>
          </cell>
          <cell r="J604">
            <v>2805</v>
          </cell>
          <cell r="K604">
            <v>2804</v>
          </cell>
          <cell r="L604">
            <v>1</v>
          </cell>
          <cell r="N604" t="str">
            <v>簽</v>
          </cell>
          <cell r="O604">
            <v>34.520000000000003</v>
          </cell>
          <cell r="P604">
            <v>34.51</v>
          </cell>
        </row>
        <row r="605">
          <cell r="B605" t="str">
            <v>A30819</v>
          </cell>
          <cell r="D605" t="str">
            <v>陳彩芬</v>
          </cell>
          <cell r="E605">
            <v>37941</v>
          </cell>
          <cell r="F605">
            <v>37942</v>
          </cell>
          <cell r="G605">
            <v>37942</v>
          </cell>
          <cell r="I605">
            <v>170</v>
          </cell>
          <cell r="J605">
            <v>150</v>
          </cell>
          <cell r="K605">
            <v>150</v>
          </cell>
          <cell r="L605">
            <v>0</v>
          </cell>
          <cell r="M605" t="str">
            <v>獎勵平面小車位</v>
          </cell>
        </row>
        <row r="606">
          <cell r="B606" t="str">
            <v>A30820</v>
          </cell>
          <cell r="D606" t="str">
            <v>陳彩芬</v>
          </cell>
          <cell r="E606">
            <v>37941</v>
          </cell>
          <cell r="F606">
            <v>37942</v>
          </cell>
          <cell r="G606">
            <v>37942</v>
          </cell>
          <cell r="I606">
            <v>170</v>
          </cell>
          <cell r="J606">
            <v>150</v>
          </cell>
          <cell r="K606">
            <v>150</v>
          </cell>
          <cell r="L606">
            <v>0</v>
          </cell>
          <cell r="M606" t="str">
            <v>獎勵平面小車位</v>
          </cell>
        </row>
        <row r="607">
          <cell r="B607" t="str">
            <v>A40367</v>
          </cell>
          <cell r="D607" t="str">
            <v>吳慶倫</v>
          </cell>
          <cell r="E607">
            <v>37941</v>
          </cell>
          <cell r="F607">
            <v>37941</v>
          </cell>
          <cell r="G607">
            <v>37941</v>
          </cell>
          <cell r="I607">
            <v>170</v>
          </cell>
          <cell r="J607">
            <v>150</v>
          </cell>
          <cell r="K607">
            <v>140</v>
          </cell>
          <cell r="L607">
            <v>10</v>
          </cell>
          <cell r="M607" t="str">
            <v>法定平面大車位</v>
          </cell>
        </row>
        <row r="608">
          <cell r="B608" t="str">
            <v>A40368</v>
          </cell>
          <cell r="D608" t="str">
            <v>吳慶峯</v>
          </cell>
          <cell r="E608">
            <v>37941</v>
          </cell>
          <cell r="F608">
            <v>37941</v>
          </cell>
          <cell r="G608">
            <v>37941</v>
          </cell>
          <cell r="I608">
            <v>170</v>
          </cell>
          <cell r="J608">
            <v>150</v>
          </cell>
          <cell r="K608">
            <v>140</v>
          </cell>
          <cell r="L608">
            <v>10</v>
          </cell>
          <cell r="M608" t="str">
            <v>法定平面大車位</v>
          </cell>
        </row>
        <row r="609">
          <cell r="A609" t="str">
            <v>A03F02</v>
          </cell>
          <cell r="C609" t="str">
            <v>四+1</v>
          </cell>
          <cell r="D609" t="str">
            <v>黃盟戶.黃雅惠</v>
          </cell>
          <cell r="E609">
            <v>37942</v>
          </cell>
          <cell r="F609">
            <v>37948</v>
          </cell>
          <cell r="G609">
            <v>37948</v>
          </cell>
          <cell r="H609">
            <v>81.260000000000005</v>
          </cell>
          <cell r="I609">
            <v>3162</v>
          </cell>
          <cell r="J609">
            <v>2793.8</v>
          </cell>
          <cell r="K609">
            <v>2804</v>
          </cell>
          <cell r="L609">
            <v>-10.199999999999818</v>
          </cell>
          <cell r="N609" t="str">
            <v>簽</v>
          </cell>
          <cell r="O609">
            <v>34.380000000000003</v>
          </cell>
          <cell r="P609">
            <v>34.51</v>
          </cell>
        </row>
        <row r="610">
          <cell r="B610" t="str">
            <v>A40423</v>
          </cell>
          <cell r="D610" t="str">
            <v>黃盟戶.黃雅惠</v>
          </cell>
          <cell r="E610">
            <v>37942</v>
          </cell>
          <cell r="F610">
            <v>37948</v>
          </cell>
          <cell r="G610">
            <v>37948</v>
          </cell>
          <cell r="I610">
            <v>160</v>
          </cell>
          <cell r="J610">
            <v>160</v>
          </cell>
          <cell r="K610">
            <v>140</v>
          </cell>
          <cell r="L610">
            <v>20</v>
          </cell>
          <cell r="M610" t="str">
            <v>法定平面小車位</v>
          </cell>
        </row>
        <row r="611">
          <cell r="B611" t="str">
            <v>A40424</v>
          </cell>
          <cell r="D611" t="str">
            <v>黃盟戶.黃雅惠</v>
          </cell>
          <cell r="E611">
            <v>37942</v>
          </cell>
          <cell r="F611">
            <v>37948</v>
          </cell>
          <cell r="G611">
            <v>37948</v>
          </cell>
          <cell r="I611">
            <v>160</v>
          </cell>
          <cell r="J611">
            <v>160</v>
          </cell>
          <cell r="K611">
            <v>140</v>
          </cell>
          <cell r="L611">
            <v>20</v>
          </cell>
          <cell r="M611" t="str">
            <v>法定平面小車位</v>
          </cell>
        </row>
        <row r="612">
          <cell r="A612" t="str">
            <v>D02F03</v>
          </cell>
          <cell r="C612" t="str">
            <v>四</v>
          </cell>
          <cell r="D612" t="str">
            <v>黃寶鈴</v>
          </cell>
          <cell r="E612">
            <v>37942</v>
          </cell>
          <cell r="F612">
            <v>37942</v>
          </cell>
          <cell r="G612">
            <v>37942</v>
          </cell>
          <cell r="H612">
            <v>79.59</v>
          </cell>
          <cell r="I612">
            <v>2834</v>
          </cell>
          <cell r="J612">
            <v>2410</v>
          </cell>
          <cell r="K612">
            <v>2460</v>
          </cell>
          <cell r="L612">
            <v>-50</v>
          </cell>
          <cell r="N612" t="str">
            <v>簽</v>
          </cell>
          <cell r="O612">
            <v>30.28</v>
          </cell>
          <cell r="P612">
            <v>30.91</v>
          </cell>
        </row>
        <row r="613">
          <cell r="B613" t="str">
            <v>A40381</v>
          </cell>
          <cell r="D613" t="str">
            <v>黃寶鈴</v>
          </cell>
          <cell r="E613">
            <v>37942</v>
          </cell>
          <cell r="F613">
            <v>37942</v>
          </cell>
          <cell r="G613">
            <v>37942</v>
          </cell>
          <cell r="I613">
            <v>160</v>
          </cell>
          <cell r="J613">
            <v>170</v>
          </cell>
          <cell r="K613">
            <v>140</v>
          </cell>
          <cell r="L613">
            <v>30</v>
          </cell>
          <cell r="M613" t="str">
            <v>法定平面小車位</v>
          </cell>
        </row>
        <row r="614">
          <cell r="B614" t="str">
            <v>A40382</v>
          </cell>
          <cell r="D614" t="str">
            <v>黃寶鈴</v>
          </cell>
          <cell r="E614">
            <v>37942</v>
          </cell>
          <cell r="F614">
            <v>37942</v>
          </cell>
          <cell r="G614">
            <v>37942</v>
          </cell>
          <cell r="I614">
            <v>160</v>
          </cell>
          <cell r="J614">
            <v>170</v>
          </cell>
          <cell r="K614">
            <v>140</v>
          </cell>
          <cell r="L614">
            <v>30</v>
          </cell>
          <cell r="M614" t="str">
            <v>法定平面小車位</v>
          </cell>
        </row>
        <row r="615">
          <cell r="A615" t="str">
            <v>B02F05</v>
          </cell>
          <cell r="C615" t="str">
            <v>四</v>
          </cell>
          <cell r="D615" t="str">
            <v>鍾世琪</v>
          </cell>
          <cell r="E615">
            <v>37942</v>
          </cell>
          <cell r="F615">
            <v>37942</v>
          </cell>
          <cell r="G615">
            <v>37942</v>
          </cell>
          <cell r="H615">
            <v>64.540000000000006</v>
          </cell>
          <cell r="I615">
            <v>2421</v>
          </cell>
          <cell r="J615">
            <v>2130</v>
          </cell>
          <cell r="K615">
            <v>2117</v>
          </cell>
          <cell r="L615">
            <v>13</v>
          </cell>
          <cell r="N615" t="str">
            <v>簽</v>
          </cell>
          <cell r="O615">
            <v>33</v>
          </cell>
          <cell r="P615">
            <v>32.799999999999997</v>
          </cell>
        </row>
        <row r="616">
          <cell r="B616" t="str">
            <v>A30882</v>
          </cell>
          <cell r="D616" t="str">
            <v>鍾世琪</v>
          </cell>
          <cell r="E616">
            <v>37942</v>
          </cell>
          <cell r="F616">
            <v>37942</v>
          </cell>
          <cell r="G616">
            <v>37942</v>
          </cell>
          <cell r="I616">
            <v>180</v>
          </cell>
          <cell r="J616">
            <v>160</v>
          </cell>
          <cell r="K616">
            <v>160</v>
          </cell>
          <cell r="L616">
            <v>0</v>
          </cell>
          <cell r="M616" t="str">
            <v>獎勵平面大車位</v>
          </cell>
        </row>
        <row r="617">
          <cell r="A617" t="str">
            <v>A01F05</v>
          </cell>
          <cell r="C617" t="str">
            <v>四</v>
          </cell>
          <cell r="D617" t="str">
            <v>汪家錫.陳景花</v>
          </cell>
          <cell r="E617">
            <v>37944</v>
          </cell>
          <cell r="F617">
            <v>37947</v>
          </cell>
          <cell r="G617">
            <v>37947</v>
          </cell>
          <cell r="H617">
            <v>64.25</v>
          </cell>
          <cell r="I617">
            <v>2416</v>
          </cell>
          <cell r="J617">
            <v>2118</v>
          </cell>
          <cell r="K617">
            <v>2114</v>
          </cell>
          <cell r="L617">
            <v>4</v>
          </cell>
          <cell r="N617" t="str">
            <v>簽</v>
          </cell>
          <cell r="O617">
            <v>32.96</v>
          </cell>
          <cell r="P617">
            <v>32.9</v>
          </cell>
        </row>
        <row r="618">
          <cell r="B618" t="str">
            <v>A40481</v>
          </cell>
          <cell r="D618" t="str">
            <v>汪家錫.陳景花</v>
          </cell>
          <cell r="E618">
            <v>37944</v>
          </cell>
          <cell r="F618">
            <v>37947</v>
          </cell>
          <cell r="G618">
            <v>37947</v>
          </cell>
          <cell r="I618">
            <v>170</v>
          </cell>
          <cell r="J618">
            <v>150</v>
          </cell>
          <cell r="K618">
            <v>150</v>
          </cell>
          <cell r="L618">
            <v>0</v>
          </cell>
          <cell r="M618" t="str">
            <v>法定平面大車位</v>
          </cell>
        </row>
        <row r="619">
          <cell r="B619" t="str">
            <v>A40373</v>
          </cell>
          <cell r="D619" t="str">
            <v>湯君儀</v>
          </cell>
          <cell r="E619">
            <v>37946</v>
          </cell>
          <cell r="F619">
            <v>37946</v>
          </cell>
          <cell r="G619">
            <v>37946</v>
          </cell>
          <cell r="I619">
            <v>170</v>
          </cell>
          <cell r="J619">
            <v>140</v>
          </cell>
          <cell r="K619">
            <v>140</v>
          </cell>
          <cell r="L619">
            <v>0</v>
          </cell>
          <cell r="M619" t="str">
            <v>法定平面大車位</v>
          </cell>
        </row>
        <row r="620">
          <cell r="B620" t="str">
            <v>A40374</v>
          </cell>
          <cell r="D620" t="str">
            <v>湯君儀</v>
          </cell>
          <cell r="E620">
            <v>37946</v>
          </cell>
          <cell r="F620">
            <v>37946</v>
          </cell>
          <cell r="G620">
            <v>37946</v>
          </cell>
          <cell r="I620">
            <v>170</v>
          </cell>
          <cell r="J620">
            <v>140</v>
          </cell>
          <cell r="K620">
            <v>140</v>
          </cell>
          <cell r="L620">
            <v>0</v>
          </cell>
          <cell r="M620" t="str">
            <v>法定平面大車位</v>
          </cell>
        </row>
        <row r="621">
          <cell r="B621" t="str">
            <v>A40361</v>
          </cell>
          <cell r="D621" t="str">
            <v>賴麗明</v>
          </cell>
          <cell r="E621">
            <v>37948</v>
          </cell>
          <cell r="F621">
            <v>37948</v>
          </cell>
          <cell r="G621">
            <v>37948</v>
          </cell>
          <cell r="I621">
            <v>170</v>
          </cell>
          <cell r="J621">
            <v>150</v>
          </cell>
          <cell r="K621">
            <v>140</v>
          </cell>
          <cell r="L621">
            <v>10</v>
          </cell>
          <cell r="M621" t="str">
            <v>法定平面大車位</v>
          </cell>
        </row>
        <row r="622">
          <cell r="A622" t="str">
            <v>D03F07</v>
          </cell>
          <cell r="C622" t="str">
            <v>三+1</v>
          </cell>
          <cell r="D622" t="str">
            <v>陳慧蓉</v>
          </cell>
          <cell r="E622">
            <v>37948</v>
          </cell>
          <cell r="F622">
            <v>37953</v>
          </cell>
          <cell r="G622">
            <v>37953</v>
          </cell>
          <cell r="H622">
            <v>62.6</v>
          </cell>
          <cell r="I622">
            <v>2348</v>
          </cell>
          <cell r="J622">
            <v>2055</v>
          </cell>
          <cell r="K622">
            <v>2054</v>
          </cell>
          <cell r="L622">
            <v>1</v>
          </cell>
          <cell r="N622" t="str">
            <v>簽</v>
          </cell>
          <cell r="O622">
            <v>32.83</v>
          </cell>
          <cell r="P622">
            <v>32.81</v>
          </cell>
        </row>
        <row r="623">
          <cell r="B623" t="str">
            <v>A40369</v>
          </cell>
          <cell r="D623" t="str">
            <v>陳慧蓉</v>
          </cell>
          <cell r="E623">
            <v>37948</v>
          </cell>
          <cell r="F623">
            <v>37953</v>
          </cell>
          <cell r="G623">
            <v>37953</v>
          </cell>
          <cell r="I623">
            <v>170</v>
          </cell>
          <cell r="J623">
            <v>160</v>
          </cell>
          <cell r="K623">
            <v>150</v>
          </cell>
          <cell r="L623">
            <v>10</v>
          </cell>
          <cell r="M623" t="str">
            <v>法定平面大車位</v>
          </cell>
        </row>
        <row r="624">
          <cell r="B624" t="str">
            <v>A40385</v>
          </cell>
          <cell r="D624" t="str">
            <v>陳慧蓉</v>
          </cell>
          <cell r="E624">
            <v>37948</v>
          </cell>
          <cell r="F624">
            <v>37953</v>
          </cell>
          <cell r="G624">
            <v>37953</v>
          </cell>
          <cell r="I624">
            <v>160</v>
          </cell>
          <cell r="J624">
            <v>150</v>
          </cell>
          <cell r="K624">
            <v>140</v>
          </cell>
          <cell r="L624">
            <v>10</v>
          </cell>
          <cell r="M624" t="str">
            <v>法定平面小車位</v>
          </cell>
        </row>
        <row r="625">
          <cell r="A625" t="str">
            <v>D02F14</v>
          </cell>
          <cell r="C625" t="str">
            <v>四</v>
          </cell>
          <cell r="D625" t="str">
            <v>褚黃麗雪</v>
          </cell>
          <cell r="E625">
            <v>37948</v>
          </cell>
          <cell r="F625">
            <v>37948</v>
          </cell>
          <cell r="G625">
            <v>37948</v>
          </cell>
          <cell r="H625">
            <v>79.59</v>
          </cell>
          <cell r="I625">
            <v>2977</v>
          </cell>
          <cell r="J625">
            <v>2627</v>
          </cell>
          <cell r="K625">
            <v>2603</v>
          </cell>
          <cell r="L625">
            <v>24</v>
          </cell>
          <cell r="N625" t="str">
            <v>簽</v>
          </cell>
          <cell r="O625">
            <v>33.01</v>
          </cell>
          <cell r="P625">
            <v>32.71</v>
          </cell>
        </row>
        <row r="626">
          <cell r="B626" t="str">
            <v>A40343</v>
          </cell>
          <cell r="D626" t="str">
            <v>褚黃麗雪</v>
          </cell>
          <cell r="E626">
            <v>37948</v>
          </cell>
          <cell r="F626">
            <v>37948</v>
          </cell>
          <cell r="G626">
            <v>37948</v>
          </cell>
          <cell r="I626">
            <v>160</v>
          </cell>
          <cell r="J626">
            <v>150</v>
          </cell>
          <cell r="K626">
            <v>140</v>
          </cell>
          <cell r="L626">
            <v>10</v>
          </cell>
          <cell r="M626" t="str">
            <v>法定平面小車位</v>
          </cell>
        </row>
        <row r="627">
          <cell r="B627" t="str">
            <v>A40344</v>
          </cell>
          <cell r="D627" t="str">
            <v>褚黃麗雪</v>
          </cell>
          <cell r="E627">
            <v>37948</v>
          </cell>
          <cell r="F627">
            <v>37948</v>
          </cell>
          <cell r="G627">
            <v>37948</v>
          </cell>
          <cell r="I627">
            <v>160</v>
          </cell>
          <cell r="J627">
            <v>150</v>
          </cell>
          <cell r="K627">
            <v>140</v>
          </cell>
          <cell r="L627">
            <v>10</v>
          </cell>
          <cell r="M627" t="str">
            <v>法定平面小車位</v>
          </cell>
        </row>
        <row r="628">
          <cell r="B628" t="str">
            <v>A40354</v>
          </cell>
          <cell r="D628" t="str">
            <v>陳永輝.彭粉珍</v>
          </cell>
          <cell r="E628">
            <v>37948</v>
          </cell>
          <cell r="F628">
            <v>37948</v>
          </cell>
          <cell r="G628">
            <v>37948</v>
          </cell>
          <cell r="I628">
            <v>160</v>
          </cell>
          <cell r="J628">
            <v>140</v>
          </cell>
          <cell r="K628">
            <v>130</v>
          </cell>
          <cell r="L628">
            <v>10</v>
          </cell>
          <cell r="M628" t="str">
            <v>法定平面小車位</v>
          </cell>
        </row>
        <row r="629">
          <cell r="A629" t="str">
            <v>D03F04</v>
          </cell>
          <cell r="C629" t="str">
            <v>三</v>
          </cell>
          <cell r="D629" t="str">
            <v>龔鈺昉</v>
          </cell>
          <cell r="E629">
            <v>37949</v>
          </cell>
          <cell r="F629">
            <v>37949</v>
          </cell>
          <cell r="G629">
            <v>37949</v>
          </cell>
          <cell r="H629">
            <v>56.59</v>
          </cell>
          <cell r="I629">
            <v>2026</v>
          </cell>
          <cell r="J629">
            <v>1750</v>
          </cell>
          <cell r="K629">
            <v>1738</v>
          </cell>
          <cell r="L629">
            <v>12</v>
          </cell>
          <cell r="N629" t="str">
            <v>簽</v>
          </cell>
          <cell r="O629">
            <v>30.92</v>
          </cell>
          <cell r="P629">
            <v>30.71</v>
          </cell>
        </row>
        <row r="630">
          <cell r="B630" t="str">
            <v>A40383</v>
          </cell>
          <cell r="D630" t="str">
            <v>龔鈺昉</v>
          </cell>
          <cell r="E630">
            <v>37949</v>
          </cell>
          <cell r="F630">
            <v>37949</v>
          </cell>
          <cell r="G630">
            <v>37949</v>
          </cell>
          <cell r="I630">
            <v>160</v>
          </cell>
          <cell r="J630">
            <v>140</v>
          </cell>
          <cell r="K630">
            <v>140</v>
          </cell>
          <cell r="L630">
            <v>0</v>
          </cell>
          <cell r="M630" t="str">
            <v>法定平面小車位</v>
          </cell>
        </row>
        <row r="631">
          <cell r="B631" t="str">
            <v>A40384</v>
          </cell>
          <cell r="D631" t="str">
            <v>龔鈺昉</v>
          </cell>
          <cell r="E631">
            <v>37949</v>
          </cell>
          <cell r="F631">
            <v>37949</v>
          </cell>
          <cell r="G631">
            <v>37949</v>
          </cell>
          <cell r="I631">
            <v>160</v>
          </cell>
          <cell r="J631">
            <v>140</v>
          </cell>
          <cell r="K631">
            <v>140</v>
          </cell>
          <cell r="L631">
            <v>0</v>
          </cell>
          <cell r="M631" t="str">
            <v>法定平面小車位</v>
          </cell>
        </row>
        <row r="632">
          <cell r="A632" t="str">
            <v>E01F03</v>
          </cell>
          <cell r="C632" t="str">
            <v>二</v>
          </cell>
          <cell r="D632" t="str">
            <v>陳掌珠</v>
          </cell>
          <cell r="E632">
            <v>37950</v>
          </cell>
          <cell r="F632">
            <v>37950</v>
          </cell>
          <cell r="G632">
            <v>37950</v>
          </cell>
          <cell r="H632">
            <v>44.91</v>
          </cell>
          <cell r="I632">
            <v>1739</v>
          </cell>
          <cell r="J632">
            <v>1466</v>
          </cell>
          <cell r="K632">
            <v>1509</v>
          </cell>
          <cell r="L632">
            <v>-43</v>
          </cell>
          <cell r="N632" t="str">
            <v>簽</v>
          </cell>
          <cell r="O632">
            <v>32.64</v>
          </cell>
          <cell r="P632">
            <v>33.6</v>
          </cell>
        </row>
        <row r="633">
          <cell r="B633" t="str">
            <v>A40357</v>
          </cell>
          <cell r="D633" t="str">
            <v>陳掌珠</v>
          </cell>
          <cell r="E633">
            <v>37950</v>
          </cell>
          <cell r="F633">
            <v>37950</v>
          </cell>
          <cell r="G633">
            <v>37950</v>
          </cell>
          <cell r="I633">
            <v>160</v>
          </cell>
          <cell r="J633">
            <v>170</v>
          </cell>
          <cell r="K633">
            <v>140</v>
          </cell>
          <cell r="L633">
            <v>30</v>
          </cell>
          <cell r="M633" t="str">
            <v>法定平面小車位</v>
          </cell>
        </row>
        <row r="634">
          <cell r="A634" t="str">
            <v>A02F03</v>
          </cell>
          <cell r="C634" t="str">
            <v>四</v>
          </cell>
          <cell r="D634" t="str">
            <v>廖淑玫</v>
          </cell>
          <cell r="E634">
            <v>37950</v>
          </cell>
          <cell r="F634">
            <v>37950</v>
          </cell>
          <cell r="G634">
            <v>37950</v>
          </cell>
          <cell r="H634">
            <v>64.25</v>
          </cell>
          <cell r="I634">
            <v>2403</v>
          </cell>
          <cell r="J634">
            <v>2111</v>
          </cell>
          <cell r="K634">
            <v>2101</v>
          </cell>
          <cell r="L634">
            <v>10</v>
          </cell>
          <cell r="N634" t="str">
            <v>簽</v>
          </cell>
          <cell r="O634">
            <v>32.86</v>
          </cell>
          <cell r="P634">
            <v>32.700000000000003</v>
          </cell>
        </row>
        <row r="635">
          <cell r="B635" t="str">
            <v>A40428</v>
          </cell>
          <cell r="D635" t="str">
            <v>廖淑玫</v>
          </cell>
          <cell r="E635">
            <v>37950</v>
          </cell>
          <cell r="F635">
            <v>37950</v>
          </cell>
          <cell r="G635">
            <v>37950</v>
          </cell>
          <cell r="I635">
            <v>170</v>
          </cell>
          <cell r="J635">
            <v>150</v>
          </cell>
          <cell r="K635">
            <v>150</v>
          </cell>
          <cell r="L635">
            <v>0</v>
          </cell>
          <cell r="M635" t="str">
            <v>法定平面大車位</v>
          </cell>
        </row>
        <row r="636">
          <cell r="B636" t="str">
            <v>A40397</v>
          </cell>
          <cell r="D636" t="str">
            <v>秦寶鵝</v>
          </cell>
          <cell r="E636">
            <v>37953</v>
          </cell>
          <cell r="F636">
            <v>37953</v>
          </cell>
          <cell r="G636">
            <v>37953</v>
          </cell>
          <cell r="I636">
            <v>160</v>
          </cell>
          <cell r="J636">
            <v>140</v>
          </cell>
          <cell r="K636">
            <v>130</v>
          </cell>
          <cell r="L636">
            <v>10</v>
          </cell>
          <cell r="M636" t="str">
            <v>法定平面小車位</v>
          </cell>
        </row>
        <row r="637">
          <cell r="B637" t="str">
            <v>A40365</v>
          </cell>
          <cell r="D637" t="str">
            <v>陳世安</v>
          </cell>
          <cell r="E637">
            <v>37953</v>
          </cell>
          <cell r="F637">
            <v>37953</v>
          </cell>
          <cell r="G637">
            <v>37953</v>
          </cell>
          <cell r="I637">
            <v>170</v>
          </cell>
          <cell r="J637">
            <v>140</v>
          </cell>
          <cell r="K637">
            <v>140</v>
          </cell>
          <cell r="L637">
            <v>0</v>
          </cell>
          <cell r="M637" t="str">
            <v>法定平面大車位</v>
          </cell>
        </row>
        <row r="638">
          <cell r="B638" t="str">
            <v>A40366</v>
          </cell>
          <cell r="D638" t="str">
            <v>陳世安</v>
          </cell>
          <cell r="E638">
            <v>37953</v>
          </cell>
          <cell r="F638">
            <v>37953</v>
          </cell>
          <cell r="G638">
            <v>37953</v>
          </cell>
          <cell r="I638">
            <v>170</v>
          </cell>
          <cell r="J638">
            <v>140</v>
          </cell>
          <cell r="K638">
            <v>140</v>
          </cell>
          <cell r="L638">
            <v>0</v>
          </cell>
          <cell r="M638" t="str">
            <v>法定平面大車位</v>
          </cell>
        </row>
        <row r="639">
          <cell r="A639" t="str">
            <v>A02F04</v>
          </cell>
          <cell r="C639" t="str">
            <v>四</v>
          </cell>
          <cell r="D639" t="str">
            <v>陳剛浩</v>
          </cell>
          <cell r="E639">
            <v>37954</v>
          </cell>
          <cell r="F639">
            <v>37954</v>
          </cell>
          <cell r="G639">
            <v>37954</v>
          </cell>
          <cell r="H639">
            <v>64.25</v>
          </cell>
          <cell r="I639">
            <v>2352</v>
          </cell>
          <cell r="J639">
            <v>2070</v>
          </cell>
          <cell r="K639">
            <v>2050</v>
          </cell>
          <cell r="L639">
            <v>20</v>
          </cell>
          <cell r="N639" t="str">
            <v>簽</v>
          </cell>
          <cell r="O639">
            <v>32.22</v>
          </cell>
          <cell r="P639">
            <v>31.91</v>
          </cell>
        </row>
        <row r="640">
          <cell r="B640" t="str">
            <v>A40448</v>
          </cell>
          <cell r="D640" t="str">
            <v>陳剛浩</v>
          </cell>
          <cell r="E640">
            <v>37954</v>
          </cell>
          <cell r="F640">
            <v>37954</v>
          </cell>
          <cell r="G640">
            <v>37954</v>
          </cell>
          <cell r="I640">
            <v>160</v>
          </cell>
          <cell r="J640">
            <v>140</v>
          </cell>
          <cell r="K640">
            <v>140</v>
          </cell>
          <cell r="L640">
            <v>0</v>
          </cell>
          <cell r="M640" t="str">
            <v>法定平面小車位</v>
          </cell>
        </row>
        <row r="641">
          <cell r="B641" t="str">
            <v>A40449</v>
          </cell>
          <cell r="D641" t="str">
            <v>陳剛浩</v>
          </cell>
          <cell r="E641">
            <v>37954</v>
          </cell>
          <cell r="F641">
            <v>37954</v>
          </cell>
          <cell r="G641">
            <v>37954</v>
          </cell>
          <cell r="I641">
            <v>160</v>
          </cell>
          <cell r="J641">
            <v>140</v>
          </cell>
          <cell r="K641">
            <v>140</v>
          </cell>
          <cell r="L641">
            <v>0</v>
          </cell>
          <cell r="M641" t="str">
            <v>法定平面小車位</v>
          </cell>
        </row>
        <row r="642">
          <cell r="A642" t="str">
            <v>B05F03</v>
          </cell>
          <cell r="C642" t="str">
            <v>三+1</v>
          </cell>
          <cell r="D642" t="str">
            <v>吳尚傑</v>
          </cell>
          <cell r="E642">
            <v>37957</v>
          </cell>
          <cell r="F642">
            <v>37957</v>
          </cell>
          <cell r="G642">
            <v>37957</v>
          </cell>
          <cell r="H642">
            <v>71.709999999999994</v>
          </cell>
          <cell r="I642">
            <v>2840</v>
          </cell>
          <cell r="J642">
            <v>2480</v>
          </cell>
          <cell r="K642">
            <v>2474</v>
          </cell>
          <cell r="L642">
            <v>6</v>
          </cell>
          <cell r="N642" t="str">
            <v>簽</v>
          </cell>
          <cell r="O642">
            <v>34.58</v>
          </cell>
          <cell r="P642">
            <v>34.5</v>
          </cell>
        </row>
        <row r="643">
          <cell r="B643" t="str">
            <v>A30786</v>
          </cell>
          <cell r="D643" t="str">
            <v>吳尚傑</v>
          </cell>
          <cell r="E643">
            <v>37957</v>
          </cell>
          <cell r="F643">
            <v>37957</v>
          </cell>
          <cell r="G643">
            <v>37957</v>
          </cell>
          <cell r="I643">
            <v>170</v>
          </cell>
          <cell r="J643">
            <v>150</v>
          </cell>
          <cell r="K643">
            <v>150</v>
          </cell>
          <cell r="L643">
            <v>0</v>
          </cell>
          <cell r="M643" t="str">
            <v>獎勵平面小車位</v>
          </cell>
        </row>
        <row r="644">
          <cell r="B644" t="str">
            <v>A30787</v>
          </cell>
          <cell r="D644" t="str">
            <v>吳尚傑</v>
          </cell>
          <cell r="E644">
            <v>37957</v>
          </cell>
          <cell r="F644">
            <v>37957</v>
          </cell>
          <cell r="G644">
            <v>37957</v>
          </cell>
          <cell r="I644">
            <v>170</v>
          </cell>
          <cell r="J644">
            <v>150</v>
          </cell>
          <cell r="K644">
            <v>150</v>
          </cell>
          <cell r="L644">
            <v>0</v>
          </cell>
          <cell r="M644" t="str">
            <v>獎勵平面小車位</v>
          </cell>
        </row>
        <row r="645">
          <cell r="A645" t="str">
            <v>C02F03</v>
          </cell>
          <cell r="C645" t="str">
            <v>三</v>
          </cell>
          <cell r="D645" t="str">
            <v>胡良仁</v>
          </cell>
          <cell r="E645">
            <v>37960</v>
          </cell>
          <cell r="F645">
            <v>37967</v>
          </cell>
          <cell r="G645">
            <v>37967</v>
          </cell>
          <cell r="H645">
            <v>52.79</v>
          </cell>
          <cell r="I645">
            <v>1980</v>
          </cell>
          <cell r="J645">
            <v>1760</v>
          </cell>
          <cell r="K645">
            <v>1732</v>
          </cell>
          <cell r="L645">
            <v>28</v>
          </cell>
          <cell r="N645" t="str">
            <v>簽</v>
          </cell>
          <cell r="O645">
            <v>33.340000000000003</v>
          </cell>
          <cell r="P645">
            <v>32.81</v>
          </cell>
        </row>
        <row r="646">
          <cell r="B646" t="str">
            <v>A30755</v>
          </cell>
          <cell r="D646" t="str">
            <v>胡良仁</v>
          </cell>
          <cell r="E646">
            <v>37960</v>
          </cell>
          <cell r="F646">
            <v>37967</v>
          </cell>
          <cell r="G646">
            <v>37967</v>
          </cell>
          <cell r="I646">
            <v>170</v>
          </cell>
          <cell r="J646">
            <v>160</v>
          </cell>
          <cell r="K646">
            <v>150</v>
          </cell>
          <cell r="L646">
            <v>10</v>
          </cell>
          <cell r="M646" t="str">
            <v>獎勵平面小車位</v>
          </cell>
        </row>
        <row r="647">
          <cell r="A647" t="str">
            <v>A01F15</v>
          </cell>
          <cell r="C647" t="str">
            <v>四</v>
          </cell>
          <cell r="D647" t="str">
            <v>譚博元</v>
          </cell>
          <cell r="E647">
            <v>37961</v>
          </cell>
          <cell r="F647">
            <v>37965</v>
          </cell>
          <cell r="G647">
            <v>37965</v>
          </cell>
          <cell r="H647">
            <v>64.25</v>
          </cell>
          <cell r="I647">
            <v>2513</v>
          </cell>
          <cell r="J647">
            <v>2190</v>
          </cell>
          <cell r="K647">
            <v>2211</v>
          </cell>
          <cell r="L647">
            <v>-21</v>
          </cell>
          <cell r="N647" t="str">
            <v>簽</v>
          </cell>
          <cell r="O647">
            <v>34.090000000000003</v>
          </cell>
          <cell r="P647">
            <v>34.409999999999997</v>
          </cell>
        </row>
        <row r="648">
          <cell r="B648" t="str">
            <v>A30809</v>
          </cell>
          <cell r="D648" t="str">
            <v>譚博元</v>
          </cell>
          <cell r="E648">
            <v>37961</v>
          </cell>
          <cell r="F648">
            <v>37965</v>
          </cell>
          <cell r="G648">
            <v>37965</v>
          </cell>
          <cell r="I648">
            <v>170</v>
          </cell>
          <cell r="J648">
            <v>180</v>
          </cell>
          <cell r="K648">
            <v>150</v>
          </cell>
          <cell r="L648">
            <v>30</v>
          </cell>
          <cell r="M648" t="str">
            <v>獎勵平面小車位</v>
          </cell>
        </row>
        <row r="649">
          <cell r="A649" t="str">
            <v>A02F15</v>
          </cell>
          <cell r="C649" t="str">
            <v>四</v>
          </cell>
          <cell r="D649" t="str">
            <v>譚博元</v>
          </cell>
          <cell r="E649">
            <v>37961</v>
          </cell>
          <cell r="F649">
            <v>37965</v>
          </cell>
          <cell r="G649">
            <v>37965</v>
          </cell>
          <cell r="H649">
            <v>64.25</v>
          </cell>
          <cell r="I649">
            <v>2513</v>
          </cell>
          <cell r="J649">
            <v>2190</v>
          </cell>
          <cell r="K649">
            <v>2211</v>
          </cell>
          <cell r="L649">
            <v>-21</v>
          </cell>
          <cell r="N649" t="str">
            <v>簽</v>
          </cell>
          <cell r="O649">
            <v>34.090000000000003</v>
          </cell>
          <cell r="P649">
            <v>34.409999999999997</v>
          </cell>
        </row>
        <row r="650">
          <cell r="B650" t="str">
            <v>A30810</v>
          </cell>
          <cell r="D650" t="str">
            <v>譚博元</v>
          </cell>
          <cell r="E650">
            <v>37961</v>
          </cell>
          <cell r="F650">
            <v>37965</v>
          </cell>
          <cell r="G650">
            <v>37965</v>
          </cell>
          <cell r="I650">
            <v>170</v>
          </cell>
          <cell r="J650">
            <v>180</v>
          </cell>
          <cell r="K650">
            <v>150</v>
          </cell>
          <cell r="L650">
            <v>30</v>
          </cell>
          <cell r="M650" t="str">
            <v>獎勵平面小車位</v>
          </cell>
        </row>
        <row r="651">
          <cell r="A651" t="str">
            <v>C01F02</v>
          </cell>
          <cell r="C651" t="str">
            <v>三</v>
          </cell>
          <cell r="D651" t="str">
            <v>唐國清</v>
          </cell>
          <cell r="E651">
            <v>37963</v>
          </cell>
          <cell r="F651">
            <v>37963</v>
          </cell>
          <cell r="G651">
            <v>37968</v>
          </cell>
          <cell r="H651">
            <v>52.79</v>
          </cell>
          <cell r="I651">
            <v>1980</v>
          </cell>
          <cell r="J651">
            <v>1691</v>
          </cell>
          <cell r="K651">
            <v>1721</v>
          </cell>
          <cell r="L651">
            <v>-30</v>
          </cell>
          <cell r="N651" t="str">
            <v>簽</v>
          </cell>
          <cell r="O651">
            <v>32.03</v>
          </cell>
          <cell r="P651">
            <v>32.6</v>
          </cell>
        </row>
        <row r="652">
          <cell r="B652" t="str">
            <v>A40454</v>
          </cell>
          <cell r="D652" t="str">
            <v>唐國清</v>
          </cell>
          <cell r="E652">
            <v>37963</v>
          </cell>
          <cell r="F652">
            <v>37963</v>
          </cell>
          <cell r="G652">
            <v>37968</v>
          </cell>
          <cell r="I652">
            <v>160</v>
          </cell>
          <cell r="J652">
            <v>170</v>
          </cell>
          <cell r="K652">
            <v>140</v>
          </cell>
          <cell r="L652">
            <v>30</v>
          </cell>
          <cell r="M652" t="str">
            <v>法定平面小車位</v>
          </cell>
        </row>
        <row r="653">
          <cell r="A653" t="str">
            <v>A05F04</v>
          </cell>
          <cell r="C653" t="str">
            <v>三+1</v>
          </cell>
          <cell r="D653" t="str">
            <v>陳李菊</v>
          </cell>
          <cell r="E653">
            <v>37963</v>
          </cell>
          <cell r="F653">
            <v>37967</v>
          </cell>
          <cell r="G653">
            <v>37967</v>
          </cell>
          <cell r="H653">
            <v>71.400000000000006</v>
          </cell>
          <cell r="I653">
            <v>2721</v>
          </cell>
          <cell r="J653">
            <v>2360</v>
          </cell>
          <cell r="K653">
            <v>2357</v>
          </cell>
          <cell r="L653">
            <v>3</v>
          </cell>
          <cell r="N653" t="str">
            <v>簽</v>
          </cell>
          <cell r="O653">
            <v>33.049999999999997</v>
          </cell>
          <cell r="P653">
            <v>33.01</v>
          </cell>
        </row>
        <row r="654">
          <cell r="B654" t="str">
            <v>A30807</v>
          </cell>
          <cell r="D654" t="str">
            <v>陳李菊</v>
          </cell>
          <cell r="E654">
            <v>37963</v>
          </cell>
          <cell r="F654">
            <v>37967</v>
          </cell>
          <cell r="G654">
            <v>37967</v>
          </cell>
          <cell r="I654">
            <v>170</v>
          </cell>
          <cell r="J654">
            <v>170</v>
          </cell>
          <cell r="K654">
            <v>150</v>
          </cell>
          <cell r="L654">
            <v>20</v>
          </cell>
          <cell r="M654" t="str">
            <v>獎勵平面小車位</v>
          </cell>
        </row>
        <row r="655">
          <cell r="B655" t="str">
            <v>A30808</v>
          </cell>
          <cell r="D655" t="str">
            <v>陳李菊</v>
          </cell>
          <cell r="E655">
            <v>37963</v>
          </cell>
          <cell r="F655">
            <v>37967</v>
          </cell>
          <cell r="G655">
            <v>37967</v>
          </cell>
          <cell r="I655">
            <v>170</v>
          </cell>
          <cell r="J655">
            <v>170</v>
          </cell>
          <cell r="K655">
            <v>150</v>
          </cell>
          <cell r="L655">
            <v>20</v>
          </cell>
          <cell r="M655" t="str">
            <v>獎勵平面小車位</v>
          </cell>
        </row>
        <row r="656">
          <cell r="B656" t="str">
            <v>A40348</v>
          </cell>
          <cell r="D656" t="str">
            <v>詹嘉玲</v>
          </cell>
          <cell r="E656">
            <v>37963</v>
          </cell>
          <cell r="F656">
            <v>37963</v>
          </cell>
          <cell r="G656">
            <v>37963</v>
          </cell>
          <cell r="I656">
            <v>170</v>
          </cell>
          <cell r="J656">
            <v>140</v>
          </cell>
          <cell r="K656">
            <v>140</v>
          </cell>
          <cell r="L656">
            <v>0</v>
          </cell>
          <cell r="M656" t="str">
            <v>法定平面大車位</v>
          </cell>
        </row>
        <row r="657">
          <cell r="A657" t="str">
            <v>A03F12</v>
          </cell>
          <cell r="C657" t="str">
            <v>四+1</v>
          </cell>
          <cell r="D657" t="str">
            <v>闕麗玲</v>
          </cell>
          <cell r="E657">
            <v>37965</v>
          </cell>
          <cell r="F657">
            <v>37965</v>
          </cell>
          <cell r="G657">
            <v>37965</v>
          </cell>
          <cell r="H657">
            <v>81.260000000000005</v>
          </cell>
          <cell r="I657">
            <v>3292</v>
          </cell>
          <cell r="J657">
            <v>2940</v>
          </cell>
          <cell r="K657">
            <v>2934</v>
          </cell>
          <cell r="L657">
            <v>6</v>
          </cell>
          <cell r="N657" t="str">
            <v>簽</v>
          </cell>
          <cell r="O657">
            <v>36.18</v>
          </cell>
          <cell r="P657">
            <v>36.11</v>
          </cell>
        </row>
        <row r="658">
          <cell r="B658" t="str">
            <v>A40471</v>
          </cell>
          <cell r="D658" t="str">
            <v>闕麗玲</v>
          </cell>
          <cell r="E658">
            <v>37965</v>
          </cell>
          <cell r="F658">
            <v>37965</v>
          </cell>
          <cell r="G658">
            <v>37965</v>
          </cell>
          <cell r="I658">
            <v>170</v>
          </cell>
          <cell r="J658">
            <v>150</v>
          </cell>
          <cell r="K658">
            <v>150</v>
          </cell>
          <cell r="L658">
            <v>0</v>
          </cell>
          <cell r="M658" t="str">
            <v>法定平面大車位</v>
          </cell>
        </row>
        <row r="659">
          <cell r="B659" t="str">
            <v>A40472</v>
          </cell>
          <cell r="D659" t="str">
            <v>闕麗玲</v>
          </cell>
          <cell r="E659">
            <v>37965</v>
          </cell>
          <cell r="F659">
            <v>37965</v>
          </cell>
          <cell r="G659">
            <v>37965</v>
          </cell>
          <cell r="I659">
            <v>170</v>
          </cell>
          <cell r="J659">
            <v>150</v>
          </cell>
          <cell r="K659">
            <v>150</v>
          </cell>
          <cell r="L659">
            <v>0</v>
          </cell>
          <cell r="M659" t="str">
            <v>法定平面大車位</v>
          </cell>
        </row>
        <row r="660">
          <cell r="B660" t="str">
            <v>A40484</v>
          </cell>
          <cell r="D660" t="str">
            <v>闕麗玲</v>
          </cell>
          <cell r="E660">
            <v>37965</v>
          </cell>
          <cell r="F660">
            <v>37965</v>
          </cell>
          <cell r="G660">
            <v>37965</v>
          </cell>
          <cell r="I660">
            <v>160</v>
          </cell>
          <cell r="J660">
            <v>140</v>
          </cell>
          <cell r="K660">
            <v>120</v>
          </cell>
          <cell r="L660">
            <v>20</v>
          </cell>
          <cell r="M660" t="str">
            <v>法定平面小車位</v>
          </cell>
        </row>
        <row r="661">
          <cell r="A661" t="str">
            <v>D02F04</v>
          </cell>
          <cell r="C661" t="str">
            <v>四</v>
          </cell>
          <cell r="D661" t="str">
            <v>林錦蓮</v>
          </cell>
          <cell r="E661">
            <v>37965</v>
          </cell>
          <cell r="F661">
            <v>37965</v>
          </cell>
          <cell r="G661">
            <v>37965</v>
          </cell>
          <cell r="H661">
            <v>79.59</v>
          </cell>
          <cell r="I661">
            <v>2794</v>
          </cell>
          <cell r="J661">
            <v>2420</v>
          </cell>
          <cell r="K661">
            <v>2420</v>
          </cell>
          <cell r="L661">
            <v>0</v>
          </cell>
          <cell r="N661" t="str">
            <v>簽</v>
          </cell>
          <cell r="O661">
            <v>30.41</v>
          </cell>
          <cell r="P661">
            <v>30.41</v>
          </cell>
        </row>
        <row r="662">
          <cell r="B662" t="str">
            <v>A40377</v>
          </cell>
          <cell r="D662" t="str">
            <v>林錦蓮</v>
          </cell>
          <cell r="E662">
            <v>37965</v>
          </cell>
          <cell r="F662">
            <v>37965</v>
          </cell>
          <cell r="G662">
            <v>37965</v>
          </cell>
          <cell r="I662">
            <v>160</v>
          </cell>
          <cell r="J662">
            <v>140</v>
          </cell>
          <cell r="K662">
            <v>140</v>
          </cell>
          <cell r="L662">
            <v>0</v>
          </cell>
          <cell r="M662" t="str">
            <v>法定平面小車位</v>
          </cell>
        </row>
        <row r="663">
          <cell r="B663" t="str">
            <v>A40378</v>
          </cell>
          <cell r="D663" t="str">
            <v>林錦蓮</v>
          </cell>
          <cell r="E663">
            <v>37965</v>
          </cell>
          <cell r="F663">
            <v>37965</v>
          </cell>
          <cell r="G663">
            <v>37965</v>
          </cell>
          <cell r="I663">
            <v>160</v>
          </cell>
          <cell r="J663">
            <v>140</v>
          </cell>
          <cell r="K663">
            <v>120</v>
          </cell>
          <cell r="L663">
            <v>20</v>
          </cell>
          <cell r="M663" t="str">
            <v>法定平面小車位</v>
          </cell>
        </row>
        <row r="664">
          <cell r="A664" t="str">
            <v>A01F10</v>
          </cell>
          <cell r="C664" t="str">
            <v>四</v>
          </cell>
          <cell r="D664" t="str">
            <v>薛海文</v>
          </cell>
          <cell r="E664">
            <v>37965</v>
          </cell>
          <cell r="F664">
            <v>37965</v>
          </cell>
          <cell r="G664">
            <v>37965</v>
          </cell>
          <cell r="H664">
            <v>64.25</v>
          </cell>
          <cell r="I664">
            <v>2474</v>
          </cell>
          <cell r="J664">
            <v>2180</v>
          </cell>
          <cell r="K664">
            <v>2172</v>
          </cell>
          <cell r="L664">
            <v>8</v>
          </cell>
          <cell r="N664" t="str">
            <v>簽</v>
          </cell>
          <cell r="O664">
            <v>33.93</v>
          </cell>
          <cell r="P664">
            <v>33.81</v>
          </cell>
        </row>
        <row r="665">
          <cell r="B665" t="str">
            <v>A40477</v>
          </cell>
          <cell r="D665" t="str">
            <v>薛海文</v>
          </cell>
          <cell r="E665">
            <v>37965</v>
          </cell>
          <cell r="F665">
            <v>37965</v>
          </cell>
          <cell r="G665">
            <v>37965</v>
          </cell>
          <cell r="I665">
            <v>160</v>
          </cell>
          <cell r="J665">
            <v>170</v>
          </cell>
          <cell r="K665">
            <v>140</v>
          </cell>
          <cell r="L665">
            <v>30</v>
          </cell>
          <cell r="M665" t="str">
            <v>法定平面小車位</v>
          </cell>
        </row>
        <row r="666">
          <cell r="B666" t="str">
            <v>A40478</v>
          </cell>
          <cell r="D666" t="str">
            <v>薛海文</v>
          </cell>
          <cell r="E666">
            <v>37965</v>
          </cell>
          <cell r="F666">
            <v>37965</v>
          </cell>
          <cell r="G666">
            <v>37965</v>
          </cell>
          <cell r="I666">
            <v>160</v>
          </cell>
          <cell r="J666">
            <v>170</v>
          </cell>
          <cell r="K666">
            <v>120</v>
          </cell>
          <cell r="L666">
            <v>50</v>
          </cell>
          <cell r="M666" t="str">
            <v>法定平面小車位</v>
          </cell>
        </row>
        <row r="667">
          <cell r="B667" t="str">
            <v>A40351</v>
          </cell>
          <cell r="D667" t="str">
            <v>陳淑娟</v>
          </cell>
          <cell r="E667">
            <v>37966</v>
          </cell>
          <cell r="F667">
            <v>37966</v>
          </cell>
          <cell r="G667">
            <v>37966</v>
          </cell>
          <cell r="I667">
            <v>170</v>
          </cell>
          <cell r="J667">
            <v>140</v>
          </cell>
          <cell r="K667">
            <v>140</v>
          </cell>
          <cell r="L667">
            <v>0</v>
          </cell>
          <cell r="M667" t="str">
            <v>法定平面大車位</v>
          </cell>
        </row>
        <row r="668">
          <cell r="B668" t="str">
            <v>A40355</v>
          </cell>
          <cell r="D668" t="str">
            <v>陳淑娟</v>
          </cell>
          <cell r="E668">
            <v>37966</v>
          </cell>
          <cell r="F668">
            <v>37966</v>
          </cell>
          <cell r="G668">
            <v>37966</v>
          </cell>
          <cell r="I668">
            <v>160</v>
          </cell>
          <cell r="J668">
            <v>130</v>
          </cell>
          <cell r="K668">
            <v>130</v>
          </cell>
          <cell r="L668">
            <v>0</v>
          </cell>
          <cell r="M668" t="str">
            <v>法定平面小車位</v>
          </cell>
        </row>
        <row r="669">
          <cell r="A669" t="str">
            <v>A05F12</v>
          </cell>
          <cell r="C669" t="str">
            <v>四+1</v>
          </cell>
          <cell r="D669" t="str">
            <v>張美秀</v>
          </cell>
          <cell r="E669">
            <v>37967</v>
          </cell>
          <cell r="F669">
            <v>37967</v>
          </cell>
          <cell r="G669">
            <v>37967</v>
          </cell>
          <cell r="H669">
            <v>81.260000000000005</v>
          </cell>
          <cell r="I669">
            <v>3267</v>
          </cell>
          <cell r="J669">
            <v>2810</v>
          </cell>
          <cell r="K669">
            <v>2885</v>
          </cell>
          <cell r="L669">
            <v>-75</v>
          </cell>
          <cell r="N669" t="str">
            <v>簽</v>
          </cell>
          <cell r="O669">
            <v>34.58</v>
          </cell>
          <cell r="P669">
            <v>35.5</v>
          </cell>
        </row>
        <row r="670">
          <cell r="B670" t="str">
            <v>A40429</v>
          </cell>
          <cell r="D670" t="str">
            <v>張美秀</v>
          </cell>
          <cell r="E670">
            <v>37967</v>
          </cell>
          <cell r="F670">
            <v>37967</v>
          </cell>
          <cell r="G670">
            <v>37967</v>
          </cell>
          <cell r="I670">
            <v>170</v>
          </cell>
          <cell r="J670">
            <v>180</v>
          </cell>
          <cell r="K670">
            <v>150</v>
          </cell>
          <cell r="L670">
            <v>30</v>
          </cell>
          <cell r="M670" t="str">
            <v>法定平面大車位</v>
          </cell>
        </row>
        <row r="671">
          <cell r="B671" t="str">
            <v>A40430</v>
          </cell>
          <cell r="D671" t="str">
            <v>張美秀</v>
          </cell>
          <cell r="E671">
            <v>37967</v>
          </cell>
          <cell r="F671">
            <v>37967</v>
          </cell>
          <cell r="G671">
            <v>37967</v>
          </cell>
          <cell r="I671">
            <v>170</v>
          </cell>
          <cell r="J671">
            <v>180</v>
          </cell>
          <cell r="K671">
            <v>150</v>
          </cell>
          <cell r="L671">
            <v>30</v>
          </cell>
          <cell r="M671" t="str">
            <v>法定平面大車位</v>
          </cell>
        </row>
        <row r="672">
          <cell r="B672" t="str">
            <v>A40431</v>
          </cell>
          <cell r="D672" t="str">
            <v>張美秀</v>
          </cell>
          <cell r="E672">
            <v>37967</v>
          </cell>
          <cell r="F672">
            <v>37967</v>
          </cell>
          <cell r="G672">
            <v>37967</v>
          </cell>
          <cell r="I672">
            <v>170</v>
          </cell>
          <cell r="J672">
            <v>180</v>
          </cell>
          <cell r="K672">
            <v>130</v>
          </cell>
          <cell r="L672">
            <v>50</v>
          </cell>
          <cell r="M672" t="str">
            <v>法定平面大車位</v>
          </cell>
        </row>
        <row r="673">
          <cell r="A673" t="str">
            <v>D01F01</v>
          </cell>
          <cell r="C673" t="str">
            <v>一樓</v>
          </cell>
          <cell r="D673" t="str">
            <v>莊海湖</v>
          </cell>
          <cell r="E673">
            <v>37970</v>
          </cell>
          <cell r="F673">
            <v>37970</v>
          </cell>
          <cell r="G673">
            <v>37970</v>
          </cell>
          <cell r="H673">
            <v>80.099999999999994</v>
          </cell>
          <cell r="I673">
            <v>3669</v>
          </cell>
          <cell r="J673">
            <v>3090</v>
          </cell>
          <cell r="K673">
            <v>3068</v>
          </cell>
          <cell r="L673">
            <v>22</v>
          </cell>
          <cell r="N673" t="str">
            <v>簽</v>
          </cell>
          <cell r="O673">
            <v>38.58</v>
          </cell>
          <cell r="P673">
            <v>38.299999999999997</v>
          </cell>
        </row>
        <row r="674">
          <cell r="B674" t="str">
            <v>A40379</v>
          </cell>
          <cell r="D674" t="str">
            <v>莊海湖</v>
          </cell>
          <cell r="E674">
            <v>37970</v>
          </cell>
          <cell r="F674">
            <v>37970</v>
          </cell>
          <cell r="G674">
            <v>37970</v>
          </cell>
          <cell r="I674">
            <v>160</v>
          </cell>
          <cell r="J674">
            <v>170</v>
          </cell>
          <cell r="K674">
            <v>140</v>
          </cell>
          <cell r="L674">
            <v>30</v>
          </cell>
          <cell r="M674" t="str">
            <v>法定平面小車位</v>
          </cell>
        </row>
        <row r="675">
          <cell r="B675" t="str">
            <v>A40380</v>
          </cell>
          <cell r="D675" t="str">
            <v>莊海湖</v>
          </cell>
          <cell r="E675">
            <v>37970</v>
          </cell>
          <cell r="F675">
            <v>37970</v>
          </cell>
          <cell r="G675">
            <v>37970</v>
          </cell>
          <cell r="I675">
            <v>170</v>
          </cell>
          <cell r="J675">
            <v>180</v>
          </cell>
          <cell r="K675">
            <v>130</v>
          </cell>
          <cell r="L675">
            <v>50</v>
          </cell>
          <cell r="M675" t="str">
            <v>法定平面大車位</v>
          </cell>
        </row>
        <row r="676">
          <cell r="A676" t="str">
            <v>B01F04</v>
          </cell>
          <cell r="C676" t="str">
            <v>四</v>
          </cell>
          <cell r="D676" t="str">
            <v>陳國泰</v>
          </cell>
          <cell r="E676">
            <v>37971</v>
          </cell>
          <cell r="F676">
            <v>37971</v>
          </cell>
          <cell r="G676">
            <v>37971</v>
          </cell>
          <cell r="H676">
            <v>64.540000000000006</v>
          </cell>
          <cell r="I676">
            <v>2376</v>
          </cell>
          <cell r="J676">
            <v>2120</v>
          </cell>
          <cell r="K676">
            <v>2072</v>
          </cell>
          <cell r="L676">
            <v>48</v>
          </cell>
          <cell r="N676" t="str">
            <v>簽</v>
          </cell>
          <cell r="O676">
            <v>32.85</v>
          </cell>
          <cell r="P676">
            <v>32.1</v>
          </cell>
        </row>
        <row r="677">
          <cell r="B677" t="str">
            <v>A30908</v>
          </cell>
          <cell r="D677" t="str">
            <v>陳國泰</v>
          </cell>
          <cell r="E677">
            <v>37971</v>
          </cell>
          <cell r="F677">
            <v>37971</v>
          </cell>
          <cell r="G677">
            <v>37971</v>
          </cell>
          <cell r="I677">
            <v>170</v>
          </cell>
          <cell r="J677">
            <v>180</v>
          </cell>
          <cell r="K677">
            <v>150</v>
          </cell>
          <cell r="L677">
            <v>30</v>
          </cell>
          <cell r="M677" t="str">
            <v>獎勵平面小車位</v>
          </cell>
        </row>
        <row r="678">
          <cell r="A678" t="str">
            <v>B02F03</v>
          </cell>
          <cell r="C678" t="str">
            <v>四</v>
          </cell>
          <cell r="D678" t="str">
            <v>樊裕明.黃麗琤</v>
          </cell>
          <cell r="E678">
            <v>37971</v>
          </cell>
          <cell r="F678">
            <v>37979</v>
          </cell>
          <cell r="G678">
            <v>37979</v>
          </cell>
          <cell r="H678">
            <v>64.540000000000006</v>
          </cell>
          <cell r="I678">
            <v>2427</v>
          </cell>
          <cell r="J678">
            <v>2130</v>
          </cell>
          <cell r="K678">
            <v>2124</v>
          </cell>
          <cell r="L678">
            <v>6</v>
          </cell>
          <cell r="N678" t="str">
            <v>簽</v>
          </cell>
          <cell r="O678">
            <v>33</v>
          </cell>
          <cell r="P678">
            <v>32.909999999999997</v>
          </cell>
        </row>
        <row r="679">
          <cell r="B679" t="str">
            <v>A40450</v>
          </cell>
          <cell r="D679" t="str">
            <v>樊裕明.黃麗琤</v>
          </cell>
          <cell r="E679">
            <v>37971</v>
          </cell>
          <cell r="F679">
            <v>37979</v>
          </cell>
          <cell r="G679">
            <v>37979</v>
          </cell>
          <cell r="I679">
            <v>170</v>
          </cell>
          <cell r="J679">
            <v>155</v>
          </cell>
          <cell r="K679">
            <v>150</v>
          </cell>
          <cell r="L679">
            <v>5</v>
          </cell>
          <cell r="M679" t="str">
            <v>法定平面大車位</v>
          </cell>
        </row>
        <row r="680">
          <cell r="B680" t="str">
            <v>A40451</v>
          </cell>
          <cell r="D680" t="str">
            <v>樊裕明.黃麗琤</v>
          </cell>
          <cell r="E680">
            <v>37971</v>
          </cell>
          <cell r="F680">
            <v>37979</v>
          </cell>
          <cell r="G680">
            <v>37979</v>
          </cell>
          <cell r="I680">
            <v>170</v>
          </cell>
          <cell r="J680">
            <v>155</v>
          </cell>
          <cell r="K680">
            <v>130</v>
          </cell>
          <cell r="L680">
            <v>25</v>
          </cell>
          <cell r="M680" t="str">
            <v>法定平面大車位</v>
          </cell>
        </row>
        <row r="681">
          <cell r="A681" t="str">
            <v>A01F07</v>
          </cell>
          <cell r="C681" t="str">
            <v>四</v>
          </cell>
          <cell r="D681" t="str">
            <v>蔡乃成</v>
          </cell>
          <cell r="E681">
            <v>37971</v>
          </cell>
          <cell r="F681">
            <v>37977</v>
          </cell>
          <cell r="G681">
            <v>37977</v>
          </cell>
          <cell r="H681">
            <v>64.25</v>
          </cell>
          <cell r="I681">
            <v>2461</v>
          </cell>
          <cell r="J681">
            <v>2185</v>
          </cell>
          <cell r="K681">
            <v>2159</v>
          </cell>
          <cell r="L681">
            <v>26</v>
          </cell>
          <cell r="N681" t="str">
            <v>簽</v>
          </cell>
          <cell r="O681">
            <v>34.01</v>
          </cell>
          <cell r="P681">
            <v>33.6</v>
          </cell>
        </row>
        <row r="682">
          <cell r="B682" t="str">
            <v>A40422</v>
          </cell>
          <cell r="D682" t="str">
            <v>蔡乃成</v>
          </cell>
          <cell r="E682">
            <v>37971</v>
          </cell>
          <cell r="F682">
            <v>37977</v>
          </cell>
          <cell r="G682">
            <v>37977</v>
          </cell>
          <cell r="I682">
            <v>170</v>
          </cell>
          <cell r="J682">
            <v>180</v>
          </cell>
          <cell r="K682">
            <v>150</v>
          </cell>
          <cell r="L682">
            <v>30</v>
          </cell>
          <cell r="M682" t="str">
            <v>法定平面大車位</v>
          </cell>
        </row>
        <row r="683">
          <cell r="B683" t="str">
            <v>A40425</v>
          </cell>
          <cell r="D683" t="str">
            <v>蔡乃成</v>
          </cell>
          <cell r="E683">
            <v>37971</v>
          </cell>
          <cell r="F683">
            <v>37977</v>
          </cell>
          <cell r="G683">
            <v>37977</v>
          </cell>
          <cell r="I683">
            <v>160</v>
          </cell>
          <cell r="J683">
            <v>170</v>
          </cell>
          <cell r="K683">
            <v>120</v>
          </cell>
          <cell r="L683">
            <v>50</v>
          </cell>
          <cell r="M683" t="str">
            <v>法定平面小車位</v>
          </cell>
        </row>
        <row r="684">
          <cell r="A684" t="str">
            <v>A05F02</v>
          </cell>
          <cell r="C684" t="str">
            <v>四+1</v>
          </cell>
          <cell r="D684" t="str">
            <v>胡嘉惠</v>
          </cell>
          <cell r="E684">
            <v>37972</v>
          </cell>
          <cell r="F684">
            <v>37973</v>
          </cell>
          <cell r="G684">
            <v>37973</v>
          </cell>
          <cell r="H684">
            <v>81.260000000000005</v>
          </cell>
          <cell r="I684">
            <v>3162</v>
          </cell>
          <cell r="J684">
            <v>2788</v>
          </cell>
          <cell r="K684">
            <v>2780</v>
          </cell>
          <cell r="L684">
            <v>8</v>
          </cell>
          <cell r="N684" t="str">
            <v>簽</v>
          </cell>
          <cell r="O684">
            <v>34.31</v>
          </cell>
          <cell r="P684">
            <v>34.21</v>
          </cell>
        </row>
        <row r="685">
          <cell r="B685" t="str">
            <v>A30802</v>
          </cell>
          <cell r="D685" t="str">
            <v>胡嘉惠</v>
          </cell>
          <cell r="E685">
            <v>37972</v>
          </cell>
          <cell r="F685">
            <v>37973</v>
          </cell>
          <cell r="G685">
            <v>37973</v>
          </cell>
          <cell r="I685">
            <v>170</v>
          </cell>
          <cell r="J685">
            <v>150</v>
          </cell>
          <cell r="K685">
            <v>150</v>
          </cell>
          <cell r="L685">
            <v>0</v>
          </cell>
          <cell r="M685" t="str">
            <v>獎勵平面小車位</v>
          </cell>
        </row>
        <row r="686">
          <cell r="B686" t="str">
            <v>A30803</v>
          </cell>
          <cell r="D686" t="str">
            <v>胡嘉惠</v>
          </cell>
          <cell r="E686">
            <v>37972</v>
          </cell>
          <cell r="F686">
            <v>37973</v>
          </cell>
          <cell r="G686">
            <v>37973</v>
          </cell>
          <cell r="I686">
            <v>170</v>
          </cell>
          <cell r="J686">
            <v>150</v>
          </cell>
          <cell r="K686">
            <v>150</v>
          </cell>
          <cell r="L686">
            <v>0</v>
          </cell>
          <cell r="M686" t="str">
            <v>獎勵平面小車位</v>
          </cell>
        </row>
        <row r="687">
          <cell r="A687" t="str">
            <v>B01F03</v>
          </cell>
          <cell r="C687" t="str">
            <v>四</v>
          </cell>
          <cell r="D687" t="str">
            <v>張碧玲</v>
          </cell>
          <cell r="E687">
            <v>37973</v>
          </cell>
          <cell r="F687">
            <v>37976</v>
          </cell>
          <cell r="G687">
            <v>37976</v>
          </cell>
          <cell r="H687">
            <v>64.540000000000006</v>
          </cell>
          <cell r="I687">
            <v>2427</v>
          </cell>
          <cell r="J687">
            <v>2130</v>
          </cell>
          <cell r="K687">
            <v>2124</v>
          </cell>
          <cell r="L687">
            <v>6</v>
          </cell>
          <cell r="N687" t="str">
            <v>簽</v>
          </cell>
          <cell r="O687">
            <v>33</v>
          </cell>
          <cell r="P687">
            <v>32.909999999999997</v>
          </cell>
        </row>
        <row r="688">
          <cell r="B688" t="str">
            <v>A40418</v>
          </cell>
          <cell r="D688" t="str">
            <v>張碧玲</v>
          </cell>
          <cell r="E688">
            <v>37973</v>
          </cell>
          <cell r="F688">
            <v>37976</v>
          </cell>
          <cell r="G688">
            <v>37976</v>
          </cell>
          <cell r="I688">
            <v>170</v>
          </cell>
          <cell r="J688">
            <v>155</v>
          </cell>
          <cell r="K688">
            <v>150</v>
          </cell>
          <cell r="L688">
            <v>5</v>
          </cell>
          <cell r="M688" t="str">
            <v>法定平面大車位</v>
          </cell>
        </row>
        <row r="689">
          <cell r="B689" t="str">
            <v>A40419</v>
          </cell>
          <cell r="D689" t="str">
            <v>張碧玲</v>
          </cell>
          <cell r="E689">
            <v>37973</v>
          </cell>
          <cell r="F689">
            <v>37976</v>
          </cell>
          <cell r="G689">
            <v>37976</v>
          </cell>
          <cell r="I689">
            <v>170</v>
          </cell>
          <cell r="J689">
            <v>155</v>
          </cell>
          <cell r="K689">
            <v>130</v>
          </cell>
          <cell r="L689">
            <v>25</v>
          </cell>
          <cell r="M689" t="str">
            <v>法定平面大車位</v>
          </cell>
        </row>
        <row r="690">
          <cell r="A690" t="str">
            <v>A01F13</v>
          </cell>
          <cell r="C690" t="str">
            <v>四</v>
          </cell>
          <cell r="D690" t="str">
            <v>SEAH MELODY SIEW MAY</v>
          </cell>
          <cell r="E690">
            <v>37973</v>
          </cell>
          <cell r="F690">
            <v>37973</v>
          </cell>
          <cell r="G690">
            <v>37973</v>
          </cell>
          <cell r="H690">
            <v>64.25</v>
          </cell>
          <cell r="I690">
            <v>2500</v>
          </cell>
          <cell r="J690">
            <v>2198</v>
          </cell>
          <cell r="K690">
            <v>2198</v>
          </cell>
          <cell r="L690">
            <v>0</v>
          </cell>
          <cell r="N690" t="str">
            <v>簽</v>
          </cell>
          <cell r="O690">
            <v>34.21</v>
          </cell>
          <cell r="P690">
            <v>34.21</v>
          </cell>
        </row>
        <row r="691">
          <cell r="B691" t="str">
            <v>A40473</v>
          </cell>
          <cell r="D691" t="str">
            <v>SEAH MELODY SIEW MAY</v>
          </cell>
          <cell r="E691">
            <v>37973</v>
          </cell>
          <cell r="F691">
            <v>37973</v>
          </cell>
          <cell r="G691">
            <v>37973</v>
          </cell>
          <cell r="I691">
            <v>170</v>
          </cell>
          <cell r="J691">
            <v>150</v>
          </cell>
          <cell r="K691">
            <v>150</v>
          </cell>
          <cell r="L691">
            <v>0</v>
          </cell>
          <cell r="M691" t="str">
            <v>法定平面大車位</v>
          </cell>
        </row>
        <row r="692">
          <cell r="A692" t="str">
            <v>A01F12</v>
          </cell>
          <cell r="C692" t="str">
            <v>四</v>
          </cell>
          <cell r="D692" t="str">
            <v>林謝秀鳳</v>
          </cell>
          <cell r="E692">
            <v>37974</v>
          </cell>
          <cell r="F692">
            <v>37974</v>
          </cell>
          <cell r="G692">
            <v>37978</v>
          </cell>
          <cell r="H692">
            <v>64.25</v>
          </cell>
          <cell r="I692">
            <v>2487</v>
          </cell>
          <cell r="J692">
            <v>2200</v>
          </cell>
          <cell r="K692">
            <v>2185</v>
          </cell>
          <cell r="L692">
            <v>15</v>
          </cell>
          <cell r="N692" t="str">
            <v>簽</v>
          </cell>
          <cell r="O692">
            <v>34.24</v>
          </cell>
          <cell r="P692">
            <v>34.01</v>
          </cell>
        </row>
        <row r="693">
          <cell r="B693" t="str">
            <v>A30815</v>
          </cell>
          <cell r="D693" t="str">
            <v>林謝秀鳳</v>
          </cell>
          <cell r="E693">
            <v>37974</v>
          </cell>
          <cell r="F693">
            <v>37974</v>
          </cell>
          <cell r="G693">
            <v>37978</v>
          </cell>
          <cell r="I693">
            <v>170</v>
          </cell>
          <cell r="J693">
            <v>160</v>
          </cell>
          <cell r="K693">
            <v>150</v>
          </cell>
          <cell r="L693">
            <v>10</v>
          </cell>
          <cell r="M693" t="str">
            <v>獎勵平面小車位</v>
          </cell>
        </row>
        <row r="694">
          <cell r="B694" t="str">
            <v>A30816</v>
          </cell>
          <cell r="D694" t="str">
            <v>林謝秀鳳</v>
          </cell>
          <cell r="E694">
            <v>37974</v>
          </cell>
          <cell r="F694">
            <v>37974</v>
          </cell>
          <cell r="G694">
            <v>37978</v>
          </cell>
          <cell r="I694">
            <v>170</v>
          </cell>
          <cell r="J694">
            <v>160</v>
          </cell>
          <cell r="K694">
            <v>130</v>
          </cell>
          <cell r="L694">
            <v>30</v>
          </cell>
          <cell r="M694" t="str">
            <v>獎勵平面小車位</v>
          </cell>
        </row>
        <row r="695">
          <cell r="A695" t="str">
            <v>A02F12</v>
          </cell>
          <cell r="C695" t="str">
            <v>四</v>
          </cell>
          <cell r="D695" t="str">
            <v>林明邑</v>
          </cell>
          <cell r="E695">
            <v>37974</v>
          </cell>
          <cell r="F695">
            <v>37974</v>
          </cell>
          <cell r="G695">
            <v>37978</v>
          </cell>
          <cell r="H695">
            <v>64.25</v>
          </cell>
          <cell r="I695">
            <v>2487</v>
          </cell>
          <cell r="J695">
            <v>2200</v>
          </cell>
          <cell r="K695">
            <v>2185</v>
          </cell>
          <cell r="L695">
            <v>15</v>
          </cell>
          <cell r="N695" t="str">
            <v>簽</v>
          </cell>
          <cell r="O695">
            <v>34.24</v>
          </cell>
          <cell r="P695">
            <v>34.01</v>
          </cell>
        </row>
        <row r="696">
          <cell r="B696" t="str">
            <v>A40432</v>
          </cell>
          <cell r="D696" t="str">
            <v>林明邑</v>
          </cell>
          <cell r="E696">
            <v>37974</v>
          </cell>
          <cell r="F696">
            <v>37974</v>
          </cell>
          <cell r="G696">
            <v>37978</v>
          </cell>
          <cell r="I696">
            <v>170</v>
          </cell>
          <cell r="J696">
            <v>160</v>
          </cell>
          <cell r="K696">
            <v>150</v>
          </cell>
          <cell r="L696">
            <v>10</v>
          </cell>
          <cell r="M696" t="str">
            <v>法定平面大車位</v>
          </cell>
        </row>
        <row r="697">
          <cell r="B697" t="str">
            <v>A40433</v>
          </cell>
          <cell r="D697" t="str">
            <v>林明邑</v>
          </cell>
          <cell r="E697">
            <v>37974</v>
          </cell>
          <cell r="F697">
            <v>37974</v>
          </cell>
          <cell r="G697">
            <v>37978</v>
          </cell>
          <cell r="I697">
            <v>170</v>
          </cell>
          <cell r="J697">
            <v>160</v>
          </cell>
          <cell r="K697">
            <v>130</v>
          </cell>
          <cell r="L697">
            <v>30</v>
          </cell>
          <cell r="M697" t="str">
            <v>法定平面大車位</v>
          </cell>
        </row>
        <row r="698">
          <cell r="A698" t="str">
            <v>D01F16</v>
          </cell>
          <cell r="C698" t="str">
            <v>樓中樓</v>
          </cell>
          <cell r="D698" t="str">
            <v>張靜和</v>
          </cell>
          <cell r="E698">
            <v>37974</v>
          </cell>
          <cell r="F698">
            <v>37974</v>
          </cell>
          <cell r="G698">
            <v>37974</v>
          </cell>
          <cell r="H698">
            <v>108.92</v>
          </cell>
          <cell r="I698">
            <v>4542</v>
          </cell>
          <cell r="J698">
            <v>4016</v>
          </cell>
          <cell r="K698">
            <v>4009</v>
          </cell>
          <cell r="L698">
            <v>7</v>
          </cell>
          <cell r="N698" t="str">
            <v>簽</v>
          </cell>
          <cell r="O698">
            <v>36.869999999999997</v>
          </cell>
          <cell r="P698">
            <v>36.81</v>
          </cell>
        </row>
        <row r="699">
          <cell r="B699" t="str">
            <v>A40410</v>
          </cell>
          <cell r="D699" t="str">
            <v>張靜和</v>
          </cell>
          <cell r="E699">
            <v>37974</v>
          </cell>
          <cell r="F699">
            <v>37974</v>
          </cell>
          <cell r="G699">
            <v>37974</v>
          </cell>
          <cell r="I699">
            <v>170</v>
          </cell>
          <cell r="J699">
            <v>160</v>
          </cell>
          <cell r="K699">
            <v>150</v>
          </cell>
          <cell r="L699">
            <v>10</v>
          </cell>
          <cell r="M699" t="str">
            <v>法定平面大車位</v>
          </cell>
        </row>
        <row r="700">
          <cell r="B700" t="str">
            <v>A40411</v>
          </cell>
          <cell r="D700" t="str">
            <v>張靜和</v>
          </cell>
          <cell r="E700">
            <v>37974</v>
          </cell>
          <cell r="F700">
            <v>37974</v>
          </cell>
          <cell r="G700">
            <v>37974</v>
          </cell>
          <cell r="I700">
            <v>170</v>
          </cell>
          <cell r="J700">
            <v>160</v>
          </cell>
          <cell r="K700">
            <v>130</v>
          </cell>
          <cell r="L700">
            <v>30</v>
          </cell>
          <cell r="M700" t="str">
            <v>法定平面大車位</v>
          </cell>
        </row>
        <row r="701">
          <cell r="A701" t="str">
            <v>A05F03</v>
          </cell>
          <cell r="C701" t="str">
            <v>三+1</v>
          </cell>
          <cell r="D701" t="str">
            <v>李佩玫</v>
          </cell>
          <cell r="E701">
            <v>37975</v>
          </cell>
          <cell r="F701">
            <v>37975</v>
          </cell>
          <cell r="G701">
            <v>37975</v>
          </cell>
          <cell r="H701">
            <v>71.400000000000006</v>
          </cell>
          <cell r="I701">
            <v>2799</v>
          </cell>
          <cell r="J701">
            <v>2430</v>
          </cell>
          <cell r="K701">
            <v>2435</v>
          </cell>
          <cell r="L701">
            <v>-5</v>
          </cell>
          <cell r="N701" t="str">
            <v>簽</v>
          </cell>
          <cell r="O701">
            <v>34.03</v>
          </cell>
          <cell r="P701">
            <v>34.1</v>
          </cell>
        </row>
        <row r="702">
          <cell r="B702" t="str">
            <v>A30817</v>
          </cell>
          <cell r="D702" t="str">
            <v>李佩玫</v>
          </cell>
          <cell r="E702">
            <v>37975</v>
          </cell>
          <cell r="F702">
            <v>37975</v>
          </cell>
          <cell r="G702">
            <v>37975</v>
          </cell>
          <cell r="I702">
            <v>170</v>
          </cell>
          <cell r="J702">
            <v>170</v>
          </cell>
          <cell r="K702">
            <v>150</v>
          </cell>
          <cell r="L702">
            <v>20</v>
          </cell>
          <cell r="M702" t="str">
            <v>獎勵平面小車位</v>
          </cell>
        </row>
        <row r="703">
          <cell r="A703" t="str">
            <v>A01F03</v>
          </cell>
          <cell r="C703" t="str">
            <v>四</v>
          </cell>
          <cell r="D703" t="str">
            <v>潘耀堂</v>
          </cell>
          <cell r="E703">
            <v>37979</v>
          </cell>
          <cell r="F703">
            <v>37979</v>
          </cell>
          <cell r="G703">
            <v>37979</v>
          </cell>
          <cell r="H703">
            <v>64.25</v>
          </cell>
          <cell r="I703">
            <v>2423</v>
          </cell>
          <cell r="J703">
            <v>2200</v>
          </cell>
          <cell r="K703">
            <v>2121</v>
          </cell>
          <cell r="L703">
            <v>79</v>
          </cell>
          <cell r="N703" t="str">
            <v>簽</v>
          </cell>
          <cell r="O703">
            <v>34.24</v>
          </cell>
          <cell r="P703">
            <v>33.01</v>
          </cell>
        </row>
        <row r="704">
          <cell r="B704" t="str">
            <v>A40479</v>
          </cell>
          <cell r="D704" t="str">
            <v>潘耀堂</v>
          </cell>
          <cell r="E704">
            <v>37979</v>
          </cell>
          <cell r="F704">
            <v>37979</v>
          </cell>
          <cell r="G704">
            <v>37979</v>
          </cell>
          <cell r="I704">
            <v>160</v>
          </cell>
          <cell r="J704">
            <v>170</v>
          </cell>
          <cell r="K704">
            <v>140</v>
          </cell>
          <cell r="L704">
            <v>30</v>
          </cell>
          <cell r="M704" t="str">
            <v>法定平面小車位</v>
          </cell>
          <cell r="N704" t="str">
            <v>簽</v>
          </cell>
          <cell r="O704" t="e">
            <v>#DIV/0!</v>
          </cell>
          <cell r="P704" t="e">
            <v>#DIV/0!</v>
          </cell>
        </row>
        <row r="705">
          <cell r="B705" t="str">
            <v>A40480</v>
          </cell>
          <cell r="D705" t="str">
            <v>潘耀堂</v>
          </cell>
          <cell r="E705">
            <v>37979</v>
          </cell>
          <cell r="F705">
            <v>37979</v>
          </cell>
          <cell r="G705">
            <v>37979</v>
          </cell>
          <cell r="I705">
            <v>160</v>
          </cell>
          <cell r="J705">
            <v>170</v>
          </cell>
          <cell r="K705">
            <v>120</v>
          </cell>
          <cell r="L705">
            <v>50</v>
          </cell>
          <cell r="M705" t="str">
            <v>法定平面小車位</v>
          </cell>
        </row>
        <row r="706">
          <cell r="A706" t="str">
            <v>A02F05</v>
          </cell>
          <cell r="C706" t="str">
            <v>四</v>
          </cell>
          <cell r="D706" t="str">
            <v>蔡榮哲</v>
          </cell>
          <cell r="E706">
            <v>37979</v>
          </cell>
          <cell r="F706">
            <v>37979</v>
          </cell>
          <cell r="G706">
            <v>37979</v>
          </cell>
          <cell r="H706">
            <v>64.25</v>
          </cell>
          <cell r="I706">
            <v>2436</v>
          </cell>
          <cell r="J706">
            <v>2140</v>
          </cell>
          <cell r="K706">
            <v>2134</v>
          </cell>
          <cell r="L706">
            <v>6</v>
          </cell>
          <cell r="N706" t="str">
            <v>簽</v>
          </cell>
          <cell r="O706">
            <v>33.31</v>
          </cell>
          <cell r="P706">
            <v>33.21</v>
          </cell>
        </row>
        <row r="707">
          <cell r="B707" t="str">
            <v>A30800</v>
          </cell>
          <cell r="D707" t="str">
            <v>蔡榮哲</v>
          </cell>
          <cell r="E707">
            <v>37979</v>
          </cell>
          <cell r="F707">
            <v>37979</v>
          </cell>
          <cell r="G707">
            <v>37979</v>
          </cell>
          <cell r="I707">
            <v>170</v>
          </cell>
          <cell r="J707">
            <v>170</v>
          </cell>
          <cell r="K707">
            <v>150</v>
          </cell>
          <cell r="L707">
            <v>20</v>
          </cell>
          <cell r="M707" t="str">
            <v>獎勵平面小車位</v>
          </cell>
        </row>
        <row r="708">
          <cell r="B708" t="str">
            <v>A30801</v>
          </cell>
          <cell r="D708" t="str">
            <v>蔡榮哲</v>
          </cell>
          <cell r="E708">
            <v>37979</v>
          </cell>
          <cell r="F708">
            <v>37979</v>
          </cell>
          <cell r="G708">
            <v>37979</v>
          </cell>
          <cell r="I708">
            <v>170</v>
          </cell>
          <cell r="J708">
            <v>155</v>
          </cell>
          <cell r="K708">
            <v>130</v>
          </cell>
          <cell r="L708">
            <v>25</v>
          </cell>
          <cell r="M708" t="str">
            <v>獎勵平面小車位</v>
          </cell>
        </row>
        <row r="709">
          <cell r="A709" t="str">
            <v>A01F06</v>
          </cell>
          <cell r="C709" t="str">
            <v>四</v>
          </cell>
          <cell r="D709" t="str">
            <v>趙樹賢</v>
          </cell>
          <cell r="E709">
            <v>37979</v>
          </cell>
          <cell r="F709">
            <v>37979</v>
          </cell>
          <cell r="G709">
            <v>37979</v>
          </cell>
          <cell r="H709">
            <v>64.25</v>
          </cell>
          <cell r="I709">
            <v>2468</v>
          </cell>
          <cell r="J709">
            <v>2132</v>
          </cell>
          <cell r="K709">
            <v>2166</v>
          </cell>
          <cell r="L709">
            <v>-34</v>
          </cell>
          <cell r="N709" t="str">
            <v>簽</v>
          </cell>
          <cell r="O709">
            <v>33.18</v>
          </cell>
          <cell r="P709">
            <v>33.71</v>
          </cell>
        </row>
        <row r="710">
          <cell r="B710" t="str">
            <v>A40482</v>
          </cell>
          <cell r="D710" t="str">
            <v>趙樹賢</v>
          </cell>
          <cell r="E710">
            <v>37979</v>
          </cell>
          <cell r="F710">
            <v>37979</v>
          </cell>
          <cell r="G710">
            <v>37979</v>
          </cell>
          <cell r="I710">
            <v>160</v>
          </cell>
          <cell r="J710">
            <v>160</v>
          </cell>
          <cell r="K710">
            <v>140</v>
          </cell>
          <cell r="L710">
            <v>20</v>
          </cell>
          <cell r="M710" t="str">
            <v>法定平面小車位</v>
          </cell>
        </row>
        <row r="711">
          <cell r="B711" t="str">
            <v>A40483</v>
          </cell>
          <cell r="D711" t="str">
            <v>趙樹賢</v>
          </cell>
          <cell r="E711">
            <v>37979</v>
          </cell>
          <cell r="F711">
            <v>37979</v>
          </cell>
          <cell r="G711">
            <v>37979</v>
          </cell>
          <cell r="I711">
            <v>160</v>
          </cell>
          <cell r="J711">
            <v>160</v>
          </cell>
          <cell r="K711">
            <v>120</v>
          </cell>
          <cell r="L711">
            <v>40</v>
          </cell>
          <cell r="M711" t="str">
            <v>法定平面小車位</v>
          </cell>
        </row>
        <row r="712">
          <cell r="A712" t="str">
            <v>C02F04</v>
          </cell>
          <cell r="C712" t="str">
            <v>三</v>
          </cell>
          <cell r="D712" t="str">
            <v>陳美蓮</v>
          </cell>
          <cell r="E712">
            <v>37980</v>
          </cell>
          <cell r="F712">
            <v>37980</v>
          </cell>
          <cell r="G712">
            <v>37980</v>
          </cell>
          <cell r="H712">
            <v>52.79</v>
          </cell>
          <cell r="I712">
            <v>1954</v>
          </cell>
          <cell r="J712">
            <v>1750</v>
          </cell>
          <cell r="K712">
            <v>1706</v>
          </cell>
          <cell r="L712">
            <v>44</v>
          </cell>
          <cell r="N712" t="str">
            <v>簽</v>
          </cell>
          <cell r="O712">
            <v>33.15</v>
          </cell>
          <cell r="P712">
            <v>32.32</v>
          </cell>
        </row>
        <row r="713">
          <cell r="B713" t="str">
            <v>A30821</v>
          </cell>
          <cell r="D713" t="str">
            <v>陳美蓮</v>
          </cell>
          <cell r="E713">
            <v>37980</v>
          </cell>
          <cell r="F713">
            <v>37980</v>
          </cell>
          <cell r="G713">
            <v>37980</v>
          </cell>
          <cell r="I713">
            <v>170</v>
          </cell>
          <cell r="J713">
            <v>150</v>
          </cell>
          <cell r="K713">
            <v>150</v>
          </cell>
          <cell r="L713">
            <v>0</v>
          </cell>
          <cell r="M713" t="str">
            <v>獎勵平面小車位</v>
          </cell>
        </row>
        <row r="714">
          <cell r="A714" t="str">
            <v>A01F14</v>
          </cell>
          <cell r="C714" t="str">
            <v>四</v>
          </cell>
          <cell r="D714" t="str">
            <v>曾翠芬</v>
          </cell>
          <cell r="E714">
            <v>37980</v>
          </cell>
          <cell r="F714">
            <v>37980</v>
          </cell>
          <cell r="G714">
            <v>37980</v>
          </cell>
          <cell r="H714">
            <v>64.25</v>
          </cell>
          <cell r="I714">
            <v>2519</v>
          </cell>
          <cell r="J714">
            <v>2185</v>
          </cell>
          <cell r="K714">
            <v>2217</v>
          </cell>
          <cell r="L714">
            <v>-32</v>
          </cell>
          <cell r="N714" t="str">
            <v>簽</v>
          </cell>
          <cell r="O714">
            <v>34.01</v>
          </cell>
          <cell r="P714">
            <v>34.51</v>
          </cell>
        </row>
        <row r="715">
          <cell r="B715" t="str">
            <v>A30886</v>
          </cell>
          <cell r="D715" t="str">
            <v>曾翠芬</v>
          </cell>
          <cell r="E715">
            <v>37980</v>
          </cell>
          <cell r="F715">
            <v>37980</v>
          </cell>
          <cell r="G715">
            <v>37980</v>
          </cell>
          <cell r="I715">
            <v>170</v>
          </cell>
          <cell r="J715">
            <v>170</v>
          </cell>
          <cell r="K715">
            <v>150</v>
          </cell>
          <cell r="L715">
            <v>20</v>
          </cell>
          <cell r="M715" t="str">
            <v>獎勵平面小車位</v>
          </cell>
          <cell r="N715" t="str">
            <v>簽</v>
          </cell>
          <cell r="O715" t="e">
            <v>#DIV/0!</v>
          </cell>
          <cell r="P715" t="e">
            <v>#DIV/0!</v>
          </cell>
        </row>
        <row r="716">
          <cell r="B716" t="str">
            <v>A30887</v>
          </cell>
          <cell r="D716" t="str">
            <v>曾翠芬</v>
          </cell>
          <cell r="E716">
            <v>37980</v>
          </cell>
          <cell r="F716">
            <v>37980</v>
          </cell>
          <cell r="G716">
            <v>37980</v>
          </cell>
          <cell r="I716">
            <v>170</v>
          </cell>
          <cell r="J716">
            <v>170</v>
          </cell>
          <cell r="K716">
            <v>130</v>
          </cell>
          <cell r="L716">
            <v>40</v>
          </cell>
          <cell r="M716" t="str">
            <v>獎勵平面小車位</v>
          </cell>
        </row>
        <row r="717">
          <cell r="A717" t="str">
            <v>A01F16</v>
          </cell>
          <cell r="C717" t="str">
            <v>樓中樓</v>
          </cell>
          <cell r="D717" t="str">
            <v>沈慧</v>
          </cell>
          <cell r="E717">
            <v>37981</v>
          </cell>
          <cell r="F717">
            <v>37981</v>
          </cell>
          <cell r="G717">
            <v>37981</v>
          </cell>
          <cell r="H717">
            <v>106.52</v>
          </cell>
          <cell r="I717">
            <v>4261</v>
          </cell>
          <cell r="J717">
            <v>3760</v>
          </cell>
          <cell r="K717">
            <v>3739</v>
          </cell>
          <cell r="L717">
            <v>21</v>
          </cell>
          <cell r="N717" t="str">
            <v>簽</v>
          </cell>
          <cell r="O717">
            <v>35.299999999999997</v>
          </cell>
          <cell r="P717">
            <v>35.1</v>
          </cell>
        </row>
        <row r="718">
          <cell r="B718" t="str">
            <v>A40442</v>
          </cell>
          <cell r="D718" t="str">
            <v>沈慧</v>
          </cell>
          <cell r="E718">
            <v>37981</v>
          </cell>
          <cell r="F718">
            <v>37981</v>
          </cell>
          <cell r="G718">
            <v>37981</v>
          </cell>
          <cell r="I718">
            <v>160</v>
          </cell>
          <cell r="J718">
            <v>170</v>
          </cell>
          <cell r="K718">
            <v>140</v>
          </cell>
          <cell r="L718">
            <v>30</v>
          </cell>
          <cell r="M718" t="str">
            <v>法定平面小車位</v>
          </cell>
        </row>
        <row r="719">
          <cell r="B719" t="str">
            <v>A40443</v>
          </cell>
          <cell r="D719" t="str">
            <v>沈慧</v>
          </cell>
          <cell r="E719">
            <v>37981</v>
          </cell>
          <cell r="F719">
            <v>37981</v>
          </cell>
          <cell r="G719">
            <v>37981</v>
          </cell>
          <cell r="I719">
            <v>160</v>
          </cell>
          <cell r="J719">
            <v>170</v>
          </cell>
          <cell r="K719">
            <v>120</v>
          </cell>
          <cell r="L719">
            <v>50</v>
          </cell>
          <cell r="M719" t="str">
            <v>法定平面小車位</v>
          </cell>
        </row>
        <row r="720">
          <cell r="B720" t="str">
            <v>A40444</v>
          </cell>
          <cell r="D720" t="str">
            <v>沈慧</v>
          </cell>
          <cell r="E720">
            <v>37981</v>
          </cell>
          <cell r="F720">
            <v>37981</v>
          </cell>
          <cell r="G720">
            <v>37981</v>
          </cell>
          <cell r="I720">
            <v>160</v>
          </cell>
          <cell r="J720">
            <v>170</v>
          </cell>
          <cell r="K720">
            <v>120</v>
          </cell>
          <cell r="L720">
            <v>50</v>
          </cell>
          <cell r="M720" t="str">
            <v>法定平面小車位</v>
          </cell>
        </row>
        <row r="721">
          <cell r="B721" t="str">
            <v>A40445</v>
          </cell>
          <cell r="D721" t="str">
            <v>沈慧</v>
          </cell>
          <cell r="E721">
            <v>37981</v>
          </cell>
          <cell r="F721">
            <v>37981</v>
          </cell>
          <cell r="G721">
            <v>37981</v>
          </cell>
          <cell r="I721">
            <v>160</v>
          </cell>
          <cell r="J721">
            <v>170</v>
          </cell>
          <cell r="K721">
            <v>120</v>
          </cell>
          <cell r="L721">
            <v>50</v>
          </cell>
          <cell r="M721" t="str">
            <v>法定平面小車位</v>
          </cell>
        </row>
        <row r="722">
          <cell r="A722" t="str">
            <v>A01F02</v>
          </cell>
          <cell r="C722" t="str">
            <v>四</v>
          </cell>
          <cell r="D722" t="str">
            <v>王建財</v>
          </cell>
          <cell r="E722">
            <v>37983</v>
          </cell>
          <cell r="F722">
            <v>37983</v>
          </cell>
          <cell r="G722">
            <v>37983</v>
          </cell>
          <cell r="H722">
            <v>64.73</v>
          </cell>
          <cell r="I722">
            <v>2441</v>
          </cell>
          <cell r="J722">
            <v>2072</v>
          </cell>
          <cell r="K722">
            <v>2124</v>
          </cell>
          <cell r="L722">
            <v>-52</v>
          </cell>
          <cell r="N722" t="str">
            <v>簽</v>
          </cell>
          <cell r="O722">
            <v>32.01</v>
          </cell>
          <cell r="P722">
            <v>32.81</v>
          </cell>
        </row>
        <row r="723">
          <cell r="B723" t="str">
            <v>A40447</v>
          </cell>
          <cell r="D723" t="str">
            <v>王建財</v>
          </cell>
          <cell r="E723">
            <v>37983</v>
          </cell>
          <cell r="F723">
            <v>37983</v>
          </cell>
          <cell r="G723">
            <v>37983</v>
          </cell>
          <cell r="I723">
            <v>160</v>
          </cell>
          <cell r="J723">
            <v>160</v>
          </cell>
          <cell r="K723">
            <v>140</v>
          </cell>
          <cell r="L723">
            <v>20</v>
          </cell>
          <cell r="M723" t="str">
            <v>法定平面小車位</v>
          </cell>
        </row>
        <row r="724">
          <cell r="A724" t="str">
            <v>A02F02</v>
          </cell>
          <cell r="C724" t="str">
            <v>四</v>
          </cell>
          <cell r="D724" t="str">
            <v>王建發</v>
          </cell>
          <cell r="E724">
            <v>37983</v>
          </cell>
          <cell r="F724">
            <v>37983</v>
          </cell>
          <cell r="G724">
            <v>37983</v>
          </cell>
          <cell r="H724">
            <v>64.73</v>
          </cell>
          <cell r="I724">
            <v>2441</v>
          </cell>
          <cell r="J724">
            <v>2071</v>
          </cell>
          <cell r="K724">
            <v>2124</v>
          </cell>
          <cell r="L724">
            <v>-53</v>
          </cell>
          <cell r="N724" t="str">
            <v>簽</v>
          </cell>
          <cell r="O724">
            <v>31.99</v>
          </cell>
          <cell r="P724">
            <v>32.81</v>
          </cell>
        </row>
        <row r="725">
          <cell r="B725" t="str">
            <v>A40446</v>
          </cell>
          <cell r="D725" t="str">
            <v>王建發</v>
          </cell>
          <cell r="E725">
            <v>37983</v>
          </cell>
          <cell r="F725">
            <v>37983</v>
          </cell>
          <cell r="G725">
            <v>37983</v>
          </cell>
          <cell r="I725">
            <v>160</v>
          </cell>
          <cell r="J725">
            <v>170</v>
          </cell>
          <cell r="K725">
            <v>140</v>
          </cell>
          <cell r="L725">
            <v>30</v>
          </cell>
          <cell r="M725" t="str">
            <v>法定平面小車位</v>
          </cell>
        </row>
        <row r="726">
          <cell r="A726" t="str">
            <v>A02F10</v>
          </cell>
          <cell r="C726" t="str">
            <v>四</v>
          </cell>
          <cell r="D726" t="str">
            <v>張惠娟</v>
          </cell>
          <cell r="E726">
            <v>37983</v>
          </cell>
          <cell r="F726">
            <v>37983</v>
          </cell>
          <cell r="G726">
            <v>37983</v>
          </cell>
          <cell r="H726">
            <v>64.25</v>
          </cell>
          <cell r="I726">
            <v>2493</v>
          </cell>
          <cell r="J726">
            <v>2175</v>
          </cell>
          <cell r="K726">
            <v>2191</v>
          </cell>
          <cell r="L726">
            <v>-16</v>
          </cell>
          <cell r="N726" t="str">
            <v>簽</v>
          </cell>
          <cell r="O726">
            <v>33.85</v>
          </cell>
          <cell r="P726">
            <v>34.1</v>
          </cell>
        </row>
        <row r="727">
          <cell r="B727" t="str">
            <v>A40420</v>
          </cell>
          <cell r="D727" t="str">
            <v>張惠娟</v>
          </cell>
          <cell r="E727">
            <v>37983</v>
          </cell>
          <cell r="F727">
            <v>37983</v>
          </cell>
          <cell r="G727">
            <v>37983</v>
          </cell>
          <cell r="I727">
            <v>160</v>
          </cell>
          <cell r="J727">
            <v>170</v>
          </cell>
          <cell r="K727">
            <v>140</v>
          </cell>
          <cell r="L727">
            <v>30</v>
          </cell>
          <cell r="M727" t="str">
            <v>法定平面小車位</v>
          </cell>
        </row>
        <row r="728">
          <cell r="B728" t="str">
            <v>A40421</v>
          </cell>
          <cell r="D728" t="str">
            <v>張惠娟</v>
          </cell>
          <cell r="E728">
            <v>37983</v>
          </cell>
          <cell r="F728">
            <v>37983</v>
          </cell>
          <cell r="G728">
            <v>37983</v>
          </cell>
          <cell r="I728">
            <v>170</v>
          </cell>
          <cell r="J728">
            <v>180</v>
          </cell>
          <cell r="K728">
            <v>130</v>
          </cell>
          <cell r="L728">
            <v>50</v>
          </cell>
          <cell r="M728" t="str">
            <v>法定平面大車位</v>
          </cell>
        </row>
        <row r="729">
          <cell r="A729" t="str">
            <v>A02F07</v>
          </cell>
          <cell r="C729" t="str">
            <v>四</v>
          </cell>
          <cell r="D729" t="str">
            <v>蕭崇崑</v>
          </cell>
          <cell r="E729">
            <v>37984</v>
          </cell>
          <cell r="F729">
            <v>37984</v>
          </cell>
          <cell r="G729">
            <v>37984</v>
          </cell>
          <cell r="H729">
            <v>64.25</v>
          </cell>
          <cell r="I729">
            <v>2481</v>
          </cell>
          <cell r="J729">
            <v>2188</v>
          </cell>
          <cell r="K729">
            <v>2179</v>
          </cell>
          <cell r="L729">
            <v>9</v>
          </cell>
          <cell r="N729" t="str">
            <v>簽</v>
          </cell>
          <cell r="O729">
            <v>34.049999999999997</v>
          </cell>
          <cell r="P729">
            <v>33.909999999999997</v>
          </cell>
        </row>
        <row r="730">
          <cell r="B730" t="str">
            <v>A40465</v>
          </cell>
          <cell r="D730" t="str">
            <v>蕭崇崑</v>
          </cell>
          <cell r="E730">
            <v>37984</v>
          </cell>
          <cell r="F730">
            <v>37984</v>
          </cell>
          <cell r="G730">
            <v>37984</v>
          </cell>
          <cell r="I730">
            <v>160</v>
          </cell>
          <cell r="J730">
            <v>165</v>
          </cell>
          <cell r="K730">
            <v>140</v>
          </cell>
          <cell r="L730">
            <v>25</v>
          </cell>
          <cell r="M730" t="str">
            <v>法定平面小車位</v>
          </cell>
        </row>
        <row r="731">
          <cell r="B731" t="str">
            <v>A40466</v>
          </cell>
          <cell r="D731" t="str">
            <v>蕭崇崑</v>
          </cell>
          <cell r="E731">
            <v>37984</v>
          </cell>
          <cell r="F731">
            <v>37984</v>
          </cell>
          <cell r="G731">
            <v>37984</v>
          </cell>
          <cell r="I731">
            <v>160</v>
          </cell>
          <cell r="J731">
            <v>165</v>
          </cell>
          <cell r="K731">
            <v>120</v>
          </cell>
          <cell r="L731">
            <v>45</v>
          </cell>
          <cell r="M731" t="str">
            <v>法定平面小車位</v>
          </cell>
        </row>
        <row r="732">
          <cell r="A732" t="str">
            <v>D02F02</v>
          </cell>
          <cell r="C732" t="str">
            <v>四</v>
          </cell>
          <cell r="D732" t="str">
            <v>楊約西</v>
          </cell>
          <cell r="E732">
            <v>37985</v>
          </cell>
          <cell r="F732">
            <v>37985</v>
          </cell>
          <cell r="G732">
            <v>37985</v>
          </cell>
          <cell r="H732">
            <v>79.59</v>
          </cell>
          <cell r="I732">
            <v>2882</v>
          </cell>
          <cell r="J732">
            <v>2390</v>
          </cell>
          <cell r="K732">
            <v>2492</v>
          </cell>
          <cell r="L732">
            <v>-102</v>
          </cell>
          <cell r="N732" t="str">
            <v>簽</v>
          </cell>
          <cell r="O732">
            <v>30.03</v>
          </cell>
          <cell r="P732">
            <v>31.31</v>
          </cell>
        </row>
        <row r="733">
          <cell r="B733" t="str">
            <v>A40347</v>
          </cell>
          <cell r="D733" t="str">
            <v>楊約西</v>
          </cell>
          <cell r="E733">
            <v>37985</v>
          </cell>
          <cell r="F733">
            <v>37985</v>
          </cell>
          <cell r="G733">
            <v>37985</v>
          </cell>
          <cell r="I733">
            <v>160</v>
          </cell>
          <cell r="J733">
            <v>170</v>
          </cell>
          <cell r="K733">
            <v>140</v>
          </cell>
          <cell r="L733">
            <v>30</v>
          </cell>
          <cell r="M733" t="str">
            <v>法定平面小車位</v>
          </cell>
        </row>
        <row r="734">
          <cell r="B734" t="str">
            <v>A40376</v>
          </cell>
          <cell r="D734" t="str">
            <v>楊約西</v>
          </cell>
          <cell r="E734">
            <v>37985</v>
          </cell>
          <cell r="F734">
            <v>37985</v>
          </cell>
          <cell r="G734">
            <v>37985</v>
          </cell>
          <cell r="I734">
            <v>160</v>
          </cell>
          <cell r="J734">
            <v>170</v>
          </cell>
          <cell r="K734">
            <v>120</v>
          </cell>
          <cell r="L734">
            <v>50</v>
          </cell>
          <cell r="M734" t="str">
            <v>法定平面小車位</v>
          </cell>
        </row>
        <row r="735">
          <cell r="A735" t="str">
            <v>E05F16</v>
          </cell>
          <cell r="C735" t="str">
            <v>樓中樓</v>
          </cell>
          <cell r="D735" t="str">
            <v>宋維鋼</v>
          </cell>
          <cell r="E735">
            <v>37986</v>
          </cell>
          <cell r="F735">
            <v>37986</v>
          </cell>
          <cell r="G735">
            <v>37986</v>
          </cell>
          <cell r="H735">
            <v>108</v>
          </cell>
          <cell r="I735">
            <v>4428</v>
          </cell>
          <cell r="J735">
            <v>3888</v>
          </cell>
          <cell r="K735">
            <v>3899</v>
          </cell>
          <cell r="L735">
            <v>-11</v>
          </cell>
          <cell r="N735" t="str">
            <v>簽</v>
          </cell>
          <cell r="O735">
            <v>36</v>
          </cell>
          <cell r="P735">
            <v>36.1</v>
          </cell>
        </row>
        <row r="736">
          <cell r="B736" t="str">
            <v>A40352</v>
          </cell>
          <cell r="D736" t="str">
            <v>宋維鋼</v>
          </cell>
          <cell r="E736">
            <v>37986</v>
          </cell>
          <cell r="F736">
            <v>37986</v>
          </cell>
          <cell r="G736">
            <v>37986</v>
          </cell>
          <cell r="I736">
            <v>160</v>
          </cell>
          <cell r="J736">
            <v>170</v>
          </cell>
          <cell r="K736">
            <v>140</v>
          </cell>
          <cell r="L736">
            <v>30</v>
          </cell>
          <cell r="M736" t="str">
            <v>法定平面小車位</v>
          </cell>
        </row>
        <row r="737">
          <cell r="B737" t="str">
            <v>A40353</v>
          </cell>
          <cell r="D737" t="str">
            <v>宋維鋼</v>
          </cell>
          <cell r="E737">
            <v>37986</v>
          </cell>
          <cell r="F737">
            <v>37986</v>
          </cell>
          <cell r="G737">
            <v>37986</v>
          </cell>
          <cell r="I737">
            <v>160</v>
          </cell>
          <cell r="J737">
            <v>170</v>
          </cell>
          <cell r="K737">
            <v>140</v>
          </cell>
          <cell r="L737">
            <v>30</v>
          </cell>
          <cell r="M737" t="str">
            <v>法定平面小車位</v>
          </cell>
        </row>
        <row r="738">
          <cell r="A738" t="str">
            <v>A02F06</v>
          </cell>
          <cell r="C738" t="str">
            <v>四</v>
          </cell>
          <cell r="D738" t="str">
            <v>王建中</v>
          </cell>
          <cell r="E738">
            <v>37986</v>
          </cell>
          <cell r="F738">
            <v>37986</v>
          </cell>
          <cell r="G738">
            <v>37986</v>
          </cell>
          <cell r="H738">
            <v>64.25</v>
          </cell>
          <cell r="I738">
            <v>2468</v>
          </cell>
          <cell r="J738">
            <v>2180</v>
          </cell>
          <cell r="K738">
            <v>2166</v>
          </cell>
          <cell r="L738">
            <v>14</v>
          </cell>
          <cell r="N738" t="str">
            <v>簽</v>
          </cell>
          <cell r="O738">
            <v>33.93</v>
          </cell>
          <cell r="P738">
            <v>33.71</v>
          </cell>
        </row>
        <row r="739">
          <cell r="B739" t="str">
            <v>A40426</v>
          </cell>
          <cell r="D739" t="str">
            <v>王建中</v>
          </cell>
          <cell r="E739">
            <v>37986</v>
          </cell>
          <cell r="F739">
            <v>37986</v>
          </cell>
          <cell r="G739">
            <v>37986</v>
          </cell>
          <cell r="I739">
            <v>160</v>
          </cell>
          <cell r="J739">
            <v>160</v>
          </cell>
          <cell r="K739">
            <v>140</v>
          </cell>
          <cell r="L739">
            <v>20</v>
          </cell>
          <cell r="M739" t="str">
            <v>法定平面小車位</v>
          </cell>
        </row>
        <row r="740">
          <cell r="B740" t="str">
            <v>A40427</v>
          </cell>
          <cell r="D740" t="str">
            <v>王建中</v>
          </cell>
          <cell r="E740">
            <v>37986</v>
          </cell>
          <cell r="F740">
            <v>37986</v>
          </cell>
          <cell r="G740">
            <v>37986</v>
          </cell>
          <cell r="I740">
            <v>160</v>
          </cell>
          <cell r="J740">
            <v>160</v>
          </cell>
          <cell r="K740">
            <v>120</v>
          </cell>
          <cell r="L740">
            <v>40</v>
          </cell>
          <cell r="M740" t="str">
            <v>法定平面小車位</v>
          </cell>
        </row>
        <row r="741">
          <cell r="A741" t="str">
            <v>D03F06</v>
          </cell>
          <cell r="C741" t="str">
            <v>三+1</v>
          </cell>
          <cell r="D741" t="str">
            <v>許啟盛</v>
          </cell>
          <cell r="E741">
            <v>37986</v>
          </cell>
          <cell r="F741">
            <v>37986</v>
          </cell>
          <cell r="G741">
            <v>37986</v>
          </cell>
          <cell r="H741">
            <v>62.6</v>
          </cell>
          <cell r="I741">
            <v>2354</v>
          </cell>
          <cell r="J741">
            <v>2061</v>
          </cell>
          <cell r="K741">
            <v>2060</v>
          </cell>
          <cell r="L741">
            <v>1</v>
          </cell>
          <cell r="N741" t="str">
            <v>簽</v>
          </cell>
          <cell r="O741">
            <v>32.92</v>
          </cell>
          <cell r="P741">
            <v>32.909999999999997</v>
          </cell>
        </row>
        <row r="742">
          <cell r="B742" t="str">
            <v>A40457</v>
          </cell>
          <cell r="D742" t="str">
            <v>許啟盛</v>
          </cell>
          <cell r="E742">
            <v>37986</v>
          </cell>
          <cell r="F742">
            <v>37986</v>
          </cell>
          <cell r="G742">
            <v>37986</v>
          </cell>
          <cell r="I742">
            <v>160</v>
          </cell>
          <cell r="J742">
            <v>146.69999999999999</v>
          </cell>
          <cell r="K742">
            <v>140</v>
          </cell>
          <cell r="L742">
            <v>6.6999999999999886</v>
          </cell>
          <cell r="M742" t="str">
            <v>法定平面小車位</v>
          </cell>
        </row>
        <row r="743">
          <cell r="A743" t="str">
            <v>C01F03</v>
          </cell>
          <cell r="C743" t="str">
            <v>二</v>
          </cell>
          <cell r="D743" t="str">
            <v>黃淑曬</v>
          </cell>
          <cell r="E743">
            <v>37989</v>
          </cell>
          <cell r="F743">
            <v>37989</v>
          </cell>
          <cell r="G743">
            <v>37989</v>
          </cell>
          <cell r="H743">
            <v>44.73</v>
          </cell>
          <cell r="I743">
            <v>1691</v>
          </cell>
          <cell r="J743">
            <v>1410</v>
          </cell>
          <cell r="K743">
            <v>1463</v>
          </cell>
          <cell r="L743">
            <v>-53</v>
          </cell>
          <cell r="N743" t="str">
            <v>簽</v>
          </cell>
          <cell r="O743">
            <v>31.52</v>
          </cell>
          <cell r="P743">
            <v>32.71</v>
          </cell>
        </row>
        <row r="744">
          <cell r="B744" t="str">
            <v>A40356</v>
          </cell>
          <cell r="D744" t="str">
            <v>黃淑曬</v>
          </cell>
          <cell r="E744">
            <v>37989</v>
          </cell>
          <cell r="F744">
            <v>37989</v>
          </cell>
          <cell r="G744">
            <v>37989</v>
          </cell>
          <cell r="I744">
            <v>160</v>
          </cell>
          <cell r="J744">
            <v>170</v>
          </cell>
          <cell r="K744">
            <v>140</v>
          </cell>
          <cell r="L744">
            <v>30</v>
          </cell>
          <cell r="M744" t="str">
            <v>法定平面小車位</v>
          </cell>
        </row>
        <row r="745">
          <cell r="B745" t="str">
            <v>A40387</v>
          </cell>
          <cell r="D745" t="str">
            <v>朱錦文</v>
          </cell>
          <cell r="E745">
            <v>37990</v>
          </cell>
          <cell r="F745">
            <v>37990</v>
          </cell>
          <cell r="G745">
            <v>37990</v>
          </cell>
          <cell r="I745">
            <v>160</v>
          </cell>
          <cell r="J745">
            <v>140</v>
          </cell>
          <cell r="K745">
            <v>140</v>
          </cell>
          <cell r="L745">
            <v>0</v>
          </cell>
          <cell r="M745" t="str">
            <v>法定平面小車位</v>
          </cell>
        </row>
        <row r="746">
          <cell r="A746" t="str">
            <v>A01F04</v>
          </cell>
          <cell r="C746" t="str">
            <v>四</v>
          </cell>
          <cell r="D746" t="str">
            <v>林文智</v>
          </cell>
          <cell r="E746">
            <v>37990</v>
          </cell>
          <cell r="F746">
            <v>37990</v>
          </cell>
          <cell r="G746">
            <v>37990</v>
          </cell>
          <cell r="H746">
            <v>64.25</v>
          </cell>
          <cell r="I746">
            <v>2371</v>
          </cell>
          <cell r="J746">
            <v>2040</v>
          </cell>
          <cell r="K746">
            <v>2069</v>
          </cell>
          <cell r="L746">
            <v>-29</v>
          </cell>
          <cell r="N746" t="str">
            <v>簽</v>
          </cell>
          <cell r="O746">
            <v>31.75</v>
          </cell>
          <cell r="P746">
            <v>32.200000000000003</v>
          </cell>
        </row>
        <row r="747">
          <cell r="B747" t="str">
            <v>A40441</v>
          </cell>
          <cell r="D747" t="str">
            <v>林文智</v>
          </cell>
          <cell r="E747">
            <v>37990</v>
          </cell>
          <cell r="F747">
            <v>37990</v>
          </cell>
          <cell r="G747">
            <v>37990</v>
          </cell>
          <cell r="I747">
            <v>160</v>
          </cell>
          <cell r="J747">
            <v>170</v>
          </cell>
          <cell r="K747">
            <v>140</v>
          </cell>
          <cell r="L747">
            <v>30</v>
          </cell>
          <cell r="M747" t="str">
            <v>法定平面小車位</v>
          </cell>
        </row>
        <row r="748">
          <cell r="A748" t="str">
            <v>D02F16</v>
          </cell>
          <cell r="C748" t="str">
            <v>樓中樓</v>
          </cell>
          <cell r="D748" t="str">
            <v>莊威龍</v>
          </cell>
          <cell r="E748">
            <v>37994</v>
          </cell>
          <cell r="F748">
            <v>37997</v>
          </cell>
          <cell r="G748">
            <v>37997</v>
          </cell>
          <cell r="H748">
            <v>139.21</v>
          </cell>
          <cell r="I748">
            <v>5318</v>
          </cell>
          <cell r="J748">
            <v>4690</v>
          </cell>
          <cell r="K748">
            <v>4636</v>
          </cell>
          <cell r="L748">
            <v>54</v>
          </cell>
          <cell r="N748" t="str">
            <v>簽</v>
          </cell>
          <cell r="O748">
            <v>33.69</v>
          </cell>
          <cell r="P748">
            <v>33.299999999999997</v>
          </cell>
        </row>
        <row r="749">
          <cell r="B749" t="str">
            <v>A40393</v>
          </cell>
          <cell r="D749" t="str">
            <v>莊威龍</v>
          </cell>
          <cell r="E749">
            <v>37994</v>
          </cell>
          <cell r="F749">
            <v>37997</v>
          </cell>
          <cell r="G749">
            <v>37997</v>
          </cell>
          <cell r="I749">
            <v>160</v>
          </cell>
          <cell r="J749">
            <v>160</v>
          </cell>
          <cell r="K749">
            <v>140</v>
          </cell>
          <cell r="L749">
            <v>20</v>
          </cell>
          <cell r="M749" t="str">
            <v>法定平面小車位</v>
          </cell>
        </row>
        <row r="750">
          <cell r="B750" t="str">
            <v>A40394</v>
          </cell>
          <cell r="D750" t="str">
            <v>莊威龍</v>
          </cell>
          <cell r="E750">
            <v>37994</v>
          </cell>
          <cell r="F750">
            <v>37997</v>
          </cell>
          <cell r="G750">
            <v>37997</v>
          </cell>
          <cell r="I750">
            <v>160</v>
          </cell>
          <cell r="J750">
            <v>160</v>
          </cell>
          <cell r="K750">
            <v>140</v>
          </cell>
          <cell r="L750">
            <v>20</v>
          </cell>
          <cell r="M750" t="str">
            <v>法定平面小車位</v>
          </cell>
        </row>
        <row r="751">
          <cell r="B751" t="str">
            <v>A40395</v>
          </cell>
          <cell r="D751" t="str">
            <v>莊威龍</v>
          </cell>
          <cell r="E751">
            <v>37994</v>
          </cell>
          <cell r="F751">
            <v>37997</v>
          </cell>
          <cell r="G751">
            <v>37997</v>
          </cell>
          <cell r="I751">
            <v>170</v>
          </cell>
          <cell r="J751">
            <v>170</v>
          </cell>
          <cell r="K751">
            <v>150</v>
          </cell>
          <cell r="L751">
            <v>20</v>
          </cell>
          <cell r="M751" t="str">
            <v>法定平面大車位</v>
          </cell>
        </row>
        <row r="752">
          <cell r="A752" t="str">
            <v>D03F05</v>
          </cell>
          <cell r="C752" t="str">
            <v>三+1</v>
          </cell>
          <cell r="D752" t="str">
            <v>李哲賢</v>
          </cell>
          <cell r="E752">
            <v>37996</v>
          </cell>
          <cell r="F752">
            <v>37996</v>
          </cell>
          <cell r="G752">
            <v>37996</v>
          </cell>
          <cell r="H752">
            <v>62.6</v>
          </cell>
          <cell r="I752">
            <v>2323</v>
          </cell>
          <cell r="J752">
            <v>2000</v>
          </cell>
          <cell r="K752">
            <v>2029</v>
          </cell>
          <cell r="L752">
            <v>-29</v>
          </cell>
          <cell r="N752" t="str">
            <v>簽</v>
          </cell>
          <cell r="O752">
            <v>31.95</v>
          </cell>
          <cell r="P752">
            <v>32.409999999999997</v>
          </cell>
        </row>
        <row r="753">
          <cell r="B753" t="str">
            <v>A40388</v>
          </cell>
          <cell r="D753" t="str">
            <v>李哲賢</v>
          </cell>
          <cell r="E753">
            <v>37996</v>
          </cell>
          <cell r="F753">
            <v>37996</v>
          </cell>
          <cell r="G753">
            <v>37996</v>
          </cell>
          <cell r="I753">
            <v>160</v>
          </cell>
          <cell r="J753">
            <v>170</v>
          </cell>
          <cell r="K753">
            <v>140</v>
          </cell>
          <cell r="L753">
            <v>30</v>
          </cell>
          <cell r="M753" t="str">
            <v>法定平面小車位</v>
          </cell>
        </row>
        <row r="754">
          <cell r="A754" t="str">
            <v>D01F02</v>
          </cell>
          <cell r="E754">
            <v>38005</v>
          </cell>
          <cell r="F754">
            <v>38005</v>
          </cell>
          <cell r="G754">
            <v>38005</v>
          </cell>
          <cell r="H754">
            <v>65.19</v>
          </cell>
          <cell r="I754">
            <v>2589</v>
          </cell>
          <cell r="J754">
            <v>2250</v>
          </cell>
          <cell r="K754">
            <v>2269</v>
          </cell>
          <cell r="L754">
            <v>-19</v>
          </cell>
          <cell r="N754" t="str">
            <v>簽</v>
          </cell>
          <cell r="O754">
            <v>34.51</v>
          </cell>
          <cell r="P754">
            <v>34.81</v>
          </cell>
        </row>
        <row r="755">
          <cell r="B755" t="str">
            <v>A40438</v>
          </cell>
          <cell r="E755">
            <v>38005</v>
          </cell>
          <cell r="F755">
            <v>38005</v>
          </cell>
          <cell r="G755">
            <v>38005</v>
          </cell>
          <cell r="I755">
            <v>170</v>
          </cell>
          <cell r="J755">
            <v>145</v>
          </cell>
          <cell r="K755">
            <v>150</v>
          </cell>
          <cell r="L755">
            <v>-5</v>
          </cell>
          <cell r="M755" t="str">
            <v>法定平面大車位</v>
          </cell>
        </row>
        <row r="756">
          <cell r="B756" t="str">
            <v>A40462</v>
          </cell>
          <cell r="E756">
            <v>38005</v>
          </cell>
          <cell r="F756">
            <v>38005</v>
          </cell>
          <cell r="G756">
            <v>38005</v>
          </cell>
          <cell r="I756">
            <v>170</v>
          </cell>
          <cell r="J756">
            <v>165</v>
          </cell>
          <cell r="K756">
            <v>130</v>
          </cell>
          <cell r="L756">
            <v>35</v>
          </cell>
          <cell r="M756" t="str">
            <v>法定平面大車位</v>
          </cell>
        </row>
        <row r="757">
          <cell r="A757" t="str">
            <v>D03F03</v>
          </cell>
          <cell r="C757" t="str">
            <v>三</v>
          </cell>
          <cell r="D757" t="str">
            <v>陳秀娟</v>
          </cell>
          <cell r="E757">
            <v>38024</v>
          </cell>
          <cell r="F757">
            <v>38024</v>
          </cell>
          <cell r="G757">
            <v>38024</v>
          </cell>
          <cell r="H757">
            <v>56.59</v>
          </cell>
          <cell r="I757">
            <v>2089</v>
          </cell>
          <cell r="J757">
            <v>1698</v>
          </cell>
          <cell r="K757">
            <v>1800</v>
          </cell>
          <cell r="L757">
            <v>-102</v>
          </cell>
          <cell r="N757" t="str">
            <v>簽</v>
          </cell>
          <cell r="O757">
            <v>30.01</v>
          </cell>
          <cell r="P757">
            <v>31.81</v>
          </cell>
        </row>
        <row r="758">
          <cell r="B758" t="str">
            <v>A40399</v>
          </cell>
          <cell r="D758" t="str">
            <v>陳秀娟</v>
          </cell>
          <cell r="E758">
            <v>38024</v>
          </cell>
          <cell r="F758">
            <v>38024</v>
          </cell>
          <cell r="G758">
            <v>38024</v>
          </cell>
          <cell r="I758">
            <v>160</v>
          </cell>
          <cell r="J758">
            <v>170</v>
          </cell>
          <cell r="K758">
            <v>140</v>
          </cell>
          <cell r="L758">
            <v>30</v>
          </cell>
          <cell r="M758" t="str">
            <v>法定平面小車位</v>
          </cell>
        </row>
        <row r="759">
          <cell r="A759" t="str">
            <v>D03F02</v>
          </cell>
          <cell r="C759" t="str">
            <v>三+1</v>
          </cell>
          <cell r="D759" t="str">
            <v>李德申</v>
          </cell>
          <cell r="E759">
            <v>38025</v>
          </cell>
          <cell r="F759">
            <v>38026</v>
          </cell>
          <cell r="G759">
            <v>38026</v>
          </cell>
          <cell r="H759">
            <v>63.77</v>
          </cell>
          <cell r="I759">
            <v>2354</v>
          </cell>
          <cell r="J759">
            <v>2104</v>
          </cell>
          <cell r="K759">
            <v>2041</v>
          </cell>
          <cell r="L759">
            <v>63</v>
          </cell>
          <cell r="N759" t="str">
            <v>簽</v>
          </cell>
          <cell r="O759">
            <v>32.99</v>
          </cell>
          <cell r="P759">
            <v>32.01</v>
          </cell>
        </row>
        <row r="760">
          <cell r="B760" t="str">
            <v>A40350</v>
          </cell>
          <cell r="D760" t="str">
            <v>李德申</v>
          </cell>
          <cell r="E760">
            <v>38025</v>
          </cell>
          <cell r="F760">
            <v>38026</v>
          </cell>
          <cell r="G760">
            <v>38026</v>
          </cell>
          <cell r="I760">
            <v>170</v>
          </cell>
          <cell r="J760">
            <v>170</v>
          </cell>
          <cell r="K760">
            <v>150</v>
          </cell>
          <cell r="L760">
            <v>20</v>
          </cell>
          <cell r="M760" t="str">
            <v>法定平面大車位</v>
          </cell>
        </row>
        <row r="761">
          <cell r="A761" t="str">
            <v>A05F16</v>
          </cell>
          <cell r="C761" t="str">
            <v>樓中樓</v>
          </cell>
          <cell r="D761" t="str">
            <v>姜智容</v>
          </cell>
          <cell r="E761">
            <v>38027</v>
          </cell>
          <cell r="F761">
            <v>38027</v>
          </cell>
          <cell r="G761">
            <v>38027</v>
          </cell>
          <cell r="H761">
            <v>130.24</v>
          </cell>
          <cell r="I761">
            <v>5405</v>
          </cell>
          <cell r="J761">
            <v>4558</v>
          </cell>
          <cell r="K761">
            <v>4767</v>
          </cell>
          <cell r="L761">
            <v>-209</v>
          </cell>
          <cell r="N761" t="str">
            <v>簽</v>
          </cell>
          <cell r="O761">
            <v>35</v>
          </cell>
          <cell r="P761">
            <v>36.6</v>
          </cell>
        </row>
        <row r="762">
          <cell r="B762" t="str">
            <v>A40414</v>
          </cell>
          <cell r="D762" t="str">
            <v>姜智容</v>
          </cell>
          <cell r="E762">
            <v>38027</v>
          </cell>
          <cell r="F762">
            <v>38027</v>
          </cell>
          <cell r="G762">
            <v>38027</v>
          </cell>
          <cell r="I762">
            <v>160</v>
          </cell>
          <cell r="J762">
            <v>170</v>
          </cell>
          <cell r="K762">
            <v>140</v>
          </cell>
          <cell r="L762">
            <v>30</v>
          </cell>
          <cell r="M762" t="str">
            <v>法定平面小車位</v>
          </cell>
        </row>
        <row r="763">
          <cell r="B763" t="str">
            <v>A40415</v>
          </cell>
          <cell r="D763" t="str">
            <v>姜智容</v>
          </cell>
          <cell r="E763">
            <v>38027</v>
          </cell>
          <cell r="F763">
            <v>38027</v>
          </cell>
          <cell r="G763">
            <v>38027</v>
          </cell>
          <cell r="I763">
            <v>160</v>
          </cell>
          <cell r="J763">
            <v>170</v>
          </cell>
          <cell r="K763">
            <v>140</v>
          </cell>
          <cell r="L763">
            <v>30</v>
          </cell>
          <cell r="M763" t="str">
            <v>法定平面小車位</v>
          </cell>
        </row>
        <row r="764">
          <cell r="A764" t="str">
            <v>C02F02</v>
          </cell>
          <cell r="C764" t="str">
            <v>三</v>
          </cell>
          <cell r="D764" t="str">
            <v>林宜蕙.徐智強</v>
          </cell>
          <cell r="E764">
            <v>38028</v>
          </cell>
          <cell r="F764">
            <v>38028</v>
          </cell>
          <cell r="G764">
            <v>38028</v>
          </cell>
          <cell r="H764">
            <v>52.79</v>
          </cell>
          <cell r="I764">
            <v>1996</v>
          </cell>
          <cell r="J764">
            <v>1645</v>
          </cell>
          <cell r="K764">
            <v>1737</v>
          </cell>
          <cell r="L764">
            <v>-92</v>
          </cell>
          <cell r="N764" t="str">
            <v>簽</v>
          </cell>
          <cell r="O764">
            <v>31.16</v>
          </cell>
          <cell r="P764">
            <v>32.9</v>
          </cell>
        </row>
        <row r="765">
          <cell r="B765" t="str">
            <v>A40401</v>
          </cell>
          <cell r="D765" t="str">
            <v>林宜蕙.徐智強</v>
          </cell>
          <cell r="E765">
            <v>38028</v>
          </cell>
          <cell r="F765">
            <v>38028</v>
          </cell>
          <cell r="G765">
            <v>38028</v>
          </cell>
          <cell r="I765">
            <v>170</v>
          </cell>
          <cell r="J765">
            <v>173</v>
          </cell>
          <cell r="K765">
            <v>150</v>
          </cell>
          <cell r="L765">
            <v>23</v>
          </cell>
          <cell r="M765" t="str">
            <v>法定平面大車位</v>
          </cell>
        </row>
        <row r="766">
          <cell r="B766" t="str">
            <v>A40402</v>
          </cell>
          <cell r="D766" t="str">
            <v>林宜蕙.徐智強</v>
          </cell>
          <cell r="E766">
            <v>38028</v>
          </cell>
          <cell r="F766">
            <v>38028</v>
          </cell>
          <cell r="G766">
            <v>38028</v>
          </cell>
          <cell r="I766">
            <v>170</v>
          </cell>
          <cell r="J766">
            <v>172</v>
          </cell>
          <cell r="K766">
            <v>130</v>
          </cell>
          <cell r="L766">
            <v>42</v>
          </cell>
          <cell r="M766" t="str">
            <v>法定平面大車位</v>
          </cell>
        </row>
        <row r="767">
          <cell r="A767" t="str">
            <v>D02F01</v>
          </cell>
          <cell r="C767" t="str">
            <v>一樓</v>
          </cell>
          <cell r="D767" t="str">
            <v>許昭鋒</v>
          </cell>
          <cell r="E767">
            <v>38033</v>
          </cell>
          <cell r="F767">
            <v>38033</v>
          </cell>
          <cell r="G767">
            <v>38039</v>
          </cell>
          <cell r="H767">
            <v>86.38</v>
          </cell>
          <cell r="I767">
            <v>3983</v>
          </cell>
          <cell r="J767">
            <v>3335</v>
          </cell>
          <cell r="K767">
            <v>3335</v>
          </cell>
          <cell r="L767">
            <v>0</v>
          </cell>
          <cell r="N767" t="str">
            <v>簽</v>
          </cell>
          <cell r="O767">
            <v>38.61</v>
          </cell>
          <cell r="P767">
            <v>38.61</v>
          </cell>
        </row>
        <row r="768">
          <cell r="B768" t="str">
            <v>A40371</v>
          </cell>
          <cell r="D768" t="str">
            <v>許昭鋒</v>
          </cell>
          <cell r="E768">
            <v>38033</v>
          </cell>
          <cell r="F768">
            <v>38033</v>
          </cell>
          <cell r="G768">
            <v>38039</v>
          </cell>
          <cell r="I768">
            <v>170</v>
          </cell>
          <cell r="J768">
            <v>150</v>
          </cell>
          <cell r="K768">
            <v>150</v>
          </cell>
          <cell r="L768">
            <v>0</v>
          </cell>
          <cell r="M768" t="str">
            <v>法定平面大車位</v>
          </cell>
        </row>
        <row r="769">
          <cell r="B769" t="str">
            <v>A40372</v>
          </cell>
          <cell r="D769" t="str">
            <v>許昭鋒</v>
          </cell>
          <cell r="E769">
            <v>38033</v>
          </cell>
          <cell r="F769">
            <v>38033</v>
          </cell>
          <cell r="G769">
            <v>38039</v>
          </cell>
          <cell r="I769">
            <v>170</v>
          </cell>
          <cell r="J769">
            <v>150</v>
          </cell>
          <cell r="K769">
            <v>130</v>
          </cell>
          <cell r="L769">
            <v>20</v>
          </cell>
          <cell r="M769" t="str">
            <v>法定平面大車位</v>
          </cell>
        </row>
        <row r="770">
          <cell r="A770" t="str">
            <v>C03F16</v>
          </cell>
          <cell r="C770" t="str">
            <v>樓中樓</v>
          </cell>
          <cell r="D770" t="str">
            <v>沈富美</v>
          </cell>
          <cell r="E770">
            <v>38034</v>
          </cell>
          <cell r="F770">
            <v>38034</v>
          </cell>
          <cell r="G770">
            <v>38034</v>
          </cell>
          <cell r="H770">
            <v>107.56</v>
          </cell>
          <cell r="I770">
            <v>4518</v>
          </cell>
          <cell r="J770">
            <v>3991</v>
          </cell>
          <cell r="K770">
            <v>3991</v>
          </cell>
          <cell r="L770">
            <v>0</v>
          </cell>
          <cell r="N770" t="str">
            <v>簽</v>
          </cell>
          <cell r="O770">
            <v>37.1</v>
          </cell>
          <cell r="P770">
            <v>37.1</v>
          </cell>
        </row>
        <row r="771">
          <cell r="B771" t="str">
            <v>A30851</v>
          </cell>
          <cell r="D771" t="str">
            <v>沈富美</v>
          </cell>
          <cell r="E771">
            <v>38034</v>
          </cell>
          <cell r="F771">
            <v>38034</v>
          </cell>
          <cell r="G771">
            <v>38034</v>
          </cell>
          <cell r="I771">
            <v>180</v>
          </cell>
          <cell r="J771">
            <v>160</v>
          </cell>
          <cell r="K771">
            <v>160</v>
          </cell>
          <cell r="L771">
            <v>0</v>
          </cell>
          <cell r="M771" t="str">
            <v>獎勵平面大車位</v>
          </cell>
        </row>
        <row r="772">
          <cell r="B772" t="str">
            <v>A30852</v>
          </cell>
          <cell r="D772" t="str">
            <v>沈富美</v>
          </cell>
          <cell r="E772">
            <v>38034</v>
          </cell>
          <cell r="F772">
            <v>38034</v>
          </cell>
          <cell r="G772">
            <v>38034</v>
          </cell>
          <cell r="I772">
            <v>180</v>
          </cell>
          <cell r="J772">
            <v>160</v>
          </cell>
          <cell r="K772">
            <v>160</v>
          </cell>
          <cell r="L772">
            <v>0</v>
          </cell>
          <cell r="M772" t="str">
            <v>獎勵平面大車位</v>
          </cell>
        </row>
        <row r="773">
          <cell r="A773" t="str">
            <v>A02F16</v>
          </cell>
          <cell r="C773" t="str">
            <v>樓中樓</v>
          </cell>
          <cell r="D773" t="str">
            <v>林守仁</v>
          </cell>
          <cell r="E773">
            <v>38035</v>
          </cell>
          <cell r="F773">
            <v>38035</v>
          </cell>
          <cell r="G773">
            <v>38035</v>
          </cell>
          <cell r="H773">
            <v>106.52</v>
          </cell>
          <cell r="I773">
            <v>4261</v>
          </cell>
          <cell r="J773">
            <v>3748</v>
          </cell>
          <cell r="K773">
            <v>3739</v>
          </cell>
          <cell r="L773">
            <v>9</v>
          </cell>
          <cell r="N773" t="str">
            <v>簽</v>
          </cell>
          <cell r="O773">
            <v>35.19</v>
          </cell>
          <cell r="P773">
            <v>35.1</v>
          </cell>
        </row>
        <row r="774">
          <cell r="B774" t="str">
            <v>A40439</v>
          </cell>
          <cell r="D774" t="str">
            <v>林守仁</v>
          </cell>
          <cell r="E774">
            <v>38035</v>
          </cell>
          <cell r="F774">
            <v>38035</v>
          </cell>
          <cell r="G774">
            <v>38035</v>
          </cell>
          <cell r="I774">
            <v>170</v>
          </cell>
          <cell r="J774">
            <v>150</v>
          </cell>
          <cell r="K774">
            <v>150</v>
          </cell>
          <cell r="L774">
            <v>0</v>
          </cell>
          <cell r="M774" t="str">
            <v>法定平面大車位</v>
          </cell>
        </row>
        <row r="775">
          <cell r="B775" t="str">
            <v>A40440</v>
          </cell>
          <cell r="D775" t="str">
            <v>林守仁</v>
          </cell>
          <cell r="E775">
            <v>38035</v>
          </cell>
          <cell r="F775">
            <v>38035</v>
          </cell>
          <cell r="G775">
            <v>38035</v>
          </cell>
          <cell r="I775">
            <v>160</v>
          </cell>
          <cell r="J775">
            <v>140</v>
          </cell>
          <cell r="K775">
            <v>120</v>
          </cell>
          <cell r="L775">
            <v>20</v>
          </cell>
          <cell r="M775" t="str">
            <v>法定平面小車位</v>
          </cell>
        </row>
        <row r="816">
          <cell r="M816">
            <v>0</v>
          </cell>
        </row>
        <row r="817">
          <cell r="M817">
            <v>0</v>
          </cell>
        </row>
        <row r="818">
          <cell r="M818">
            <v>0</v>
          </cell>
        </row>
        <row r="819">
          <cell r="M819">
            <v>0</v>
          </cell>
        </row>
        <row r="820">
          <cell r="M820">
            <v>0</v>
          </cell>
        </row>
        <row r="821">
          <cell r="M821">
            <v>0</v>
          </cell>
        </row>
        <row r="822">
          <cell r="M822">
            <v>0</v>
          </cell>
        </row>
        <row r="823">
          <cell r="M823">
            <v>0</v>
          </cell>
        </row>
        <row r="824">
          <cell r="M824">
            <v>0</v>
          </cell>
        </row>
        <row r="825">
          <cell r="M82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月報1"/>
      <sheetName val="月報2"/>
      <sheetName val="月報3"/>
      <sheetName val="圖表"/>
      <sheetName val="1"/>
      <sheetName val="2"/>
      <sheetName val="3"/>
      <sheetName val="4"/>
      <sheetName val="5"/>
      <sheetName val="6"/>
      <sheetName val="分區"/>
      <sheetName val="Sheet3"/>
      <sheetName val="Sheet1"/>
      <sheetName val="明細"/>
      <sheetName val="新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銷控表(分階段)"/>
      <sheetName val="銷況表"/>
      <sheetName val="銷況表(現場用)"/>
      <sheetName val="銷況表(現場用)大張"/>
      <sheetName val="價位建位後"/>
      <sheetName val="開案至今"/>
      <sheetName val="銷控表準則"/>
      <sheetName val="銷售明細"/>
      <sheetName val="價目"/>
      <sheetName val="價目(現場用)"/>
      <sheetName val="銷售分析"/>
      <sheetName val="銷售分析準則"/>
      <sheetName val="明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作業量"/>
      <sheetName val="費用"/>
      <sheetName val="日報表"/>
      <sheetName val="銷況"/>
      <sheetName val="週"/>
      <sheetName val="調價"/>
      <sheetName val="銷況分析-準則"/>
      <sheetName val="銷況分析"/>
      <sheetName val="成交分析"/>
      <sheetName val="準則"/>
      <sheetName val="車位資料"/>
      <sheetName val="Module1"/>
      <sheetName val="Module2"/>
      <sheetName val="銷控表準則"/>
      <sheetName val="銷售分析準則"/>
      <sheetName val="價目(現場用)"/>
      <sheetName val="住宅價目"/>
      <sheetName val="銷售明細"/>
      <sheetName val="舊面積"/>
      <sheetName val="坪數分析"/>
      <sheetName val="績效統計圖表"/>
      <sheetName val="明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費用"/>
      <sheetName val="保留戶"/>
      <sheetName val="作業量"/>
      <sheetName val="日工作"/>
      <sheetName val="日報表"/>
      <sheetName val="房數"/>
      <sheetName val="調價"/>
      <sheetName val="Sheet1"/>
      <sheetName val="結算"/>
      <sheetName val="競賽"/>
      <sheetName val="銷況"/>
      <sheetName val="銷況 (房)"/>
      <sheetName val="銷況 (土)"/>
      <sheetName val="週"/>
      <sheetName val="週 (2)"/>
      <sheetName val="月報"/>
      <sheetName val="年報"/>
      <sheetName val="績效統計"/>
      <sheetName val="費用比較"/>
      <sheetName val="區域"/>
      <sheetName val="媒體"/>
      <sheetName val="業別"/>
      <sheetName val="規劃"/>
      <sheetName val="準則"/>
      <sheetName val="個人績效"/>
      <sheetName val="Module1"/>
      <sheetName val="銷控表準則"/>
      <sheetName val="銷售分析準則"/>
      <sheetName val="價目(現場用)"/>
      <sheetName val="人力"/>
      <sheetName val="銷況分析準則"/>
      <sheetName val="銷況分析-準則"/>
      <sheetName val="明細"/>
      <sheetName val="績效統計圖表"/>
      <sheetName val="銷況_(房)"/>
      <sheetName val="銷況_(土)"/>
      <sheetName val="週_(2)"/>
      <sheetName val="許靜茹92"/>
      <sheetName val="出缺勤"/>
      <sheetName val="行動方案-稽核室(92年)"/>
      <sheetName val="H21來人來電資料"/>
      <sheetName val="H25來人來電資料 "/>
      <sheetName val="H21媒體回饋(公司用)"/>
      <sheetName val="車位"/>
      <sheetName val="#REF"/>
      <sheetName val="銷況_(房)1"/>
      <sheetName val="銷況_(土)1"/>
      <sheetName val="週_(2)1"/>
      <sheetName val="住宅價目"/>
      <sheetName val="銷售明細"/>
      <sheetName val="H32"/>
      <sheetName val="資產負債表(列印)"/>
      <sheetName val="現金流量表(工作底稿列印)"/>
      <sheetName val="現金流量表(列印)"/>
      <sheetName val="損益表(列印)"/>
      <sheetName val="股東權益變動表(列印)"/>
      <sheetName val="面積計算表"/>
      <sheetName val="公設明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83">
          <cell r="J83" t="str">
            <v>區域</v>
          </cell>
        </row>
        <row r="84">
          <cell r="J84" t="str">
            <v>三民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資產負債試算表"/>
      <sheetName val="損益試算表"/>
      <sheetName val="資產負債表(公式)"/>
      <sheetName val="損益表(公式)"/>
      <sheetName val="股東權益變動表(輸入檔)"/>
      <sheetName val="股東權益變動表(公式)"/>
      <sheetName val="資產負債表(上年度全年)"/>
      <sheetName val="現金流量表(輸入檔)"/>
      <sheetName val="現金流量表(工作底稿)"/>
      <sheetName val="現金流量表(公式)"/>
      <sheetName val="資產負債表(列印)"/>
      <sheetName val="損益表(列印)"/>
      <sheetName val="股東權益變動表(列印)"/>
      <sheetName val="現金流量表(工作底稿列印)"/>
      <sheetName val="現金流量表(列印)"/>
      <sheetName val="Module1"/>
      <sheetName val="Module2"/>
      <sheetName val="Module3"/>
      <sheetName val="Module4"/>
      <sheetName val="資產負債表_列印_"/>
      <sheetName val="損益表_列印_"/>
      <sheetName val="股東權益變動表_列印_"/>
      <sheetName val="現金流量表_工作底稿列印_"/>
      <sheetName val="現金流量表_列印_"/>
      <sheetName val="資料庫"/>
      <sheetName val="新來訪目標"/>
      <sheetName val="複來訪目標"/>
      <sheetName val="ModuḐොᘒ"/>
      <sheetName val="9401"/>
      <sheetName val="人資"/>
      <sheetName val="項目設定管理"/>
      <sheetName val="銷況分析-準則"/>
      <sheetName val="準則"/>
      <sheetName val="調價"/>
      <sheetName val="合建保證金收付款明細表"/>
      <sheetName val="在建土地"/>
      <sheetName val="績效統計圖表-百萬"/>
      <sheetName val="績效統計圖表"/>
      <sheetName val="管理報表(人力控管)"/>
      <sheetName val="坪數分析"/>
      <sheetName val="TSO"/>
      <sheetName val="6%. 8%佔率"/>
      <sheetName val="公設明細"/>
      <sheetName val="面積計算表"/>
      <sheetName val="崇友89第三季主要報表"/>
      <sheetName val="行動方案-稽核室(92年)"/>
      <sheetName val="A棟面積"/>
      <sheetName val="B棟面積"/>
      <sheetName val="LEADING"/>
      <sheetName val="所得稅"/>
      <sheetName val="H32"/>
      <sheetName val="主題園業績"/>
      <sheetName val="作業量"/>
      <sheetName val="指標"/>
      <sheetName val="飯店實際業績"/>
      <sheetName val="績效統計表"/>
      <sheetName val="F1戶"/>
      <sheetName val="F1業績"/>
      <sheetName val="H28戶"/>
      <sheetName val="H28業績"/>
      <sheetName val="H32戶"/>
      <sheetName val="H32業績"/>
      <sheetName val="部"/>
      <sheetName val="C2.POS(080)"/>
      <sheetName val="總銷坪"/>
      <sheetName val="出缺勤"/>
      <sheetName val="表4-1"/>
      <sheetName val="貨品價格年月統計(小分類)"/>
      <sheetName val="價位建議-定案"/>
      <sheetName val="管理報表(離職率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保留"/>
      <sheetName val="作業量"/>
      <sheetName val="目標"/>
      <sheetName val="週"/>
      <sheetName val="準則"/>
      <sheetName val="銷況"/>
      <sheetName val="調價"/>
      <sheetName val="成交分析"/>
      <sheetName val="特案分析"/>
      <sheetName val="Module1"/>
      <sheetName val="Module2"/>
      <sheetName val="銷控表準則"/>
      <sheetName val="銷售分析準則"/>
      <sheetName val="價目(現場用)"/>
      <sheetName val="銷況分析-準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價差表"/>
      <sheetName val="簽呈表(2)"/>
      <sheetName val="簽呈"/>
      <sheetName val="價目房"/>
      <sheetName val="價目車"/>
      <sheetName val="價目表(公司)"/>
      <sheetName val="價目表(工地)"/>
      <sheetName val="大小車位"/>
      <sheetName val="車價"/>
      <sheetName val="拆款條"/>
      <sheetName val="公設明細"/>
      <sheetName val="車位明細"/>
      <sheetName val="面積計算表"/>
      <sheetName val="面積計算表 (2)"/>
      <sheetName val="面積總表"/>
      <sheetName val="面積總表 (2)"/>
      <sheetName val="樓板面積比值表 "/>
      <sheetName val="銷況表(房)"/>
      <sheetName val="銷況表(車)"/>
      <sheetName val="準則"/>
      <sheetName val="調價"/>
      <sheetName val="大建"/>
      <sheetName val="個人績效"/>
      <sheetName val="銷控表準則"/>
      <sheetName val="銷售分析準則"/>
      <sheetName val="價目(現場用)"/>
      <sheetName val="Sheet3"/>
      <sheetName val="住宅面積"/>
      <sheetName val="部"/>
      <sheetName val="總銷坪"/>
      <sheetName val="銷況"/>
      <sheetName val="各戶面積計算"/>
      <sheetName val="績效統計圖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吳宜珍92"/>
      <sheetName val="黃國倫92"/>
      <sheetName val="謝振忠92"/>
      <sheetName val="許靜茹92"/>
      <sheetName val="內裝92損益"/>
      <sheetName val="08"/>
      <sheetName val="09"/>
      <sheetName val="10"/>
      <sheetName val="11"/>
      <sheetName val="12"/>
      <sheetName val="內裝92損益 (財務室)"/>
      <sheetName val="07"/>
      <sheetName val="06"/>
      <sheetName val="05"/>
      <sheetName val="04"/>
      <sheetName val="02"/>
      <sheetName val="01"/>
      <sheetName val="03"/>
      <sheetName val="公設明細"/>
      <sheetName val="面積計算表"/>
      <sheetName val="大建"/>
      <sheetName val="部"/>
      <sheetName val="準則"/>
      <sheetName val="調價"/>
      <sheetName val="銷況分析準則"/>
      <sheetName val="2010"/>
      <sheetName val="Sheet1"/>
      <sheetName val="發放明細"/>
      <sheetName val="舊面積"/>
      <sheetName val="出缺勤"/>
      <sheetName val="Sheet3"/>
      <sheetName val="管理報表"/>
      <sheetName val="銷況分析-準則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週"/>
      <sheetName val="目標"/>
      <sheetName val="保留銷況"/>
      <sheetName val="出缺勤"/>
      <sheetName val="準則"/>
      <sheetName val="排名"/>
      <sheetName val="月份績效比較表"/>
      <sheetName val="排名-準則"/>
      <sheetName val="月比較"/>
      <sheetName val="月比較-週"/>
      <sheetName val="月-準則"/>
      <sheetName val="週-準則"/>
      <sheetName val="業績"/>
      <sheetName val="業績-準則"/>
      <sheetName val="許靜茹92"/>
      <sheetName val="銷況分析-準則"/>
      <sheetName val="調價"/>
      <sheetName val="公設明細"/>
      <sheetName val="面積計算表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銷況"/>
      <sheetName val="費用"/>
      <sheetName val="調價"/>
      <sheetName val="作業量"/>
      <sheetName val="週作業量"/>
      <sheetName val="個人績效"/>
      <sheetName val="新日"/>
      <sheetName val="日"/>
      <sheetName val="週"/>
      <sheetName val="月報"/>
      <sheetName val="年報"/>
      <sheetName val="績效統計"/>
      <sheetName val="費用比較"/>
      <sheetName val="區域"/>
      <sheetName val="媒體"/>
      <sheetName val="準則"/>
      <sheetName val="Module1"/>
      <sheetName val="Module2"/>
      <sheetName val="Sheet3"/>
      <sheetName val="出缺勤"/>
      <sheetName val="體系"/>
      <sheetName val="車位"/>
      <sheetName val="資料庫"/>
      <sheetName val="新來訪目標"/>
      <sheetName val="複來訪目標"/>
      <sheetName val="許靜茹92"/>
      <sheetName val="績效統計圖表"/>
      <sheetName val="9401"/>
      <sheetName val="銷況分析-準則"/>
      <sheetName val="主題園業績"/>
      <sheetName val="飯店實際業績"/>
      <sheetName val="公設明細"/>
      <sheetName val="面積計算表"/>
      <sheetName val="部"/>
      <sheetName val="成本資料庫"/>
      <sheetName val="價目表"/>
      <sheetName val="作業量(基本工作量)"/>
      <sheetName val="F1戶"/>
      <sheetName val="F1業績"/>
      <sheetName val="H28戶"/>
      <sheetName val="H28業績"/>
      <sheetName val="H32戶"/>
      <sheetName val="H32業績"/>
      <sheetName val="績效統計圖表H85系列"/>
      <sheetName val="坪數分析"/>
      <sheetName val="合建保證金收付款明細表"/>
      <sheetName val="在建土地"/>
      <sheetName val="總價差"/>
      <sheetName val="面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費用"/>
      <sheetName val="作業量(基本工作量)"/>
      <sheetName val="作業量"/>
      <sheetName val="銷況"/>
      <sheetName val="資料修正"/>
      <sheetName val="準則"/>
      <sheetName val="週"/>
      <sheetName val="熱級客戶"/>
      <sheetName val="調價(住)"/>
      <sheetName val="調價 (商.辦)"/>
      <sheetName val="銷況分析"/>
      <sheetName val="銷況分析-準則"/>
      <sheetName val="月績效-準則"/>
      <sheetName val="月績效"/>
      <sheetName val="銷售曲線"/>
      <sheetName val="日報表"/>
      <sheetName val="特案分析"/>
      <sheetName val="成交分析"/>
      <sheetName val="Module1"/>
      <sheetName val="Module2"/>
      <sheetName val="合建保證金收付款明細表"/>
      <sheetName val="在建土地"/>
      <sheetName val="出缺勤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銷況"/>
      <sheetName val="績效"/>
      <sheetName val="費用"/>
      <sheetName val="資產負債表(列印)"/>
      <sheetName val="準則"/>
      <sheetName val="出缺勤"/>
      <sheetName val="E1"/>
      <sheetName val="Sheet1"/>
      <sheetName val="作業量(基本工作量)"/>
      <sheetName val="Macro1"/>
      <sheetName val="銷況分析準則"/>
      <sheetName val="85未實現利益"/>
      <sheetName val="86未實現利益 "/>
      <sheetName val="87未實現利益 "/>
      <sheetName val="88未實現利益  "/>
      <sheetName val="89未實現利益"/>
      <sheetName val="90未實現利益 "/>
      <sheetName val="91未實現利益"/>
      <sheetName val="92未實現利益"/>
      <sheetName val="93未實現利益"/>
      <sheetName val="94未實現利益"/>
      <sheetName val="調價"/>
      <sheetName val="房價目"/>
      <sheetName val="公設明細"/>
      <sheetName val="面積計算表"/>
      <sheetName val="體系"/>
      <sheetName val="來人"/>
      <sheetName val="來電"/>
      <sheetName val="銷控表準則"/>
      <sheetName val="銷售分析準則"/>
      <sheetName val="價目(現場用)"/>
      <sheetName val="總銷坪"/>
      <sheetName val="B棟面積"/>
      <sheetName val="價目表(公司)"/>
      <sheetName val="作業量"/>
      <sheetName val="精算假設"/>
      <sheetName val="精算數值"/>
      <sheetName val="給付"/>
      <sheetName val="Sheet3"/>
      <sheetName val="9401"/>
      <sheetName val="地主"/>
      <sheetName val="趙"/>
      <sheetName val="主題園業績"/>
      <sheetName val="飯店實際業績"/>
      <sheetName val="H802面積計算表(不計雨遮)"/>
      <sheetName val="週報說明"/>
      <sheetName val="費用表"/>
      <sheetName val="抓人"/>
      <sheetName val="Sheet2"/>
      <sheetName val="保留銷況"/>
      <sheetName val="週報"/>
      <sheetName val="H802週報(佰萬)"/>
      <sheetName val="H802銷售分析"/>
      <sheetName val="價目表"/>
      <sheetName val="車價目"/>
      <sheetName val="低底特案格式"/>
      <sheetName val="酬佣特案格式多人業務"/>
      <sheetName val="酬佣特案格式單一業務"/>
      <sheetName val="付款方式變更"/>
      <sheetName val="付款變更兩年四期"/>
      <sheetName val="換戶特案格式"/>
      <sheetName val="酬佣低底特案格式"/>
      <sheetName val="特案分析"/>
      <sheetName val="退戶總目錄"/>
      <sheetName val="退戶總目錄NEW"/>
      <sheetName val="優惠付款"/>
      <sheetName val="家電空調"/>
      <sheetName val="酬佣"/>
    </sheetNames>
    <definedNames>
      <definedName name="巨集2"/>
    </definedNames>
    <sheetDataSet>
      <sheetData sheetId="0" refreshError="1">
        <row r="1">
          <cell r="A1" t="str">
            <v>案別</v>
          </cell>
          <cell r="B1" t="str">
            <v>月份</v>
          </cell>
          <cell r="C1">
            <v>0</v>
          </cell>
          <cell r="D1" t="str">
            <v>姓名</v>
          </cell>
          <cell r="E1" t="str">
            <v>個人目標</v>
          </cell>
        </row>
        <row r="2">
          <cell r="A2" t="str">
            <v>E1</v>
          </cell>
          <cell r="B2">
            <v>8501</v>
          </cell>
          <cell r="C2">
            <v>1</v>
          </cell>
          <cell r="D2" t="str">
            <v>王錦堂</v>
          </cell>
          <cell r="E2">
            <v>750</v>
          </cell>
        </row>
        <row r="3">
          <cell r="A3" t="str">
            <v>E1</v>
          </cell>
          <cell r="B3">
            <v>8501</v>
          </cell>
          <cell r="C3">
            <v>2</v>
          </cell>
          <cell r="D3" t="str">
            <v>張碧卿</v>
          </cell>
          <cell r="E3">
            <v>1500</v>
          </cell>
        </row>
        <row r="4">
          <cell r="A4" t="str">
            <v>E1</v>
          </cell>
          <cell r="B4">
            <v>8501</v>
          </cell>
          <cell r="C4">
            <v>3</v>
          </cell>
          <cell r="D4" t="str">
            <v>陳美月</v>
          </cell>
          <cell r="E4">
            <v>1500</v>
          </cell>
        </row>
        <row r="5">
          <cell r="A5" t="str">
            <v>E1</v>
          </cell>
          <cell r="B5">
            <v>8501</v>
          </cell>
          <cell r="C5">
            <v>4</v>
          </cell>
          <cell r="D5" t="str">
            <v>張金基</v>
          </cell>
          <cell r="E5">
            <v>1500</v>
          </cell>
        </row>
        <row r="6">
          <cell r="A6" t="str">
            <v>E1</v>
          </cell>
          <cell r="B6">
            <v>8501</v>
          </cell>
          <cell r="C6">
            <v>5</v>
          </cell>
          <cell r="D6" t="str">
            <v>馮洪文</v>
          </cell>
          <cell r="E6">
            <v>1500</v>
          </cell>
        </row>
        <row r="7">
          <cell r="A7" t="str">
            <v>E1</v>
          </cell>
          <cell r="B7">
            <v>8501</v>
          </cell>
          <cell r="C7">
            <v>6</v>
          </cell>
          <cell r="D7" t="str">
            <v>戴明珠</v>
          </cell>
          <cell r="E7">
            <v>1500</v>
          </cell>
        </row>
        <row r="8">
          <cell r="A8" t="str">
            <v>E1</v>
          </cell>
          <cell r="B8">
            <v>8501</v>
          </cell>
          <cell r="C8">
            <v>7</v>
          </cell>
          <cell r="D8" t="str">
            <v>宋德鈞</v>
          </cell>
          <cell r="E8">
            <v>1500</v>
          </cell>
        </row>
        <row r="9">
          <cell r="A9" t="str">
            <v>E1</v>
          </cell>
          <cell r="B9">
            <v>8501</v>
          </cell>
          <cell r="C9">
            <v>8</v>
          </cell>
          <cell r="D9" t="str">
            <v>潘長俊</v>
          </cell>
          <cell r="E9">
            <v>1500</v>
          </cell>
        </row>
        <row r="10">
          <cell r="A10" t="str">
            <v>E1</v>
          </cell>
          <cell r="B10">
            <v>8501</v>
          </cell>
          <cell r="C10">
            <v>9</v>
          </cell>
          <cell r="D10" t="str">
            <v>梁雲</v>
          </cell>
          <cell r="E10">
            <v>1500</v>
          </cell>
        </row>
        <row r="11">
          <cell r="A11" t="str">
            <v>E1</v>
          </cell>
          <cell r="B11">
            <v>8501</v>
          </cell>
          <cell r="C11">
            <v>10</v>
          </cell>
          <cell r="D11" t="str">
            <v>林亞強</v>
          </cell>
          <cell r="E11">
            <v>1500</v>
          </cell>
        </row>
        <row r="12">
          <cell r="A12" t="str">
            <v>E1</v>
          </cell>
          <cell r="B12">
            <v>8501</v>
          </cell>
          <cell r="C12">
            <v>11</v>
          </cell>
          <cell r="D12" t="str">
            <v>楊仁鈞</v>
          </cell>
          <cell r="E12">
            <v>1500</v>
          </cell>
        </row>
        <row r="13">
          <cell r="A13" t="str">
            <v>E1</v>
          </cell>
          <cell r="B13">
            <v>8501</v>
          </cell>
          <cell r="C13">
            <v>12</v>
          </cell>
          <cell r="D13" t="str">
            <v>宋素貞</v>
          </cell>
          <cell r="E13">
            <v>1500</v>
          </cell>
        </row>
        <row r="14">
          <cell r="A14" t="str">
            <v>E1</v>
          </cell>
          <cell r="B14">
            <v>8501</v>
          </cell>
          <cell r="C14">
            <v>13</v>
          </cell>
          <cell r="D14" t="str">
            <v>盧光華</v>
          </cell>
          <cell r="E14">
            <v>1500</v>
          </cell>
        </row>
        <row r="15">
          <cell r="A15" t="str">
            <v>E1</v>
          </cell>
          <cell r="B15">
            <v>8502</v>
          </cell>
          <cell r="C15">
            <v>1</v>
          </cell>
          <cell r="D15" t="str">
            <v>王錦堂</v>
          </cell>
          <cell r="E15">
            <v>1200</v>
          </cell>
        </row>
        <row r="16">
          <cell r="A16" t="str">
            <v>E1</v>
          </cell>
          <cell r="B16">
            <v>8502</v>
          </cell>
          <cell r="C16">
            <v>2</v>
          </cell>
          <cell r="D16" t="str">
            <v>張碧卿</v>
          </cell>
          <cell r="E16">
            <v>1200</v>
          </cell>
        </row>
        <row r="17">
          <cell r="A17" t="str">
            <v>E1</v>
          </cell>
          <cell r="B17">
            <v>8502</v>
          </cell>
          <cell r="C17">
            <v>3</v>
          </cell>
          <cell r="D17" t="str">
            <v>陳美月</v>
          </cell>
          <cell r="E17">
            <v>1200</v>
          </cell>
        </row>
        <row r="18">
          <cell r="A18" t="str">
            <v>E1</v>
          </cell>
          <cell r="B18">
            <v>8502</v>
          </cell>
          <cell r="C18">
            <v>4</v>
          </cell>
          <cell r="D18" t="str">
            <v>張金基</v>
          </cell>
          <cell r="E18">
            <v>1200</v>
          </cell>
        </row>
        <row r="19">
          <cell r="A19" t="str">
            <v>E1</v>
          </cell>
          <cell r="B19">
            <v>8502</v>
          </cell>
          <cell r="C19">
            <v>5</v>
          </cell>
          <cell r="D19" t="str">
            <v>馮洪文</v>
          </cell>
          <cell r="E19">
            <v>1200</v>
          </cell>
        </row>
        <row r="20">
          <cell r="A20" t="str">
            <v>E1</v>
          </cell>
          <cell r="B20">
            <v>8502</v>
          </cell>
          <cell r="C20">
            <v>6</v>
          </cell>
          <cell r="D20" t="str">
            <v>戴明珠</v>
          </cell>
          <cell r="E20">
            <v>1200</v>
          </cell>
        </row>
        <row r="21">
          <cell r="A21" t="str">
            <v>E1</v>
          </cell>
          <cell r="B21">
            <v>8502</v>
          </cell>
          <cell r="C21">
            <v>7</v>
          </cell>
          <cell r="D21" t="str">
            <v>宋德鈞</v>
          </cell>
          <cell r="E21">
            <v>1200</v>
          </cell>
        </row>
        <row r="22">
          <cell r="A22" t="str">
            <v>E1</v>
          </cell>
          <cell r="B22">
            <v>8502</v>
          </cell>
          <cell r="C22">
            <v>8</v>
          </cell>
          <cell r="D22" t="str">
            <v>潘長俊</v>
          </cell>
          <cell r="E22">
            <v>1200</v>
          </cell>
        </row>
        <row r="23">
          <cell r="A23" t="str">
            <v>E1</v>
          </cell>
          <cell r="B23">
            <v>8502</v>
          </cell>
          <cell r="C23">
            <v>9</v>
          </cell>
          <cell r="D23" t="str">
            <v>梁雲</v>
          </cell>
          <cell r="E23">
            <v>1200</v>
          </cell>
        </row>
        <row r="24">
          <cell r="A24" t="str">
            <v>E1</v>
          </cell>
          <cell r="B24">
            <v>8502</v>
          </cell>
          <cell r="C24">
            <v>10</v>
          </cell>
          <cell r="D24" t="str">
            <v>林亞強</v>
          </cell>
          <cell r="E24">
            <v>1200</v>
          </cell>
        </row>
        <row r="25">
          <cell r="A25" t="str">
            <v>E1</v>
          </cell>
          <cell r="B25">
            <v>8502</v>
          </cell>
          <cell r="C25">
            <v>11</v>
          </cell>
          <cell r="D25" t="str">
            <v>楊仁鈞</v>
          </cell>
          <cell r="E25">
            <v>1200</v>
          </cell>
        </row>
        <row r="26">
          <cell r="A26" t="str">
            <v>E1</v>
          </cell>
          <cell r="B26">
            <v>8502</v>
          </cell>
          <cell r="C26">
            <v>12</v>
          </cell>
          <cell r="D26" t="str">
            <v>宋素貞</v>
          </cell>
          <cell r="E26">
            <v>1200</v>
          </cell>
        </row>
        <row r="27">
          <cell r="A27" t="str">
            <v>E1</v>
          </cell>
          <cell r="B27">
            <v>8502</v>
          </cell>
          <cell r="C27">
            <v>13</v>
          </cell>
          <cell r="D27" t="str">
            <v>盧光華</v>
          </cell>
          <cell r="E27">
            <v>1200</v>
          </cell>
        </row>
        <row r="28">
          <cell r="A28" t="str">
            <v>E1</v>
          </cell>
          <cell r="B28">
            <v>8503</v>
          </cell>
          <cell r="C28">
            <v>1</v>
          </cell>
          <cell r="D28" t="str">
            <v>王錦堂</v>
          </cell>
          <cell r="E28">
            <v>1500</v>
          </cell>
        </row>
        <row r="29">
          <cell r="A29" t="str">
            <v>E1</v>
          </cell>
          <cell r="B29">
            <v>8503</v>
          </cell>
          <cell r="C29">
            <v>2</v>
          </cell>
          <cell r="D29" t="str">
            <v>張碧卿</v>
          </cell>
          <cell r="E29">
            <v>1500</v>
          </cell>
        </row>
        <row r="30">
          <cell r="A30" t="str">
            <v>E1</v>
          </cell>
          <cell r="B30">
            <v>8503</v>
          </cell>
          <cell r="C30">
            <v>3</v>
          </cell>
          <cell r="D30" t="str">
            <v>陳美月</v>
          </cell>
          <cell r="E30">
            <v>1500</v>
          </cell>
        </row>
        <row r="31">
          <cell r="A31" t="str">
            <v>E1</v>
          </cell>
          <cell r="B31">
            <v>8503</v>
          </cell>
          <cell r="C31">
            <v>4</v>
          </cell>
          <cell r="D31" t="str">
            <v>張金基</v>
          </cell>
          <cell r="E31">
            <v>1500</v>
          </cell>
        </row>
        <row r="32">
          <cell r="A32" t="str">
            <v>E1</v>
          </cell>
          <cell r="B32">
            <v>8503</v>
          </cell>
          <cell r="C32">
            <v>5</v>
          </cell>
          <cell r="D32" t="str">
            <v>馮洪文</v>
          </cell>
          <cell r="E32">
            <v>1500</v>
          </cell>
        </row>
        <row r="33">
          <cell r="A33" t="str">
            <v>E1</v>
          </cell>
          <cell r="B33">
            <v>8503</v>
          </cell>
          <cell r="C33">
            <v>6</v>
          </cell>
          <cell r="D33" t="str">
            <v>戴明珠</v>
          </cell>
          <cell r="E33">
            <v>1500</v>
          </cell>
        </row>
        <row r="34">
          <cell r="A34" t="str">
            <v>E1</v>
          </cell>
          <cell r="B34">
            <v>8503</v>
          </cell>
          <cell r="C34">
            <v>7</v>
          </cell>
          <cell r="D34" t="str">
            <v>宋德鈞</v>
          </cell>
          <cell r="E34">
            <v>1500</v>
          </cell>
        </row>
        <row r="35">
          <cell r="A35" t="str">
            <v>E1</v>
          </cell>
          <cell r="B35">
            <v>8503</v>
          </cell>
          <cell r="C35">
            <v>8</v>
          </cell>
          <cell r="D35" t="str">
            <v>潘長俊</v>
          </cell>
          <cell r="E35">
            <v>1500</v>
          </cell>
        </row>
        <row r="36">
          <cell r="A36" t="str">
            <v>E1</v>
          </cell>
          <cell r="B36">
            <v>8503</v>
          </cell>
          <cell r="C36">
            <v>9</v>
          </cell>
          <cell r="D36" t="str">
            <v>梁雲</v>
          </cell>
          <cell r="E36">
            <v>1500</v>
          </cell>
        </row>
        <row r="37">
          <cell r="A37" t="str">
            <v>E1</v>
          </cell>
          <cell r="B37">
            <v>8503</v>
          </cell>
          <cell r="C37">
            <v>10</v>
          </cell>
          <cell r="D37" t="str">
            <v>林亞強</v>
          </cell>
          <cell r="E37">
            <v>1500</v>
          </cell>
        </row>
        <row r="38">
          <cell r="A38" t="str">
            <v>E1</v>
          </cell>
          <cell r="B38">
            <v>8503</v>
          </cell>
          <cell r="C38">
            <v>11</v>
          </cell>
          <cell r="D38" t="str">
            <v>楊仁鈞</v>
          </cell>
          <cell r="E38">
            <v>1500</v>
          </cell>
        </row>
        <row r="39">
          <cell r="A39" t="str">
            <v>E1</v>
          </cell>
          <cell r="B39">
            <v>8503</v>
          </cell>
          <cell r="C39">
            <v>12</v>
          </cell>
          <cell r="D39" t="str">
            <v>宋素貞</v>
          </cell>
          <cell r="E39">
            <v>1500</v>
          </cell>
        </row>
        <row r="40">
          <cell r="A40" t="str">
            <v>E1</v>
          </cell>
          <cell r="B40">
            <v>8503</v>
          </cell>
          <cell r="C40">
            <v>13</v>
          </cell>
          <cell r="D40" t="str">
            <v>盧光華</v>
          </cell>
          <cell r="E40">
            <v>1500</v>
          </cell>
        </row>
        <row r="41">
          <cell r="A41" t="str">
            <v>E1</v>
          </cell>
          <cell r="B41">
            <v>8504</v>
          </cell>
          <cell r="C41">
            <v>1</v>
          </cell>
          <cell r="D41" t="str">
            <v>王錦堂</v>
          </cell>
          <cell r="E41">
            <v>1600</v>
          </cell>
        </row>
        <row r="42">
          <cell r="A42" t="str">
            <v>E1</v>
          </cell>
          <cell r="B42">
            <v>8504</v>
          </cell>
          <cell r="C42">
            <v>2</v>
          </cell>
          <cell r="D42" t="str">
            <v>張碧卿</v>
          </cell>
          <cell r="E42">
            <v>1600</v>
          </cell>
        </row>
        <row r="43">
          <cell r="A43" t="str">
            <v>E1</v>
          </cell>
          <cell r="B43">
            <v>8504</v>
          </cell>
          <cell r="C43">
            <v>3</v>
          </cell>
          <cell r="D43" t="str">
            <v>陳美月</v>
          </cell>
          <cell r="E43">
            <v>1600</v>
          </cell>
        </row>
        <row r="44">
          <cell r="A44" t="str">
            <v>E1</v>
          </cell>
          <cell r="B44">
            <v>8504</v>
          </cell>
          <cell r="C44">
            <v>4</v>
          </cell>
          <cell r="D44" t="str">
            <v>張金基</v>
          </cell>
          <cell r="E44">
            <v>1600</v>
          </cell>
        </row>
        <row r="45">
          <cell r="A45" t="str">
            <v>E1</v>
          </cell>
          <cell r="B45">
            <v>8504</v>
          </cell>
          <cell r="C45">
            <v>5</v>
          </cell>
          <cell r="D45" t="str">
            <v>馮洪文</v>
          </cell>
          <cell r="E45">
            <v>1600</v>
          </cell>
        </row>
        <row r="46">
          <cell r="A46" t="str">
            <v>E1</v>
          </cell>
          <cell r="B46">
            <v>8504</v>
          </cell>
          <cell r="C46">
            <v>6</v>
          </cell>
          <cell r="D46" t="str">
            <v>戴明珠</v>
          </cell>
          <cell r="E46">
            <v>1600</v>
          </cell>
        </row>
        <row r="47">
          <cell r="A47" t="str">
            <v>E1</v>
          </cell>
          <cell r="B47">
            <v>8504</v>
          </cell>
          <cell r="C47">
            <v>7</v>
          </cell>
          <cell r="D47" t="str">
            <v>宋德鈞</v>
          </cell>
          <cell r="E47">
            <v>1600</v>
          </cell>
        </row>
        <row r="48">
          <cell r="A48" t="str">
            <v>E1</v>
          </cell>
          <cell r="B48">
            <v>8504</v>
          </cell>
          <cell r="C48">
            <v>8</v>
          </cell>
          <cell r="D48" t="str">
            <v>潘長俊</v>
          </cell>
          <cell r="E48">
            <v>1600</v>
          </cell>
        </row>
        <row r="49">
          <cell r="A49" t="str">
            <v>E1</v>
          </cell>
          <cell r="B49">
            <v>8504</v>
          </cell>
          <cell r="C49">
            <v>9</v>
          </cell>
          <cell r="D49" t="str">
            <v>梁雲</v>
          </cell>
          <cell r="E49">
            <v>1600</v>
          </cell>
        </row>
        <row r="50">
          <cell r="A50" t="str">
            <v>E1</v>
          </cell>
          <cell r="B50">
            <v>8504</v>
          </cell>
          <cell r="C50">
            <v>10</v>
          </cell>
          <cell r="D50" t="str">
            <v>楊仁鈞</v>
          </cell>
          <cell r="E50">
            <v>1600</v>
          </cell>
        </row>
        <row r="51">
          <cell r="A51" t="str">
            <v>E1</v>
          </cell>
          <cell r="B51">
            <v>8504</v>
          </cell>
          <cell r="C51">
            <v>11</v>
          </cell>
          <cell r="D51" t="str">
            <v>宋素貞</v>
          </cell>
          <cell r="E51">
            <v>1600</v>
          </cell>
        </row>
        <row r="52">
          <cell r="A52" t="str">
            <v>E1</v>
          </cell>
          <cell r="B52">
            <v>8504</v>
          </cell>
          <cell r="C52">
            <v>12</v>
          </cell>
          <cell r="D52" t="str">
            <v>盧光華</v>
          </cell>
          <cell r="E52">
            <v>1600</v>
          </cell>
        </row>
        <row r="53">
          <cell r="A53" t="str">
            <v>E1</v>
          </cell>
          <cell r="B53">
            <v>8506</v>
          </cell>
          <cell r="C53">
            <v>0</v>
          </cell>
          <cell r="D53">
            <v>0</v>
          </cell>
          <cell r="E53">
            <v>20800</v>
          </cell>
        </row>
        <row r="54">
          <cell r="A54" t="str">
            <v>E1</v>
          </cell>
          <cell r="B54">
            <v>8507</v>
          </cell>
          <cell r="C54">
            <v>0</v>
          </cell>
          <cell r="D54">
            <v>0</v>
          </cell>
          <cell r="E54">
            <v>20800</v>
          </cell>
        </row>
        <row r="55">
          <cell r="A55" t="str">
            <v>E1</v>
          </cell>
          <cell r="B55">
            <v>8508</v>
          </cell>
          <cell r="C55">
            <v>0</v>
          </cell>
          <cell r="D55">
            <v>0</v>
          </cell>
          <cell r="E55">
            <v>20800</v>
          </cell>
        </row>
        <row r="56">
          <cell r="A56" t="str">
            <v>E1</v>
          </cell>
          <cell r="B56">
            <v>8509</v>
          </cell>
          <cell r="C56">
            <v>0</v>
          </cell>
          <cell r="D56">
            <v>0</v>
          </cell>
          <cell r="E56">
            <v>19200</v>
          </cell>
        </row>
        <row r="57">
          <cell r="A57" t="str">
            <v>E1</v>
          </cell>
          <cell r="B57">
            <v>8510</v>
          </cell>
          <cell r="C57">
            <v>0</v>
          </cell>
          <cell r="D57">
            <v>0</v>
          </cell>
          <cell r="E57">
            <v>19200</v>
          </cell>
        </row>
        <row r="58">
          <cell r="A58" t="str">
            <v>E1</v>
          </cell>
          <cell r="B58">
            <v>8511</v>
          </cell>
          <cell r="C58">
            <v>0</v>
          </cell>
          <cell r="D58">
            <v>0</v>
          </cell>
          <cell r="E58">
            <v>19200</v>
          </cell>
        </row>
        <row r="59">
          <cell r="A59" t="str">
            <v>E1</v>
          </cell>
          <cell r="B59">
            <v>8512</v>
          </cell>
          <cell r="C59">
            <v>0</v>
          </cell>
          <cell r="D59">
            <v>0</v>
          </cell>
          <cell r="E59">
            <v>19200</v>
          </cell>
        </row>
        <row r="60">
          <cell r="A60" t="str">
            <v>E1</v>
          </cell>
          <cell r="B60">
            <v>8401</v>
          </cell>
          <cell r="C60">
            <v>0</v>
          </cell>
          <cell r="D60">
            <v>0</v>
          </cell>
          <cell r="E60">
            <v>33000</v>
          </cell>
        </row>
        <row r="61">
          <cell r="A61" t="str">
            <v>E1</v>
          </cell>
          <cell r="B61">
            <v>8402</v>
          </cell>
          <cell r="C61">
            <v>0</v>
          </cell>
          <cell r="D61">
            <v>0</v>
          </cell>
          <cell r="E61">
            <v>33000</v>
          </cell>
        </row>
        <row r="62">
          <cell r="A62" t="str">
            <v>E1</v>
          </cell>
          <cell r="B62">
            <v>8403</v>
          </cell>
          <cell r="C62">
            <v>0</v>
          </cell>
          <cell r="D62">
            <v>0</v>
          </cell>
          <cell r="E62">
            <v>33000</v>
          </cell>
        </row>
        <row r="63">
          <cell r="A63" t="str">
            <v>E1</v>
          </cell>
          <cell r="B63">
            <v>8404</v>
          </cell>
          <cell r="C63">
            <v>0</v>
          </cell>
          <cell r="D63">
            <v>0</v>
          </cell>
          <cell r="E63">
            <v>30000</v>
          </cell>
        </row>
        <row r="64">
          <cell r="A64" t="str">
            <v>E1</v>
          </cell>
          <cell r="B64">
            <v>8405</v>
          </cell>
          <cell r="C64">
            <v>0</v>
          </cell>
          <cell r="D64">
            <v>0</v>
          </cell>
          <cell r="E64">
            <v>30000</v>
          </cell>
        </row>
        <row r="65">
          <cell r="A65" t="str">
            <v>E1</v>
          </cell>
          <cell r="B65">
            <v>8406</v>
          </cell>
          <cell r="C65">
            <v>0</v>
          </cell>
          <cell r="D65">
            <v>0</v>
          </cell>
          <cell r="E65">
            <v>30000</v>
          </cell>
        </row>
        <row r="66">
          <cell r="A66" t="str">
            <v>E1</v>
          </cell>
          <cell r="B66">
            <v>8407</v>
          </cell>
          <cell r="C66">
            <v>0</v>
          </cell>
          <cell r="D66">
            <v>0</v>
          </cell>
          <cell r="E66">
            <v>30000</v>
          </cell>
        </row>
        <row r="67">
          <cell r="A67" t="str">
            <v>E1</v>
          </cell>
          <cell r="B67">
            <v>8408</v>
          </cell>
          <cell r="C67">
            <v>0</v>
          </cell>
          <cell r="D67">
            <v>0</v>
          </cell>
          <cell r="E67">
            <v>30000</v>
          </cell>
        </row>
        <row r="68">
          <cell r="A68" t="str">
            <v>E1</v>
          </cell>
          <cell r="B68">
            <v>8409</v>
          </cell>
          <cell r="C68">
            <v>0</v>
          </cell>
          <cell r="D68">
            <v>0</v>
          </cell>
          <cell r="E68">
            <v>30000</v>
          </cell>
        </row>
        <row r="69">
          <cell r="A69" t="str">
            <v>E1</v>
          </cell>
          <cell r="B69">
            <v>8410</v>
          </cell>
          <cell r="C69">
            <v>0</v>
          </cell>
          <cell r="D69">
            <v>0</v>
          </cell>
          <cell r="E69">
            <v>19500</v>
          </cell>
        </row>
        <row r="70">
          <cell r="A70" t="str">
            <v>E1</v>
          </cell>
          <cell r="B70">
            <v>8411</v>
          </cell>
          <cell r="C70">
            <v>0</v>
          </cell>
          <cell r="D70">
            <v>0</v>
          </cell>
          <cell r="E70">
            <v>19500</v>
          </cell>
        </row>
        <row r="71">
          <cell r="A71" t="str">
            <v>E1</v>
          </cell>
          <cell r="B71">
            <v>8412</v>
          </cell>
          <cell r="C71">
            <v>0</v>
          </cell>
          <cell r="D71">
            <v>0</v>
          </cell>
          <cell r="E71">
            <v>24000</v>
          </cell>
        </row>
        <row r="72">
          <cell r="A72" t="str">
            <v>E1</v>
          </cell>
          <cell r="B72">
            <v>8505</v>
          </cell>
          <cell r="C72">
            <v>1</v>
          </cell>
          <cell r="D72" t="str">
            <v>梁雲</v>
          </cell>
          <cell r="E72">
            <v>1600</v>
          </cell>
        </row>
        <row r="73">
          <cell r="A73" t="str">
            <v>E1</v>
          </cell>
          <cell r="B73">
            <v>8505</v>
          </cell>
          <cell r="C73">
            <v>2</v>
          </cell>
          <cell r="D73" t="str">
            <v>夏秀娟</v>
          </cell>
          <cell r="E73">
            <v>800</v>
          </cell>
        </row>
        <row r="74">
          <cell r="A74" t="str">
            <v>E1</v>
          </cell>
          <cell r="B74">
            <v>8505</v>
          </cell>
          <cell r="C74">
            <v>3</v>
          </cell>
          <cell r="D74" t="str">
            <v>謝昆芳</v>
          </cell>
          <cell r="E74">
            <v>800</v>
          </cell>
        </row>
        <row r="75">
          <cell r="A75" t="str">
            <v>E1</v>
          </cell>
          <cell r="B75">
            <v>8505</v>
          </cell>
          <cell r="C75">
            <v>4</v>
          </cell>
          <cell r="D75" t="str">
            <v>陳美月</v>
          </cell>
          <cell r="E75">
            <v>1600</v>
          </cell>
        </row>
        <row r="76">
          <cell r="A76" t="str">
            <v>E1</v>
          </cell>
          <cell r="B76">
            <v>8505</v>
          </cell>
          <cell r="C76">
            <v>5</v>
          </cell>
          <cell r="D76" t="str">
            <v>盧光華</v>
          </cell>
          <cell r="E76">
            <v>1600</v>
          </cell>
        </row>
        <row r="77">
          <cell r="A77" t="str">
            <v>E1</v>
          </cell>
          <cell r="B77">
            <v>8505</v>
          </cell>
          <cell r="C77">
            <v>6</v>
          </cell>
          <cell r="D77" t="str">
            <v>潘長俊</v>
          </cell>
          <cell r="E77">
            <v>1600</v>
          </cell>
        </row>
        <row r="78">
          <cell r="A78" t="str">
            <v>E1</v>
          </cell>
          <cell r="B78">
            <v>8505</v>
          </cell>
          <cell r="C78">
            <v>7</v>
          </cell>
          <cell r="D78" t="str">
            <v>馮洪文</v>
          </cell>
          <cell r="E78">
            <v>1600</v>
          </cell>
        </row>
        <row r="79">
          <cell r="A79" t="str">
            <v>E1</v>
          </cell>
          <cell r="B79">
            <v>8505</v>
          </cell>
          <cell r="C79">
            <v>8</v>
          </cell>
          <cell r="D79" t="str">
            <v>陳秋華</v>
          </cell>
          <cell r="E79">
            <v>800</v>
          </cell>
        </row>
        <row r="80">
          <cell r="A80" t="str">
            <v>E1</v>
          </cell>
          <cell r="B80">
            <v>8505</v>
          </cell>
          <cell r="C80">
            <v>9</v>
          </cell>
          <cell r="D80" t="str">
            <v>熊大成</v>
          </cell>
          <cell r="E80">
            <v>800</v>
          </cell>
        </row>
        <row r="81">
          <cell r="A81" t="str">
            <v>E1</v>
          </cell>
          <cell r="B81">
            <v>8505</v>
          </cell>
          <cell r="C81">
            <v>10</v>
          </cell>
          <cell r="D81" t="str">
            <v>董啟文</v>
          </cell>
          <cell r="E81">
            <v>800</v>
          </cell>
        </row>
        <row r="82">
          <cell r="A82" t="str">
            <v>E1</v>
          </cell>
          <cell r="B82">
            <v>8505</v>
          </cell>
          <cell r="C82">
            <v>11</v>
          </cell>
          <cell r="D82" t="str">
            <v>張金基</v>
          </cell>
          <cell r="E82">
            <v>1600</v>
          </cell>
        </row>
        <row r="83">
          <cell r="A83" t="str">
            <v>E1</v>
          </cell>
          <cell r="B83">
            <v>8505</v>
          </cell>
          <cell r="C83">
            <v>12</v>
          </cell>
          <cell r="D83" t="str">
            <v>戴明珠</v>
          </cell>
          <cell r="E83">
            <v>1600</v>
          </cell>
        </row>
        <row r="84">
          <cell r="A84" t="str">
            <v>E1</v>
          </cell>
          <cell r="B84">
            <v>8505</v>
          </cell>
          <cell r="C84">
            <v>13</v>
          </cell>
          <cell r="D84" t="str">
            <v>許益寧</v>
          </cell>
          <cell r="E84">
            <v>800</v>
          </cell>
        </row>
        <row r="85">
          <cell r="A85" t="str">
            <v>E1</v>
          </cell>
          <cell r="B85">
            <v>8505</v>
          </cell>
          <cell r="C85">
            <v>14</v>
          </cell>
          <cell r="D85" t="str">
            <v>梁興邦</v>
          </cell>
          <cell r="E85">
            <v>800</v>
          </cell>
        </row>
        <row r="86">
          <cell r="A86" t="str">
            <v>E1</v>
          </cell>
          <cell r="B86">
            <v>8505</v>
          </cell>
          <cell r="C86">
            <v>15</v>
          </cell>
          <cell r="D86" t="str">
            <v>張碧卿</v>
          </cell>
          <cell r="E86">
            <v>1600</v>
          </cell>
        </row>
        <row r="87">
          <cell r="A87" t="str">
            <v>E1</v>
          </cell>
          <cell r="B87">
            <v>8505</v>
          </cell>
          <cell r="C87">
            <v>16</v>
          </cell>
          <cell r="D87" t="str">
            <v>宋德鈞</v>
          </cell>
          <cell r="E87">
            <v>1600</v>
          </cell>
        </row>
        <row r="88">
          <cell r="A88" t="str">
            <v>E1</v>
          </cell>
          <cell r="B88">
            <v>8505</v>
          </cell>
          <cell r="C88">
            <v>17</v>
          </cell>
          <cell r="D88" t="str">
            <v>宋素貞</v>
          </cell>
          <cell r="E88">
            <v>1600</v>
          </cell>
        </row>
        <row r="89">
          <cell r="A89" t="str">
            <v>E1</v>
          </cell>
          <cell r="B89">
            <v>8505</v>
          </cell>
          <cell r="C89">
            <v>18</v>
          </cell>
          <cell r="D89" t="str">
            <v>陳健明</v>
          </cell>
          <cell r="E89">
            <v>800</v>
          </cell>
        </row>
        <row r="90">
          <cell r="A90" t="str">
            <v>E1</v>
          </cell>
          <cell r="B90">
            <v>8505</v>
          </cell>
          <cell r="C90">
            <v>19</v>
          </cell>
          <cell r="D90" t="str">
            <v>許芬娟</v>
          </cell>
          <cell r="E90">
            <v>800</v>
          </cell>
        </row>
        <row r="91">
          <cell r="A91" t="str">
            <v>E1</v>
          </cell>
        </row>
        <row r="92">
          <cell r="A92" t="str">
            <v>E1</v>
          </cell>
        </row>
        <row r="93">
          <cell r="A93" t="str">
            <v>E1</v>
          </cell>
        </row>
        <row r="94">
          <cell r="A94" t="str">
            <v>E1</v>
          </cell>
        </row>
        <row r="95">
          <cell r="A95" t="str">
            <v>E1</v>
          </cell>
        </row>
        <row r="96">
          <cell r="A96" t="str">
            <v>E1</v>
          </cell>
        </row>
        <row r="97">
          <cell r="A97" t="str">
            <v>E1</v>
          </cell>
        </row>
        <row r="98">
          <cell r="A98" t="str">
            <v>E1</v>
          </cell>
        </row>
        <row r="99">
          <cell r="A99" t="str">
            <v>E1</v>
          </cell>
        </row>
        <row r="100">
          <cell r="A100" t="str">
            <v>E1</v>
          </cell>
        </row>
        <row r="101">
          <cell r="A101" t="str">
            <v>E1</v>
          </cell>
        </row>
        <row r="102">
          <cell r="A102" t="str">
            <v>E1</v>
          </cell>
        </row>
        <row r="103">
          <cell r="A103" t="str">
            <v>E1</v>
          </cell>
        </row>
        <row r="104">
          <cell r="A104" t="str">
            <v>E1</v>
          </cell>
        </row>
        <row r="105">
          <cell r="A105" t="str">
            <v>E1</v>
          </cell>
        </row>
        <row r="106">
          <cell r="A106" t="str">
            <v>E1</v>
          </cell>
        </row>
        <row r="107">
          <cell r="A107" t="str">
            <v>E1</v>
          </cell>
        </row>
        <row r="108">
          <cell r="A108" t="str">
            <v>E1</v>
          </cell>
        </row>
        <row r="109">
          <cell r="A109" t="str">
            <v>E1</v>
          </cell>
        </row>
        <row r="110">
          <cell r="A110" t="str">
            <v>E1</v>
          </cell>
        </row>
        <row r="111">
          <cell r="A111" t="str">
            <v>E1</v>
          </cell>
        </row>
        <row r="112">
          <cell r="A112" t="str">
            <v>E1</v>
          </cell>
        </row>
        <row r="113">
          <cell r="A113" t="str">
            <v>E1</v>
          </cell>
        </row>
        <row r="114">
          <cell r="A114" t="str">
            <v>E1</v>
          </cell>
        </row>
        <row r="115">
          <cell r="A115" t="str">
            <v>E1</v>
          </cell>
        </row>
        <row r="116">
          <cell r="A116" t="str">
            <v>E1</v>
          </cell>
        </row>
        <row r="117">
          <cell r="A117" t="str">
            <v>E1</v>
          </cell>
        </row>
        <row r="118">
          <cell r="A118" t="str">
            <v>E1</v>
          </cell>
        </row>
        <row r="119">
          <cell r="A119" t="str">
            <v>E1</v>
          </cell>
        </row>
        <row r="120">
          <cell r="A120" t="str">
            <v>E1</v>
          </cell>
        </row>
        <row r="121">
          <cell r="A121" t="str">
            <v>E1</v>
          </cell>
        </row>
        <row r="122">
          <cell r="A122" t="str">
            <v>E1</v>
          </cell>
        </row>
        <row r="123">
          <cell r="A123" t="str">
            <v>E1</v>
          </cell>
        </row>
        <row r="124">
          <cell r="A124" t="str">
            <v>E1</v>
          </cell>
        </row>
        <row r="125">
          <cell r="A125" t="str">
            <v>E1</v>
          </cell>
        </row>
        <row r="126">
          <cell r="A126" t="str">
            <v>E1</v>
          </cell>
        </row>
        <row r="127">
          <cell r="A127" t="str">
            <v>E1</v>
          </cell>
        </row>
        <row r="128">
          <cell r="A128" t="str">
            <v>E1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坪數分析"/>
      <sheetName val="分析"/>
      <sheetName val="成交週期"/>
      <sheetName val="目標"/>
      <sheetName val="費用"/>
      <sheetName val="銷況"/>
      <sheetName val="績效"/>
      <sheetName val="#REF"/>
      <sheetName val="TSO"/>
      <sheetName val="6%. 8%佔率"/>
      <sheetName val="作業量(基本工作量)"/>
      <sheetName val="銷售分析1"/>
      <sheetName val="資產負債表(列印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媒體資料庫"/>
      <sheetName val="媒體回饋報告表"/>
      <sheetName val="媒體回饋分析表"/>
      <sheetName val="成本"/>
      <sheetName val="成本資料庫"/>
      <sheetName val="區域"/>
      <sheetName val="地主"/>
      <sheetName val="趙"/>
      <sheetName val="目標"/>
      <sheetName val="費用"/>
      <sheetName val="銷況"/>
      <sheetName val="績效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表格"/>
      <sheetName val="Sheet1"/>
      <sheetName val="Sheet2"/>
      <sheetName val="Sheet3"/>
      <sheetName val="成本資料庫"/>
      <sheetName val="地主"/>
      <sheetName val="趙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公設明細"/>
      <sheetName val="簽呈"/>
      <sheetName val="價目房"/>
      <sheetName val="價目車"/>
      <sheetName val="價目表(公司)"/>
      <sheetName val="價目表(工地)"/>
      <sheetName val="大小車位"/>
      <sheetName val="車價"/>
      <sheetName val="車價 (2)"/>
      <sheetName val="MM29車(工)"/>
      <sheetName val="拆款條"/>
      <sheetName val="車位明細"/>
      <sheetName val="車位明細(區分)"/>
      <sheetName val="A棟面積"/>
      <sheetName val="B棟面積"/>
      <sheetName val="C棟面積 "/>
      <sheetName val="D棟面積 "/>
      <sheetName val="面積總表"/>
      <sheetName val="面積總表(坪)"/>
      <sheetName val="比值表"/>
      <sheetName val="銷況表(房)"/>
      <sheetName val="銷況表(車)"/>
      <sheetName val="價目表"/>
      <sheetName val="樓層表"/>
      <sheetName val="銷況表(房)ab棟"/>
      <sheetName val="銷況表(房)cd棟"/>
      <sheetName val="績效統計圖表"/>
      <sheetName val="準則"/>
      <sheetName val="表3-1"/>
      <sheetName val="資產負債表(列印)"/>
      <sheetName val="現金流量表(列印)"/>
      <sheetName val="現金流量表(工作底稿列印)"/>
      <sheetName val="損益表(列印)"/>
      <sheetName val="股東權益變動表(列印)"/>
    </sheetNames>
    <sheetDataSet>
      <sheetData sheetId="0" refreshError="1">
        <row r="4">
          <cell r="C4">
            <v>3.04</v>
          </cell>
          <cell r="G4">
            <v>71.22</v>
          </cell>
          <cell r="K4">
            <v>58.19</v>
          </cell>
          <cell r="O4">
            <v>56.93</v>
          </cell>
          <cell r="S4">
            <v>81.44</v>
          </cell>
        </row>
        <row r="5">
          <cell r="C5">
            <v>6.89</v>
          </cell>
          <cell r="G5">
            <v>50.61</v>
          </cell>
          <cell r="K5">
            <v>30.3</v>
          </cell>
          <cell r="O5">
            <v>24.44</v>
          </cell>
          <cell r="S5">
            <v>17.899999999999999</v>
          </cell>
        </row>
        <row r="6">
          <cell r="C6">
            <v>52.24</v>
          </cell>
        </row>
        <row r="7">
          <cell r="C7">
            <v>127.84</v>
          </cell>
        </row>
        <row r="8">
          <cell r="C8">
            <v>12.13</v>
          </cell>
        </row>
        <row r="9">
          <cell r="C9">
            <v>43</v>
          </cell>
        </row>
        <row r="10">
          <cell r="C10">
            <v>13.65</v>
          </cell>
          <cell r="G10">
            <v>71.22</v>
          </cell>
          <cell r="K10">
            <v>57.56</v>
          </cell>
          <cell r="O10">
            <v>58.25</v>
          </cell>
          <cell r="S10">
            <v>81.44</v>
          </cell>
        </row>
        <row r="11">
          <cell r="C11">
            <v>3.04</v>
          </cell>
        </row>
        <row r="12">
          <cell r="C12">
            <v>6.89</v>
          </cell>
        </row>
        <row r="16">
          <cell r="C16">
            <v>35.409999999999997</v>
          </cell>
          <cell r="G16">
            <v>71.22</v>
          </cell>
          <cell r="K16">
            <v>56.25</v>
          </cell>
          <cell r="O16">
            <v>57.54</v>
          </cell>
          <cell r="S16">
            <v>87.1</v>
          </cell>
        </row>
        <row r="17">
          <cell r="C17">
            <v>2.96</v>
          </cell>
        </row>
        <row r="18">
          <cell r="C18">
            <v>6.7</v>
          </cell>
        </row>
        <row r="19">
          <cell r="C19">
            <v>11.55</v>
          </cell>
        </row>
        <row r="20">
          <cell r="C20">
            <v>16.170000000000002</v>
          </cell>
        </row>
        <row r="21">
          <cell r="C21">
            <v>55.72</v>
          </cell>
        </row>
        <row r="22">
          <cell r="C22">
            <v>673.81</v>
          </cell>
        </row>
        <row r="23">
          <cell r="C23">
            <v>139.15</v>
          </cell>
        </row>
        <row r="24">
          <cell r="C24">
            <v>106.32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銷況"/>
      <sheetName val="目標"/>
      <sheetName val="價目表"/>
      <sheetName val="車位"/>
      <sheetName val="來人"/>
      <sheetName val="來電"/>
      <sheetName val="成本資料庫"/>
      <sheetName val="資料庫"/>
      <sheetName val="新來訪目標"/>
      <sheetName val="複來訪目標"/>
      <sheetName val="銷控表準則"/>
      <sheetName val="銷售分析準則"/>
      <sheetName val="價目(現場用)"/>
      <sheetName val="Sheet3"/>
      <sheetName val="費用"/>
      <sheetName val="績效"/>
      <sheetName val="DATA"/>
      <sheetName val="K1"/>
      <sheetName val="部"/>
      <sheetName val="作業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21來人來電資料"/>
      <sheetName val="H21月分析圖"/>
      <sheetName val="H21媒體回饋(公司用)"/>
      <sheetName val="H21ALL分析圖"/>
      <sheetName val="H25來人來電資料 "/>
      <sheetName val="H25媒體回饋(公司用)"/>
      <sheetName val="H25月分析圖 "/>
      <sheetName val="H25ALL分析圖 "/>
      <sheetName val="銷況"/>
      <sheetName val="作業量(基本工作量)"/>
      <sheetName val="目標"/>
      <sheetName val="車位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結算報表"/>
      <sheetName val="市場分析"/>
      <sheetName val="案管理費用"/>
      <sheetName val="費用回饋分析"/>
      <sheetName val="媒體回饋表"/>
      <sheetName val="媒體回餽圖"/>
      <sheetName val="案媒體成交統計分析表"/>
      <sheetName val="成交區域"/>
      <sheetName val="成交業別"/>
      <sheetName val="成交用途"/>
      <sheetName val="成交坪數"/>
      <sheetName val="產品檢核表"/>
      <sheetName val="檢討與建議"/>
      <sheetName val="Sheet1"/>
      <sheetName val="銷況"/>
      <sheetName val="來人"/>
      <sheetName val="來電"/>
      <sheetName val="團獎點數"/>
      <sheetName val="車位"/>
      <sheetName val="H21媒體回饋(公司用)"/>
      <sheetName val="資產負債表(列印)"/>
      <sheetName val="舊面積"/>
      <sheetName val="出缺勤"/>
      <sheetName val="調價"/>
      <sheetName val="成本資料庫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媒體分析"/>
      <sheetName val="媒體圖表"/>
      <sheetName val="分析表"/>
      <sheetName val="本月媒體反應"/>
      <sheetName val="媒體計劃"/>
      <sheetName val="統計表 "/>
      <sheetName val="DATA"/>
      <sheetName val="報表"/>
      <sheetName val="媒體回饋表"/>
      <sheetName val="銷況"/>
      <sheetName val="H21媒體回饋(公司用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來人"/>
      <sheetName val="來電"/>
      <sheetName val="分析圖"/>
      <sheetName val="媒體回饋分析"/>
      <sheetName val="統計分析圖"/>
      <sheetName val="媒體回饋統計表"/>
      <sheetName val="DATA"/>
      <sheetName val="H21來人來電資料"/>
      <sheetName val="H25來人來電資料 "/>
      <sheetName val="H21媒體回饋(公司用)"/>
      <sheetName val="媒體回饋表"/>
      <sheetName val="公設明細"/>
      <sheetName val="舊面積"/>
      <sheetName val="H25來人來電資料_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遠東"/>
      <sheetName val="銷售月報作業要點"/>
      <sheetName val="部clear"/>
      <sheetName val="大建"/>
      <sheetName val="部"/>
      <sheetName val="趙"/>
      <sheetName val="底稿"/>
      <sheetName val="來人"/>
      <sheetName val="來電"/>
      <sheetName val="DATA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遠東"/>
      <sheetName val="銷售月報作業要點"/>
      <sheetName val="部clear"/>
      <sheetName val="大建"/>
      <sheetName val="部"/>
      <sheetName val="趙"/>
      <sheetName val="底稿"/>
      <sheetName val="資料庫"/>
      <sheetName val="新來訪目標"/>
      <sheetName val="複來訪目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遠東"/>
      <sheetName val="銷售月報作業要點"/>
      <sheetName val="部clear"/>
      <sheetName val="大建"/>
      <sheetName val="部"/>
      <sheetName val="趙"/>
      <sheetName val="底稿"/>
      <sheetName val="合建保證金收付款明細表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車位"/>
      <sheetName val="部"/>
      <sheetName val="9401"/>
      <sheetName val="現金流量表(列印)"/>
      <sheetName val="資產負債表(列印)"/>
      <sheetName val="準則"/>
      <sheetName val="調價"/>
      <sheetName val="房屋價目表"/>
      <sheetName val="價目表(公司)"/>
      <sheetName val="DATA"/>
      <sheetName val="資料庫"/>
      <sheetName val="新來訪目標"/>
      <sheetName val="複來訪目標"/>
      <sheetName val="現金流量表(工作底稿列印)"/>
      <sheetName val="來人"/>
      <sheetName val="來電"/>
      <sheetName val="行動方案-稽核室(92年)"/>
      <sheetName val="REF"/>
      <sheetName val="面積計算表"/>
      <sheetName val="成本資料庫"/>
      <sheetName val="住宅價目"/>
      <sheetName val="銷售明細"/>
      <sheetName val="合建保證金收付款明細表"/>
      <sheetName val="銷況分析-準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個人績效"/>
      <sheetName val="個案績效"/>
      <sheetName val="Sheet3"/>
      <sheetName val="銷況"/>
      <sheetName val="面積計算表"/>
      <sheetName val="部"/>
      <sheetName val="車位"/>
      <sheetName val="待售出租分攤"/>
      <sheetName val="面積"/>
      <sheetName val="9401"/>
      <sheetName val="出缺勤"/>
      <sheetName val="房價目表"/>
      <sheetName val="銷售明細"/>
      <sheetName val="來人"/>
      <sheetName val="來電"/>
      <sheetName val="現金流量表(工作底稿列印)"/>
      <sheetName val="現金流量表_工作底稿列印_"/>
      <sheetName val="資產負債表(列印)"/>
      <sheetName val="資產負債表_列印_"/>
      <sheetName val="管理報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01"/>
      <sheetName val="9402"/>
      <sheetName val="9403調整後"/>
      <sheetName val="9404"/>
      <sheetName val="9405"/>
      <sheetName val="9406"/>
      <sheetName val="9406調整後"/>
      <sheetName val="9407"/>
      <sheetName val="9407調整後"/>
      <sheetName val="9408"/>
      <sheetName val="9409"/>
      <sheetName val="9409調整後"/>
      <sheetName val="9410"/>
      <sheetName val="9411"/>
      <sheetName val="公設明細"/>
      <sheetName val="績效統計圖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表格"/>
      <sheetName val="Sheet1"/>
      <sheetName val="Sheet2"/>
      <sheetName val="Sheet3"/>
      <sheetName val="個人績效"/>
      <sheetName val="假設單價"/>
      <sheetName val="坪數"/>
      <sheetName val="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表格"/>
      <sheetName val="Sheet1"/>
      <sheetName val="Sheet2"/>
      <sheetName val="Sheet3"/>
      <sheetName val="#REF"/>
      <sheetName val="A棟面積"/>
      <sheetName val="B棟面積"/>
      <sheetName val="銷況分析-準則"/>
      <sheetName val="準則"/>
      <sheetName val="調價"/>
      <sheetName val="TSO"/>
      <sheetName val="6%. 8%佔率"/>
      <sheetName val="9401"/>
      <sheetName val="目標"/>
      <sheetName val="行動方案-稽核室(92年)"/>
      <sheetName val="現金流量表(工作底稿列印)"/>
      <sheetName val="損益表(列印)"/>
      <sheetName val="資產負債表(列印)"/>
      <sheetName val="假設單價"/>
      <sheetName val="坪數"/>
      <sheetName val="銷況"/>
      <sheetName val="團獎點數"/>
      <sheetName val="部"/>
      <sheetName val="無通路_F"/>
      <sheetName val="無通路_R"/>
      <sheetName val="無通路_T"/>
      <sheetName val="業務_R"/>
      <sheetName val="業務_T"/>
      <sheetName val="經代_F"/>
      <sheetName val="經代_R"/>
      <sheetName val="經代_T"/>
      <sheetName val="團險_F"/>
      <sheetName val="團險_R"/>
      <sheetName val="團險_T"/>
      <sheetName val="銀保_F"/>
      <sheetName val="銀保_R"/>
      <sheetName val="銀保_T"/>
      <sheetName val="公設明細"/>
      <sheetName val="出缺勤"/>
      <sheetName val="股東權益變動表(列印)"/>
      <sheetName val="現金流量表(列印)"/>
      <sheetName val="車位"/>
      <sheetName val="合建保證金收付款明細表"/>
      <sheetName val="在建土地"/>
      <sheetName val="個人績效"/>
      <sheetName val="作業量(基本工作量)"/>
      <sheetName val="通路險種37"/>
      <sheetName val="通路險種49"/>
      <sheetName val="通路險種61"/>
      <sheetName val="通路險種73"/>
      <sheetName val="無通路險種37"/>
      <sheetName val="無通路險種49"/>
      <sheetName val="無通路險種61"/>
      <sheetName val="無通路險種73"/>
      <sheetName val="表13-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10案銷售平面圖"/>
      <sheetName val="H10案合約會審"/>
      <sheetName val="H9案銷售平面表"/>
      <sheetName val="H9案合約會審"/>
      <sheetName val="銷售總表"/>
      <sheetName val="H7案合約會審"/>
      <sheetName val="H9案特案呈報單"/>
      <sheetName val="H9案塗銷明細表"/>
      <sheetName val="H9案銀貸撥款統計表"/>
      <sheetName val="H9大都市澄湖"/>
      <sheetName val="H9案代銷佣金請領紀錄"/>
      <sheetName val="(12)941003 (2)"/>
      <sheetName val="H7案代銷佣金請領紀錄"/>
      <sheetName val="估列勞保費"/>
      <sheetName val="估列健保費"/>
      <sheetName val="H9案瓦斯管路費-9605"/>
      <sheetName val="H9案瓦斯管路費"/>
      <sheetName val="H9案代收款-代扣客戶款"/>
      <sheetName val="A案合約會審"/>
      <sheetName val="曼哈頓土地房屋持份表"/>
      <sheetName val="曼哈頓持份表"/>
      <sheetName val="00高雄分公司各案銷控表930201"/>
      <sheetName val="價位建議-定案"/>
      <sheetName val="估列勞保費紀錄"/>
      <sheetName val="估列健保費紀錄"/>
      <sheetName val="行動方案-稽核室(92年)"/>
      <sheetName val="價目表(工地)"/>
      <sheetName val="銷售預估表 (2)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"/>
      <sheetName val="遠東"/>
      <sheetName val="趙"/>
      <sheetName val="大建"/>
      <sheetName val="地主"/>
      <sheetName val="底稿"/>
      <sheetName val="資產負債表(列印)"/>
      <sheetName val="現金流量表(列印)"/>
      <sheetName val="現金流量表(工作底稿列印)"/>
      <sheetName val="損益表(列印)"/>
      <sheetName val="股東權益變動表(列印)"/>
      <sheetName val="人事費控管(淑珠)"/>
      <sheetName val="人資"/>
      <sheetName val="9401"/>
      <sheetName val="銷售總表"/>
      <sheetName val="Sheet3"/>
      <sheetName val="銷售預估表 (2)"/>
      <sheetName val="管理報表(離職率)"/>
      <sheetName val="價位建議-定案"/>
      <sheetName val="合建保證金收付款明細表"/>
      <sheetName val="在建土地"/>
      <sheetName val="行動方案-稽核室(92年)"/>
      <sheetName val="銷控表準則"/>
      <sheetName val="銷售分析準則"/>
      <sheetName val="價目(現場用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謝總封面"/>
      <sheetName val="銷售預估表(財)"/>
      <sheetName val="明細"/>
      <sheetName val="月報"/>
      <sheetName val="總銷坪"/>
      <sheetName val="拆款比"/>
      <sheetName val="累銷坪"/>
      <sheetName val="Sheet1"/>
      <sheetName val="部"/>
      <sheetName val="趙"/>
      <sheetName val="銷售總表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複丈(D)"/>
      <sheetName val="複丈(B)"/>
      <sheetName val="複丈(C)"/>
      <sheetName val="複丈(A)"/>
      <sheetName val="AB棟M33-1B"/>
      <sheetName val="C棟M33-1B"/>
      <sheetName val="AB工地-003"/>
      <sheetName val="C工地-003"/>
      <sheetName val="M33公設"/>
      <sheetName val="0110價目"/>
      <sheetName val="舊面積"/>
      <sheetName val="各戶面積計算"/>
      <sheetName val="9012已售銷況"/>
      <sheetName val="車位明細"/>
      <sheetName val="車位明細資料(M33車-3)"/>
      <sheetName val="B1F車位明細"/>
      <sheetName val="車位-3"/>
      <sheetName val="比值表"/>
      <sheetName val="價差"/>
      <sheetName val="總銷坪"/>
      <sheetName val="準則"/>
      <sheetName val="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願景目標"/>
      <sheetName val="9401"/>
      <sheetName val="9402 "/>
      <sheetName val="9403"/>
      <sheetName val="9404"/>
      <sheetName val="9405"/>
      <sheetName val="9406"/>
      <sheetName val="9407"/>
      <sheetName val="94績效統計"/>
      <sheetName val="小闊"/>
      <sheetName val="琪瓶"/>
      <sheetName val="文君"/>
      <sheetName val="玉芬"/>
      <sheetName val="小高"/>
      <sheetName val="阿桑"/>
      <sheetName val="費用-科目"/>
      <sheetName val="費用-單位"/>
      <sheetName val="資產閒置率(小闊)"/>
      <sheetName val="總機報表"/>
      <sheetName val="關企公文統計"/>
      <sheetName val="公文類別"/>
      <sheetName val="人總&amp;有話說統計"/>
      <sheetName val="8 月收文"/>
      <sheetName val="94統計(全) NEW (2)"/>
      <sheetName val="舊面積"/>
      <sheetName val="總銷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01"/>
      <sheetName val="9402"/>
      <sheetName val="9403調整後"/>
      <sheetName val="9404"/>
      <sheetName val="9405"/>
      <sheetName val="9406"/>
      <sheetName val="9406調整後"/>
      <sheetName val="9407"/>
      <sheetName val="9407調整後"/>
      <sheetName val="9408"/>
      <sheetName val="9409"/>
      <sheetName val="9409調整後"/>
      <sheetName val="9410"/>
      <sheetName val="9411"/>
      <sheetName val="現金流量表(工作底稿列印)"/>
      <sheetName val="損益表(列印)"/>
      <sheetName val="資產負債表(列印)"/>
      <sheetName val="績效統計圖表"/>
      <sheetName val="銷況分析-準則"/>
      <sheetName val="現金流量表(列印)"/>
      <sheetName val="股東權益變動表(列印)"/>
      <sheetName val="合建保證金收付款明細表"/>
      <sheetName val="在建土地"/>
      <sheetName val="銷況"/>
      <sheetName val="出缺勤"/>
      <sheetName val="準則"/>
      <sheetName val="調價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"/>
      <sheetName val="作業量"/>
      <sheetName val="費用"/>
      <sheetName val="日報表"/>
      <sheetName val="銷況"/>
      <sheetName val="週"/>
      <sheetName val="調價"/>
      <sheetName val="銷況分析-準則"/>
      <sheetName val="銷況分析"/>
      <sheetName val="成交分析"/>
      <sheetName val="準則"/>
      <sheetName val="車位資料"/>
      <sheetName val="Module1"/>
      <sheetName val="Module2"/>
      <sheetName val="住宅價目"/>
      <sheetName val="銷售明細"/>
      <sheetName val="舊面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坪數分析"/>
      <sheetName val="分析"/>
      <sheetName val="成交週期"/>
      <sheetName val="#REF"/>
      <sheetName val="商仲-百萬"/>
      <sheetName val="9401"/>
      <sheetName val="銷控表準則"/>
      <sheetName val="銷售分析準則"/>
      <sheetName val="價目(現場用)"/>
      <sheetName val="住宅價目"/>
      <sheetName val="銷況分析-準則"/>
      <sheetName val="準則"/>
      <sheetName val="調價"/>
      <sheetName val="績效統計圖表"/>
      <sheetName val="目標"/>
      <sheetName val="費用"/>
      <sheetName val="銷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62"/>
  <sheetViews>
    <sheetView zoomScale="70" zoomScaleNormal="70" workbookViewId="0">
      <pane xSplit="4" ySplit="3" topLeftCell="I19" activePane="bottomRight" state="frozen"/>
      <selection pane="topRight" activeCell="E1" sqref="E1"/>
      <selection pane="bottomLeft" activeCell="A4" sqref="A4"/>
      <selection pane="bottomRight" activeCell="C35" sqref="C35"/>
    </sheetView>
  </sheetViews>
  <sheetFormatPr defaultColWidth="9.21875" defaultRowHeight="15.6"/>
  <cols>
    <col min="1" max="1" width="19.44140625" style="2" customWidth="1"/>
    <col min="2" max="2" width="15.109375" style="2" customWidth="1"/>
    <col min="3" max="3" width="24.21875" style="2" customWidth="1"/>
    <col min="4" max="4" width="26.21875" style="2" customWidth="1"/>
    <col min="5" max="5" width="20.6640625" style="2" customWidth="1"/>
    <col min="6" max="8" width="18.21875" style="2" customWidth="1"/>
    <col min="9" max="11" width="14.109375" style="2" bestFit="1" customWidth="1"/>
    <col min="12" max="12" width="18.44140625" style="2" customWidth="1"/>
    <col min="13" max="14" width="16.21875" style="2" customWidth="1"/>
    <col min="15" max="17" width="14.6640625" style="2" bestFit="1" customWidth="1"/>
    <col min="18" max="21" width="12.6640625" style="2" customWidth="1"/>
    <col min="22" max="16384" width="9.21875" style="2"/>
  </cols>
  <sheetData>
    <row r="3" spans="1:21">
      <c r="A3" s="7" t="s">
        <v>96</v>
      </c>
      <c r="B3" s="7" t="s">
        <v>93</v>
      </c>
      <c r="C3" s="7" t="s">
        <v>66</v>
      </c>
      <c r="D3" s="7" t="s">
        <v>90</v>
      </c>
      <c r="E3" s="8">
        <v>44196</v>
      </c>
      <c r="F3" s="8">
        <v>44227</v>
      </c>
      <c r="G3" s="8">
        <v>44255</v>
      </c>
      <c r="H3" s="8">
        <v>44286</v>
      </c>
      <c r="I3" s="8">
        <v>44316</v>
      </c>
      <c r="J3" s="8">
        <v>44347</v>
      </c>
      <c r="K3" s="8">
        <v>44377</v>
      </c>
      <c r="L3" s="8">
        <v>44408</v>
      </c>
      <c r="M3" s="8">
        <v>44439</v>
      </c>
      <c r="N3" s="8">
        <v>44469</v>
      </c>
      <c r="O3" s="8">
        <v>44500</v>
      </c>
      <c r="P3" s="8">
        <v>44530</v>
      </c>
      <c r="Q3" s="8">
        <v>44561</v>
      </c>
      <c r="R3" s="8">
        <v>44562</v>
      </c>
      <c r="S3" s="8">
        <v>44563</v>
      </c>
      <c r="T3" s="8">
        <v>44564</v>
      </c>
      <c r="U3" s="8">
        <v>44565</v>
      </c>
    </row>
    <row r="4" spans="1:21" s="4" customFormat="1">
      <c r="A4" s="4" t="s">
        <v>118</v>
      </c>
      <c r="B4" s="4" t="s">
        <v>95</v>
      </c>
      <c r="D4" s="4" t="s">
        <v>92</v>
      </c>
      <c r="E4" s="15">
        <v>-4.3600000000000003</v>
      </c>
      <c r="F4" s="15">
        <v>5.15</v>
      </c>
      <c r="G4" s="15">
        <v>5.15</v>
      </c>
      <c r="H4" s="15">
        <v>5.15</v>
      </c>
      <c r="I4" s="15">
        <v>5.15</v>
      </c>
      <c r="J4" s="15">
        <v>5.15</v>
      </c>
      <c r="K4" s="15">
        <v>5.15</v>
      </c>
      <c r="L4" s="4">
        <v>5.15</v>
      </c>
      <c r="M4" s="4">
        <v>5.15</v>
      </c>
      <c r="N4" s="4">
        <v>5.15</v>
      </c>
    </row>
    <row r="5" spans="1:21">
      <c r="A5" s="2" t="s">
        <v>118</v>
      </c>
      <c r="B5" s="2" t="s">
        <v>94</v>
      </c>
      <c r="C5" s="2" t="s">
        <v>0</v>
      </c>
      <c r="D5" s="2" t="s">
        <v>89</v>
      </c>
      <c r="E5" s="9" t="e">
        <f>VLOOKUP(E$3,#REF!, MATCH( $C5,#REF!,0)+1, FALSE)</f>
        <v>#REF!</v>
      </c>
      <c r="F5" s="9" t="e">
        <f>VLOOKUP(F$3,#REF!, MATCH( $C5,#REF!,0)+1, FALSE)</f>
        <v>#REF!</v>
      </c>
      <c r="G5" s="9" t="e">
        <f>VLOOKUP(G$3,#REF!, MATCH( $C5,#REF!,0)+1, FALSE)</f>
        <v>#REF!</v>
      </c>
      <c r="H5" s="9" t="e">
        <f>VLOOKUP(H$3,#REF!, MATCH( $C5,#REF!,0)+1, FALSE)</f>
        <v>#REF!</v>
      </c>
      <c r="I5" s="9" t="e">
        <f>VLOOKUP(I$3,#REF!, MATCH( $C5,#REF!,0)+1, FALSE)</f>
        <v>#REF!</v>
      </c>
      <c r="J5" s="9" t="e">
        <f>VLOOKUP(J$3,#REF!, MATCH( $C5,#REF!,0)+1, FALSE)</f>
        <v>#REF!</v>
      </c>
      <c r="K5" s="9" t="e">
        <f>VLOOKUP(K$3,#REF!, MATCH( $C5,#REF!,0)+1, FALSE)</f>
        <v>#REF!</v>
      </c>
      <c r="L5" s="9" t="e">
        <f>VLOOKUP(L$3,#REF!, MATCH( $C5,#REF!,0)+1, FALSE)</f>
        <v>#REF!</v>
      </c>
      <c r="M5" s="9" t="e">
        <f>VLOOKUP(M$3,#REF!, MATCH( $C5,#REF!,0)+1, FALSE)</f>
        <v>#REF!</v>
      </c>
      <c r="N5" s="9" t="e">
        <f>VLOOKUP(N$3,#REF!, MATCH( $C5,#REF!,0)+1, FALSE)</f>
        <v>#REF!</v>
      </c>
      <c r="O5" s="9" t="e">
        <f>VLOOKUP(O$3,#REF!, MATCH( $C5,#REF!,0)+1, FALSE)</f>
        <v>#REF!</v>
      </c>
      <c r="P5" s="9" t="e">
        <f>VLOOKUP(P$3,#REF!, MATCH( $C5,#REF!,0)+1, FALSE)</f>
        <v>#REF!</v>
      </c>
      <c r="Q5" s="9" t="e">
        <f>VLOOKUP(Q$3,#REF!, MATCH( $C5,#REF!,0)+1, FALSE)</f>
        <v>#REF!</v>
      </c>
    </row>
    <row r="6" spans="1:21">
      <c r="A6" s="2" t="s">
        <v>118</v>
      </c>
      <c r="B6" s="2" t="s">
        <v>94</v>
      </c>
      <c r="C6" s="2" t="s">
        <v>1</v>
      </c>
      <c r="D6" s="2" t="s">
        <v>39</v>
      </c>
      <c r="E6" s="9" t="e">
        <f>VLOOKUP(E$3,#REF!, MATCH( $C6,#REF!,0)+1, FALSE)</f>
        <v>#REF!</v>
      </c>
      <c r="F6" s="9" t="e">
        <f>VLOOKUP(F$3,#REF!, MATCH( $C6,#REF!,0)+1, FALSE)</f>
        <v>#REF!</v>
      </c>
      <c r="G6" s="9" t="e">
        <f>VLOOKUP(G$3,#REF!, MATCH( $C6,#REF!,0)+1, FALSE)</f>
        <v>#REF!</v>
      </c>
      <c r="H6" s="9" t="e">
        <f>VLOOKUP(H$3,#REF!, MATCH( $C6,#REF!,0)+1, FALSE)</f>
        <v>#REF!</v>
      </c>
      <c r="I6" s="9" t="e">
        <f>VLOOKUP(I$3,#REF!, MATCH( $C6,#REF!,0)+1, FALSE)</f>
        <v>#REF!</v>
      </c>
      <c r="J6" s="9" t="e">
        <f>VLOOKUP(J$3,#REF!, MATCH( $C6,#REF!,0)+1, FALSE)</f>
        <v>#REF!</v>
      </c>
      <c r="K6" s="9" t="e">
        <f>VLOOKUP(K$3,#REF!, MATCH( $C6,#REF!,0)+1, FALSE)</f>
        <v>#REF!</v>
      </c>
      <c r="L6" s="9" t="e">
        <f>VLOOKUP(L$3,#REF!, MATCH( $C6,#REF!,0)+1, FALSE)</f>
        <v>#REF!</v>
      </c>
      <c r="M6" s="9" t="e">
        <f>VLOOKUP(M$3,#REF!, MATCH( $C6,#REF!,0)+1, FALSE)</f>
        <v>#REF!</v>
      </c>
      <c r="N6" s="9" t="e">
        <f>VLOOKUP(N$3,#REF!, MATCH( $C6,#REF!,0)+1, FALSE)</f>
        <v>#REF!</v>
      </c>
      <c r="O6" s="9" t="e">
        <f>VLOOKUP(O$3,#REF!, MATCH( $C6,#REF!,0)+1, FALSE)</f>
        <v>#REF!</v>
      </c>
      <c r="P6" s="9" t="e">
        <f>VLOOKUP(P$3,#REF!, MATCH( $C6,#REF!,0)+1, FALSE)</f>
        <v>#REF!</v>
      </c>
      <c r="Q6" s="9" t="e">
        <f>VLOOKUP(Q$3,#REF!, MATCH( $C6,#REF!,0)+1, FALSE)</f>
        <v>#REF!</v>
      </c>
    </row>
    <row r="7" spans="1:21">
      <c r="A7" s="2" t="s">
        <v>118</v>
      </c>
      <c r="B7" s="2" t="s">
        <v>94</v>
      </c>
      <c r="C7" s="2" t="s">
        <v>2</v>
      </c>
      <c r="D7" s="2" t="s">
        <v>46</v>
      </c>
      <c r="E7" s="9" t="e">
        <f>VLOOKUP(E$3,#REF!, MATCH( $C7,#REF!,0)+1, FALSE)</f>
        <v>#REF!</v>
      </c>
      <c r="F7" s="9" t="e">
        <f>VLOOKUP(F$3,#REF!, MATCH( $C7,#REF!,0)+1, FALSE)</f>
        <v>#REF!</v>
      </c>
      <c r="G7" s="9" t="e">
        <f>VLOOKUP(G$3,#REF!, MATCH( $C7,#REF!,0)+1, FALSE)</f>
        <v>#REF!</v>
      </c>
      <c r="H7" s="9" t="e">
        <f>VLOOKUP(H$3,#REF!, MATCH( $C7,#REF!,0)+1, FALSE)</f>
        <v>#REF!</v>
      </c>
      <c r="I7" s="23" t="e">
        <f>VLOOKUP(I$3,#REF!, MATCH( $C7,#REF!,0)+1, FALSE)</f>
        <v>#REF!</v>
      </c>
      <c r="J7" s="23" t="e">
        <f>VLOOKUP(J$3,#REF!, MATCH( $C7,#REF!,0)+1, FALSE)</f>
        <v>#REF!</v>
      </c>
      <c r="K7" s="23" t="e">
        <f>VLOOKUP(K$3,#REF!, MATCH( $C7,#REF!,0)+1, FALSE)</f>
        <v>#REF!</v>
      </c>
      <c r="L7" s="23" t="e">
        <f>VLOOKUP(L$3,#REF!, MATCH( $C7,#REF!,0)+1, FALSE)</f>
        <v>#REF!</v>
      </c>
      <c r="M7" s="23" t="e">
        <f>VLOOKUP(M$3,#REF!, MATCH( $C7,#REF!,0)+1, FALSE)</f>
        <v>#REF!</v>
      </c>
      <c r="N7" s="9" t="e">
        <f>VLOOKUP(N$3,#REF!, MATCH( $C7,#REF!,0)+1, FALSE)</f>
        <v>#REF!</v>
      </c>
      <c r="O7" s="9" t="e">
        <f>VLOOKUP(O$3,#REF!, MATCH( $C7,#REF!,0)+1, FALSE)</f>
        <v>#REF!</v>
      </c>
      <c r="P7" s="9" t="e">
        <f>VLOOKUP(P$3,#REF!, MATCH( $C7,#REF!,0)+1, FALSE)</f>
        <v>#REF!</v>
      </c>
      <c r="Q7" s="9" t="e">
        <f>VLOOKUP(Q$3,#REF!, MATCH( $C7,#REF!,0)+1, FALSE)</f>
        <v>#REF!</v>
      </c>
    </row>
    <row r="8" spans="1:21">
      <c r="A8" s="2" t="s">
        <v>118</v>
      </c>
      <c r="B8" s="2" t="s">
        <v>94</v>
      </c>
      <c r="C8" s="2" t="s">
        <v>3</v>
      </c>
      <c r="D8" s="2" t="s">
        <v>47</v>
      </c>
      <c r="E8" s="9" t="e">
        <f>VLOOKUP(E$3,#REF!, MATCH( $C8,#REF!,0)+1, FALSE)</f>
        <v>#REF!</v>
      </c>
      <c r="F8" s="9" t="e">
        <f>VLOOKUP(F$3,#REF!, MATCH( $C8,#REF!,0)+1, FALSE)</f>
        <v>#REF!</v>
      </c>
      <c r="G8" s="9" t="e">
        <f>VLOOKUP(G$3,#REF!, MATCH( $C8,#REF!,0)+1, FALSE)</f>
        <v>#REF!</v>
      </c>
      <c r="H8" s="9" t="e">
        <f>VLOOKUP(H$3,#REF!, MATCH( $C8,#REF!,0)+1, FALSE)</f>
        <v>#REF!</v>
      </c>
      <c r="I8" s="9" t="e">
        <f>VLOOKUP(I$3,#REF!, MATCH( $C8,#REF!,0)+1, FALSE)</f>
        <v>#REF!</v>
      </c>
      <c r="J8" s="9" t="e">
        <f>VLOOKUP(J$3,#REF!, MATCH( $C8,#REF!,0)+1, FALSE)</f>
        <v>#REF!</v>
      </c>
      <c r="K8" s="9" t="e">
        <f>VLOOKUP(K$3,#REF!, MATCH( $C8,#REF!,0)+1, FALSE)</f>
        <v>#REF!</v>
      </c>
      <c r="L8" s="9" t="e">
        <f>VLOOKUP(L$3,#REF!, MATCH( $C8,#REF!,0)+1, FALSE)</f>
        <v>#REF!</v>
      </c>
      <c r="M8" s="9" t="e">
        <f>VLOOKUP(M$3,#REF!, MATCH( $C8,#REF!,0)+1, FALSE)</f>
        <v>#REF!</v>
      </c>
      <c r="N8" s="9" t="e">
        <f>VLOOKUP(N$3,#REF!, MATCH( $C8,#REF!,0)+1, FALSE)</f>
        <v>#REF!</v>
      </c>
      <c r="O8" s="9" t="e">
        <f>VLOOKUP(O$3,#REF!, MATCH( $C8,#REF!,0)+1, FALSE)</f>
        <v>#REF!</v>
      </c>
      <c r="P8" s="9" t="e">
        <f>VLOOKUP(P$3,#REF!, MATCH( $C8,#REF!,0)+1, FALSE)</f>
        <v>#REF!</v>
      </c>
      <c r="Q8" s="9" t="e">
        <f>VLOOKUP(Q$3,#REF!, MATCH( $C8,#REF!,0)+1, FALSE)</f>
        <v>#REF!</v>
      </c>
    </row>
    <row r="9" spans="1:21" s="3" customFormat="1">
      <c r="A9" s="3" t="s">
        <v>118</v>
      </c>
      <c r="B9" s="3" t="s">
        <v>94</v>
      </c>
      <c r="C9" s="3" t="s">
        <v>4</v>
      </c>
      <c r="D9" s="3" t="s">
        <v>123</v>
      </c>
      <c r="E9" s="15" t="e">
        <f>VLOOKUP(E$3,#REF!, MATCH( $C9,#REF!,0)+1, FALSE)/1000</f>
        <v>#REF!</v>
      </c>
      <c r="F9" s="15" t="e">
        <f>VLOOKUP(F$3,#REF!, MATCH( $C9,#REF!,0)+1, FALSE)/1000</f>
        <v>#REF!</v>
      </c>
      <c r="G9" s="15" t="e">
        <f>VLOOKUP(G$3,#REF!, MATCH( $C9,#REF!,0)+1, FALSE)/1000</f>
        <v>#REF!</v>
      </c>
      <c r="H9" s="15" t="e">
        <f>VLOOKUP(H$3,#REF!, MATCH( $C9,#REF!,0)+1, FALSE)/1000</f>
        <v>#REF!</v>
      </c>
      <c r="I9" s="15" t="e">
        <f>VLOOKUP(I$3,#REF!, MATCH( $C9,#REF!,0)+1, FALSE)/1000</f>
        <v>#REF!</v>
      </c>
      <c r="J9" s="15" t="e">
        <f>VLOOKUP(J$3,#REF!, MATCH( $C9,#REF!,0)+1, FALSE)/1000</f>
        <v>#REF!</v>
      </c>
      <c r="K9" s="15" t="e">
        <f>VLOOKUP(K$3,#REF!, MATCH( $C9,#REF!,0)+1, FALSE)/1000</f>
        <v>#REF!</v>
      </c>
      <c r="L9" s="15" t="e">
        <f>VLOOKUP(L$3,#REF!, MATCH( $C9,#REF!,0)+1, FALSE)/1000</f>
        <v>#REF!</v>
      </c>
      <c r="M9" s="15" t="e">
        <f>VLOOKUP(M$3,#REF!, MATCH( $C9,#REF!,0)+1, FALSE)/1000</f>
        <v>#REF!</v>
      </c>
      <c r="N9" s="15" t="e">
        <f>VLOOKUP(N$3,#REF!, MATCH( $C9,#REF!,0)+1, FALSE)/1000</f>
        <v>#REF!</v>
      </c>
      <c r="O9" s="15" t="e">
        <f>VLOOKUP(O$3,#REF!, MATCH( $C9,#REF!,0)+1, FALSE)/1000</f>
        <v>#REF!</v>
      </c>
      <c r="P9" s="15" t="e">
        <f>VLOOKUP(P$3,#REF!, MATCH( $C9,#REF!,0)+1, FALSE)/1000</f>
        <v>#REF!</v>
      </c>
      <c r="Q9" s="15" t="e">
        <f>VLOOKUP(Q$3,#REF!, MATCH( $C9,#REF!,0)+1, FALSE)/1000</f>
        <v>#REF!</v>
      </c>
    </row>
    <row r="10" spans="1:21">
      <c r="A10" s="2" t="s">
        <v>118</v>
      </c>
      <c r="B10" s="2" t="s">
        <v>94</v>
      </c>
      <c r="C10" s="2" t="s">
        <v>5</v>
      </c>
      <c r="D10" s="2" t="s">
        <v>48</v>
      </c>
      <c r="E10" s="9" t="e">
        <f>VLOOKUP(E$3,#REF!, MATCH( $C10,#REF!,0)+1, FALSE)</f>
        <v>#REF!</v>
      </c>
      <c r="F10" s="9" t="e">
        <f>VLOOKUP(F$3,#REF!, MATCH( $C10,#REF!,0)+1, FALSE)</f>
        <v>#REF!</v>
      </c>
      <c r="G10" s="9" t="e">
        <f>VLOOKUP(G$3,#REF!, MATCH( $C10,#REF!,0)+1, FALSE)</f>
        <v>#REF!</v>
      </c>
      <c r="H10" s="9" t="e">
        <f>VLOOKUP(H$3,#REF!, MATCH( $C10,#REF!,0)+1, FALSE)</f>
        <v>#REF!</v>
      </c>
      <c r="I10" s="9" t="e">
        <f>VLOOKUP(I$3,#REF!, MATCH( $C10,#REF!,0)+1, FALSE)</f>
        <v>#REF!</v>
      </c>
      <c r="J10" s="9" t="e">
        <f>VLOOKUP(J$3,#REF!, MATCH( $C10,#REF!,0)+1, FALSE)</f>
        <v>#REF!</v>
      </c>
      <c r="K10" s="9" t="e">
        <f>VLOOKUP(K$3,#REF!, MATCH( $C10,#REF!,0)+1, FALSE)</f>
        <v>#REF!</v>
      </c>
      <c r="L10" s="9" t="e">
        <f>VLOOKUP(L$3,#REF!, MATCH( $C10,#REF!,0)+1, FALSE)</f>
        <v>#REF!</v>
      </c>
      <c r="M10" s="9" t="e">
        <f>VLOOKUP(M$3,#REF!, MATCH( $C10,#REF!,0)+1, FALSE)</f>
        <v>#REF!</v>
      </c>
      <c r="N10" s="9" t="e">
        <f>VLOOKUP(N$3,#REF!, MATCH( $C10,#REF!,0)+1, FALSE)</f>
        <v>#REF!</v>
      </c>
      <c r="O10" s="9" t="e">
        <f>VLOOKUP(O$3,#REF!, MATCH( $C10,#REF!,0)+1, FALSE)</f>
        <v>#REF!</v>
      </c>
      <c r="P10" s="9" t="e">
        <f>VLOOKUP(P$3,#REF!, MATCH( $C10,#REF!,0)+1, FALSE)</f>
        <v>#REF!</v>
      </c>
      <c r="Q10" s="9" t="e">
        <f>VLOOKUP(Q$3,#REF!, MATCH( $C10,#REF!,0)+1, FALSE)</f>
        <v>#REF!</v>
      </c>
    </row>
    <row r="11" spans="1:21">
      <c r="A11" s="2" t="s">
        <v>118</v>
      </c>
      <c r="B11" s="2" t="s">
        <v>94</v>
      </c>
      <c r="C11" s="2" t="s">
        <v>6</v>
      </c>
      <c r="D11" s="2" t="s">
        <v>49</v>
      </c>
      <c r="E11" s="9" t="e">
        <f>VLOOKUP(E$3,#REF!, MATCH( $C11,#REF!,0)+1, FALSE)</f>
        <v>#REF!</v>
      </c>
      <c r="F11" s="9" t="e">
        <f>VLOOKUP(F$3,#REF!, MATCH( $C11,#REF!,0)+1, FALSE)</f>
        <v>#REF!</v>
      </c>
      <c r="G11" s="9" t="e">
        <f>VLOOKUP(G$3,#REF!, MATCH( $C11,#REF!,0)+1, FALSE)</f>
        <v>#REF!</v>
      </c>
      <c r="H11" s="9" t="e">
        <f>VLOOKUP(H$3,#REF!, MATCH( $C11,#REF!,0)+1, FALSE)</f>
        <v>#REF!</v>
      </c>
      <c r="I11" s="9" t="e">
        <f>VLOOKUP(I$3,#REF!, MATCH( $C11,#REF!,0)+1, FALSE)</f>
        <v>#REF!</v>
      </c>
      <c r="J11" s="9" t="e">
        <f>VLOOKUP(J$3,#REF!, MATCH( $C11,#REF!,0)+1, FALSE)</f>
        <v>#REF!</v>
      </c>
      <c r="K11" s="9" t="e">
        <f>VLOOKUP(K$3,#REF!, MATCH( $C11,#REF!,0)+1, FALSE)</f>
        <v>#REF!</v>
      </c>
      <c r="L11" s="9" t="e">
        <f>VLOOKUP(L$3,#REF!, MATCH( $C11,#REF!,0)+1, FALSE)</f>
        <v>#REF!</v>
      </c>
      <c r="M11" s="9" t="e">
        <f>VLOOKUP(M$3,#REF!, MATCH( $C11,#REF!,0)+1, FALSE)</f>
        <v>#REF!</v>
      </c>
      <c r="N11" s="9" t="e">
        <f>VLOOKUP(N$3,#REF!, MATCH( $C11,#REF!,0)+1, FALSE)</f>
        <v>#REF!</v>
      </c>
      <c r="O11" s="9" t="e">
        <f>VLOOKUP(O$3,#REF!, MATCH( $C11,#REF!,0)+1, FALSE)</f>
        <v>#REF!</v>
      </c>
      <c r="P11" s="9" t="e">
        <f>VLOOKUP(P$3,#REF!, MATCH( $C11,#REF!,0)+1, FALSE)</f>
        <v>#REF!</v>
      </c>
      <c r="Q11" s="9" t="e">
        <f>VLOOKUP(Q$3,#REF!, MATCH( $C11,#REF!,0)+1, FALSE)</f>
        <v>#REF!</v>
      </c>
    </row>
    <row r="12" spans="1:21">
      <c r="A12" s="2" t="s">
        <v>118</v>
      </c>
      <c r="B12" s="2" t="s">
        <v>94</v>
      </c>
      <c r="C12" s="2" t="s">
        <v>7</v>
      </c>
      <c r="D12" s="2" t="s">
        <v>50</v>
      </c>
      <c r="E12" s="9" t="e">
        <f>VLOOKUP(E$3,#REF!, MATCH( $C12,#REF!,0)+1, FALSE)</f>
        <v>#REF!</v>
      </c>
      <c r="F12" s="9" t="e">
        <f>VLOOKUP(F$3,#REF!, MATCH( $C12,#REF!,0)+1, FALSE)</f>
        <v>#REF!</v>
      </c>
      <c r="G12" s="9" t="e">
        <f>VLOOKUP(G$3,#REF!, MATCH( $C12,#REF!,0)+1, FALSE)</f>
        <v>#REF!</v>
      </c>
      <c r="H12" s="9" t="e">
        <f>VLOOKUP(H$3,#REF!, MATCH( $C12,#REF!,0)+1, FALSE)</f>
        <v>#REF!</v>
      </c>
      <c r="I12" s="9" t="e">
        <f>VLOOKUP(I$3,#REF!, MATCH( $C12,#REF!,0)+1, FALSE)</f>
        <v>#REF!</v>
      </c>
      <c r="J12" s="9" t="e">
        <f>VLOOKUP(J$3,#REF!, MATCH( $C12,#REF!,0)+1, FALSE)</f>
        <v>#REF!</v>
      </c>
      <c r="K12" s="9" t="e">
        <f>VLOOKUP(K$3,#REF!, MATCH( $C12,#REF!,0)+1, FALSE)</f>
        <v>#REF!</v>
      </c>
      <c r="L12" s="9" t="e">
        <f>VLOOKUP(L$3,#REF!, MATCH( $C12,#REF!,0)+1, FALSE)</f>
        <v>#REF!</v>
      </c>
      <c r="M12" s="9" t="e">
        <f>VLOOKUP(M$3,#REF!, MATCH( $C12,#REF!,0)+1, FALSE)</f>
        <v>#REF!</v>
      </c>
      <c r="N12" s="9" t="e">
        <f>VLOOKUP(N$3,#REF!, MATCH( $C12,#REF!,0)+1, FALSE)</f>
        <v>#REF!</v>
      </c>
      <c r="O12" s="9" t="e">
        <f>VLOOKUP(O$3,#REF!, MATCH( $C12,#REF!,0)+1, FALSE)</f>
        <v>#REF!</v>
      </c>
      <c r="P12" s="9" t="e">
        <f>VLOOKUP(P$3,#REF!, MATCH( $C12,#REF!,0)+1, FALSE)</f>
        <v>#REF!</v>
      </c>
      <c r="Q12" s="9" t="e">
        <f>VLOOKUP(Q$3,#REF!, MATCH( $C12,#REF!,0)+1, FALSE)</f>
        <v>#REF!</v>
      </c>
    </row>
    <row r="13" spans="1:21" s="3" customFormat="1" ht="16.2">
      <c r="A13" s="3" t="s">
        <v>118</v>
      </c>
      <c r="B13" s="3" t="s">
        <v>94</v>
      </c>
      <c r="C13" s="16" t="s">
        <v>74</v>
      </c>
      <c r="D13" s="3" t="s">
        <v>84</v>
      </c>
      <c r="E13" s="15" t="e">
        <f>VLOOKUP(E$3,#REF!, MATCH( $C13,#REF!,0)+2, FALSE)</f>
        <v>#REF!</v>
      </c>
      <c r="F13" s="15" t="e">
        <f>VLOOKUP(F$3,#REF!, MATCH( $C13,#REF!,0)+2, FALSE)</f>
        <v>#REF!</v>
      </c>
      <c r="G13" s="15" t="e">
        <f>VLOOKUP(G$3,#REF!, MATCH( $C13,#REF!,0)+2, FALSE)</f>
        <v>#REF!</v>
      </c>
      <c r="H13" s="15" t="e">
        <f>VLOOKUP(H$3,#REF!, MATCH( $C13,#REF!,0)+2, FALSE)</f>
        <v>#REF!</v>
      </c>
      <c r="I13" s="15" t="e">
        <f>VLOOKUP(I$3,#REF!, MATCH( $C13,#REF!,0)+2, FALSE)</f>
        <v>#REF!</v>
      </c>
      <c r="J13" s="15" t="e">
        <f>VLOOKUP(J$3,#REF!, MATCH( $C13,#REF!,0)+2, FALSE)</f>
        <v>#REF!</v>
      </c>
      <c r="K13" s="15" t="e">
        <f>VLOOKUP(K$3,#REF!, MATCH( $C13,#REF!,0)+2, FALSE)</f>
        <v>#REF!</v>
      </c>
      <c r="L13" s="15" t="e">
        <f>VLOOKUP(L$3,#REF!, MATCH( $C13,#REF!,0)+2, FALSE)</f>
        <v>#REF!</v>
      </c>
      <c r="M13" s="15" t="e">
        <f>VLOOKUP(M$3,#REF!, MATCH( $C13,#REF!,0)+2, FALSE)</f>
        <v>#REF!</v>
      </c>
      <c r="N13" s="15" t="e">
        <f>VLOOKUP(N$3,#REF!, MATCH( $C13,#REF!,0)+2, FALSE)</f>
        <v>#REF!</v>
      </c>
      <c r="O13" s="15" t="e">
        <f>VLOOKUP(O$3,#REF!, MATCH( $C13,#REF!,0)+2, FALSE)</f>
        <v>#REF!</v>
      </c>
      <c r="P13" s="15" t="e">
        <f>VLOOKUP(P$3,#REF!, MATCH( $C13,#REF!,0)+2, FALSE)</f>
        <v>#REF!</v>
      </c>
      <c r="Q13" s="15" t="e">
        <f>VLOOKUP(Q$3,#REF!, MATCH( $C13,#REF!,0)+2, FALSE)</f>
        <v>#REF!</v>
      </c>
    </row>
    <row r="14" spans="1:21">
      <c r="A14" s="2" t="s">
        <v>118</v>
      </c>
      <c r="B14" s="2" t="s">
        <v>94</v>
      </c>
      <c r="C14" s="2" t="s">
        <v>8</v>
      </c>
      <c r="D14" s="2" t="s">
        <v>51</v>
      </c>
      <c r="E14" s="9" t="e">
        <f>VLOOKUP(E$3,#REF!, MATCH( $C14,#REF!,0)+1, FALSE)</f>
        <v>#REF!</v>
      </c>
      <c r="F14" s="9" t="e">
        <f>VLOOKUP(F$3,#REF!, MATCH( $C14,#REF!,0)+1, FALSE)</f>
        <v>#REF!</v>
      </c>
      <c r="G14" s="9" t="e">
        <f>VLOOKUP(G$3,#REF!, MATCH( $C14,#REF!,0)+1, FALSE)</f>
        <v>#REF!</v>
      </c>
      <c r="H14" s="9" t="e">
        <f>VLOOKUP(H$3,#REF!, MATCH( $C14,#REF!,0)+1, FALSE)</f>
        <v>#REF!</v>
      </c>
      <c r="I14" s="9" t="e">
        <f>VLOOKUP(I$3,#REF!, MATCH( $C14,#REF!,0)+1, FALSE)</f>
        <v>#REF!</v>
      </c>
      <c r="J14" s="9" t="e">
        <f>VLOOKUP(J$3,#REF!, MATCH( $C14,#REF!,0)+1, FALSE)</f>
        <v>#REF!</v>
      </c>
      <c r="K14" s="9" t="e">
        <f>VLOOKUP(K$3,#REF!, MATCH( $C14,#REF!,0)+1, FALSE)</f>
        <v>#REF!</v>
      </c>
      <c r="L14" s="9" t="e">
        <f>VLOOKUP(L$3,#REF!, MATCH( $C14,#REF!,0)+1, FALSE)</f>
        <v>#REF!</v>
      </c>
      <c r="M14" s="9" t="e">
        <f>VLOOKUP(M$3,#REF!, MATCH( $C14,#REF!,0)+1, FALSE)</f>
        <v>#REF!</v>
      </c>
      <c r="N14" s="9" t="e">
        <f>VLOOKUP(N$3,#REF!, MATCH( $C14,#REF!,0)+1, FALSE)</f>
        <v>#REF!</v>
      </c>
      <c r="O14" s="9" t="e">
        <f>VLOOKUP(O$3,#REF!, MATCH( $C14,#REF!,0)+1, FALSE)</f>
        <v>#REF!</v>
      </c>
      <c r="P14" s="9" t="e">
        <f>VLOOKUP(P$3,#REF!, MATCH( $C14,#REF!,0)+1, FALSE)</f>
        <v>#REF!</v>
      </c>
      <c r="Q14" s="9" t="e">
        <f>VLOOKUP(Q$3,#REF!, MATCH( $C14,#REF!,0)+1, FALSE)</f>
        <v>#REF!</v>
      </c>
    </row>
    <row r="15" spans="1:21">
      <c r="A15" s="2" t="s">
        <v>118</v>
      </c>
      <c r="B15" s="2" t="s">
        <v>94</v>
      </c>
      <c r="C15" s="2" t="s">
        <v>9</v>
      </c>
      <c r="D15" s="2" t="s">
        <v>52</v>
      </c>
      <c r="E15" s="9" t="e">
        <f>VLOOKUP(E$3,#REF!, MATCH( $C15,#REF!,0)+1, FALSE)</f>
        <v>#REF!</v>
      </c>
      <c r="F15" s="9" t="e">
        <f>VLOOKUP(F$3,#REF!, MATCH( $C15,#REF!,0)+1, FALSE)</f>
        <v>#REF!</v>
      </c>
      <c r="G15" s="9" t="e">
        <f>VLOOKUP(G$3,#REF!, MATCH( $C15,#REF!,0)+1, FALSE)</f>
        <v>#REF!</v>
      </c>
      <c r="H15" s="9" t="e">
        <f>VLOOKUP(H$3,#REF!, MATCH( $C15,#REF!,0)+1, FALSE)</f>
        <v>#REF!</v>
      </c>
      <c r="I15" s="9" t="e">
        <f>VLOOKUP(I$3,#REF!, MATCH( $C15,#REF!,0)+1, FALSE)</f>
        <v>#REF!</v>
      </c>
      <c r="J15" s="9" t="e">
        <f>VLOOKUP(J$3,#REF!, MATCH( $C15,#REF!,0)+1, FALSE)</f>
        <v>#REF!</v>
      </c>
      <c r="K15" s="9" t="e">
        <f>VLOOKUP(K$3,#REF!, MATCH( $C15,#REF!,0)+1, FALSE)</f>
        <v>#REF!</v>
      </c>
      <c r="L15" s="9" t="e">
        <f>VLOOKUP(L$3,#REF!, MATCH( $C15,#REF!,0)+1, FALSE)</f>
        <v>#REF!</v>
      </c>
      <c r="M15" s="9" t="e">
        <f>VLOOKUP(M$3,#REF!, MATCH( $C15,#REF!,0)+1, FALSE)</f>
        <v>#REF!</v>
      </c>
      <c r="N15" s="9" t="e">
        <f>VLOOKUP(N$3,#REF!, MATCH( $C15,#REF!,0)+1, FALSE)</f>
        <v>#REF!</v>
      </c>
      <c r="O15" s="9" t="e">
        <f>VLOOKUP(O$3,#REF!, MATCH( $C15,#REF!,0)+1, FALSE)</f>
        <v>#REF!</v>
      </c>
      <c r="P15" s="9" t="e">
        <f>VLOOKUP(P$3,#REF!, MATCH( $C15,#REF!,0)+1, FALSE)</f>
        <v>#REF!</v>
      </c>
      <c r="Q15" s="9" t="e">
        <f>VLOOKUP(Q$3,#REF!, MATCH( $C15,#REF!,0)+1, FALSE)</f>
        <v>#REF!</v>
      </c>
    </row>
    <row r="16" spans="1:21">
      <c r="A16" s="2" t="s">
        <v>118</v>
      </c>
      <c r="B16" s="2" t="s">
        <v>94</v>
      </c>
      <c r="C16" s="2" t="s">
        <v>10</v>
      </c>
      <c r="D16" s="2" t="s">
        <v>53</v>
      </c>
      <c r="E16" s="9" t="e">
        <f>VLOOKUP(E$3,#REF!, MATCH( $C16,#REF!,0)+1, FALSE)</f>
        <v>#REF!</v>
      </c>
      <c r="F16" s="9" t="e">
        <f>VLOOKUP(F$3,#REF!, MATCH( $C16,#REF!,0)+1, FALSE)</f>
        <v>#REF!</v>
      </c>
      <c r="G16" s="9" t="e">
        <f>VLOOKUP(G$3,#REF!, MATCH( $C16,#REF!,0)+1, FALSE)</f>
        <v>#REF!</v>
      </c>
      <c r="H16" s="9" t="e">
        <f>VLOOKUP(H$3,#REF!, MATCH( $C16,#REF!,0)+1, FALSE)</f>
        <v>#REF!</v>
      </c>
      <c r="I16" s="9" t="e">
        <f>VLOOKUP(I$3,#REF!, MATCH( $C16,#REF!,0)+1, FALSE)</f>
        <v>#REF!</v>
      </c>
      <c r="J16" s="9" t="e">
        <f>VLOOKUP(J$3,#REF!, MATCH( $C16,#REF!,0)+1, FALSE)</f>
        <v>#REF!</v>
      </c>
      <c r="K16" s="9" t="e">
        <f>VLOOKUP(K$3,#REF!, MATCH( $C16,#REF!,0)+1, FALSE)</f>
        <v>#REF!</v>
      </c>
      <c r="L16" s="9" t="e">
        <f>VLOOKUP(L$3,#REF!, MATCH( $C16,#REF!,0)+1, FALSE)</f>
        <v>#REF!</v>
      </c>
      <c r="M16" s="9" t="e">
        <f>VLOOKUP(M$3,#REF!, MATCH( $C16,#REF!,0)+1, FALSE)</f>
        <v>#REF!</v>
      </c>
      <c r="N16" s="9" t="e">
        <f>VLOOKUP(N$3,#REF!, MATCH( $C16,#REF!,0)+1, FALSE)</f>
        <v>#REF!</v>
      </c>
      <c r="O16" s="9" t="e">
        <f>VLOOKUP(O$3,#REF!, MATCH( $C16,#REF!,0)+1, FALSE)</f>
        <v>#REF!</v>
      </c>
      <c r="P16" s="9" t="e">
        <f>VLOOKUP(P$3,#REF!, MATCH( $C16,#REF!,0)+1, FALSE)</f>
        <v>#REF!</v>
      </c>
      <c r="Q16" s="9" t="e">
        <f>VLOOKUP(Q$3,#REF!, MATCH( $C16,#REF!,0)+1, FALSE)</f>
        <v>#REF!</v>
      </c>
    </row>
    <row r="17" spans="1:19">
      <c r="A17" s="2" t="s">
        <v>118</v>
      </c>
      <c r="B17" s="2" t="s">
        <v>94</v>
      </c>
      <c r="C17" s="5" t="s">
        <v>11</v>
      </c>
      <c r="D17" s="2" t="s">
        <v>54</v>
      </c>
      <c r="E17" s="9" t="e">
        <f>VLOOKUP(E$3,#REF!, MATCH( $C17,#REF!,0)+1, FALSE)</f>
        <v>#REF!</v>
      </c>
      <c r="F17" s="9" t="e">
        <f>VLOOKUP(F$3,#REF!, MATCH( $C17,#REF!,0)+1, FALSE)</f>
        <v>#REF!</v>
      </c>
      <c r="G17" s="9" t="e">
        <f>VLOOKUP(G$3,#REF!, MATCH( $C17,#REF!,0)+1, FALSE)</f>
        <v>#REF!</v>
      </c>
      <c r="H17" s="9" t="e">
        <f>VLOOKUP(H$3,#REF!, MATCH( $C17,#REF!,0)+1, FALSE)</f>
        <v>#REF!</v>
      </c>
      <c r="I17" s="9" t="e">
        <f>VLOOKUP(I$3,#REF!, MATCH( $C17,#REF!,0)+1, FALSE)</f>
        <v>#REF!</v>
      </c>
      <c r="J17" s="9" t="e">
        <f>VLOOKUP(J$3,#REF!, MATCH( $C17,#REF!,0)+1, FALSE)</f>
        <v>#REF!</v>
      </c>
      <c r="K17" s="9" t="e">
        <f>VLOOKUP(K$3,#REF!, MATCH( $C17,#REF!,0)+1, FALSE)</f>
        <v>#REF!</v>
      </c>
      <c r="L17" s="9" t="e">
        <f>VLOOKUP(L$3,#REF!, MATCH( $C17,#REF!,0)+1, FALSE)</f>
        <v>#REF!</v>
      </c>
      <c r="M17" s="9" t="e">
        <f>VLOOKUP(M$3,#REF!, MATCH( $C17,#REF!,0)+1, FALSE)</f>
        <v>#REF!</v>
      </c>
      <c r="N17" s="9" t="e">
        <f>VLOOKUP(N$3,#REF!, MATCH( $C17,#REF!,0)+1, FALSE)</f>
        <v>#REF!</v>
      </c>
      <c r="O17" s="9" t="e">
        <f>VLOOKUP(O$3,#REF!, MATCH( $C17,#REF!,0)+1, FALSE)</f>
        <v>#REF!</v>
      </c>
      <c r="P17" s="9" t="e">
        <f>VLOOKUP(P$3,#REF!, MATCH( $C17,#REF!,0)+1, FALSE)</f>
        <v>#REF!</v>
      </c>
      <c r="Q17" s="9" t="e">
        <f>VLOOKUP(Q$3,#REF!, MATCH( $C17,#REF!,0)+1, FALSE)</f>
        <v>#REF!</v>
      </c>
    </row>
    <row r="18" spans="1:19">
      <c r="A18" s="2" t="s">
        <v>118</v>
      </c>
      <c r="B18" s="2" t="s">
        <v>94</v>
      </c>
      <c r="C18" s="2" t="s">
        <v>12</v>
      </c>
      <c r="D18" s="2" t="s">
        <v>55</v>
      </c>
      <c r="E18" s="9" t="e">
        <f>VLOOKUP(E$3,#REF!, MATCH( $C18,#REF!,0)+1, FALSE)</f>
        <v>#REF!</v>
      </c>
      <c r="F18" s="9" t="e">
        <f>VLOOKUP(F$3,#REF!, MATCH( $C18,#REF!,0)+1, FALSE)</f>
        <v>#REF!</v>
      </c>
      <c r="G18" s="9" t="e">
        <f>VLOOKUP(G$3,#REF!, MATCH( $C18,#REF!,0)+1, FALSE)</f>
        <v>#REF!</v>
      </c>
      <c r="H18" s="9" t="e">
        <f>VLOOKUP(H$3,#REF!, MATCH( $C18,#REF!,0)+1, FALSE)</f>
        <v>#REF!</v>
      </c>
      <c r="I18" s="9" t="e">
        <f>VLOOKUP(I$3,#REF!, MATCH( $C18,#REF!,0)+1, FALSE)</f>
        <v>#REF!</v>
      </c>
      <c r="J18" s="9" t="e">
        <f>VLOOKUP(J$3,#REF!, MATCH( $C18,#REF!,0)+1, FALSE)</f>
        <v>#REF!</v>
      </c>
      <c r="K18" s="9" t="e">
        <f>VLOOKUP(K$3,#REF!, MATCH( $C18,#REF!,0)+1, FALSE)</f>
        <v>#REF!</v>
      </c>
      <c r="L18" s="9" t="e">
        <f>VLOOKUP(L$3,#REF!, MATCH( $C18,#REF!,0)+1, FALSE)</f>
        <v>#REF!</v>
      </c>
      <c r="M18" s="9" t="e">
        <f>VLOOKUP(M$3,#REF!, MATCH( $C18,#REF!,0)+1, FALSE)</f>
        <v>#REF!</v>
      </c>
      <c r="N18" s="9" t="e">
        <f>VLOOKUP(N$3,#REF!, MATCH( $C18,#REF!,0)+1, FALSE)</f>
        <v>#REF!</v>
      </c>
      <c r="O18" s="9" t="e">
        <f>VLOOKUP(O$3,#REF!, MATCH( $C18,#REF!,0)+1, FALSE)</f>
        <v>#REF!</v>
      </c>
      <c r="P18" s="9" t="e">
        <f>VLOOKUP(P$3,#REF!, MATCH( $C18,#REF!,0)+1, FALSE)</f>
        <v>#REF!</v>
      </c>
      <c r="Q18" s="9" t="e">
        <f>VLOOKUP(Q$3,#REF!, MATCH( $C18,#REF!,0)+1, FALSE)</f>
        <v>#REF!</v>
      </c>
    </row>
    <row r="19" spans="1:19">
      <c r="A19" s="2" t="s">
        <v>118</v>
      </c>
      <c r="B19" s="2" t="s">
        <v>94</v>
      </c>
      <c r="C19" s="2" t="s">
        <v>13</v>
      </c>
      <c r="D19" s="2" t="s">
        <v>56</v>
      </c>
      <c r="E19" s="9" t="e">
        <f>VLOOKUP(E$3,#REF!, MATCH( $C19,#REF!,0)+1, FALSE)</f>
        <v>#REF!</v>
      </c>
      <c r="F19" s="9" t="e">
        <f>VLOOKUP(F$3,#REF!, MATCH( $C19,#REF!,0)+1, FALSE)</f>
        <v>#REF!</v>
      </c>
      <c r="G19" s="9" t="e">
        <f>VLOOKUP(G$3,#REF!, MATCH( $C19,#REF!,0)+1, FALSE)</f>
        <v>#REF!</v>
      </c>
      <c r="H19" s="9" t="e">
        <f>VLOOKUP(H$3,#REF!, MATCH( $C19,#REF!,0)+1, FALSE)</f>
        <v>#REF!</v>
      </c>
      <c r="I19" s="9" t="e">
        <f>VLOOKUP(I$3,#REF!, MATCH( $C19,#REF!,0)+1, FALSE)</f>
        <v>#REF!</v>
      </c>
      <c r="J19" s="9" t="e">
        <f>VLOOKUP(J$3,#REF!, MATCH( $C19,#REF!,0)+1, FALSE)</f>
        <v>#REF!</v>
      </c>
      <c r="K19" s="9" t="e">
        <f>VLOOKUP(K$3,#REF!, MATCH( $C19,#REF!,0)+1, FALSE)</f>
        <v>#REF!</v>
      </c>
      <c r="L19" s="9" t="e">
        <f>VLOOKUP(L$3,#REF!, MATCH( $C19,#REF!,0)+1, FALSE)</f>
        <v>#REF!</v>
      </c>
      <c r="M19" s="9" t="e">
        <f>VLOOKUP(M$3,#REF!, MATCH( $C19,#REF!,0)+1, FALSE)</f>
        <v>#REF!</v>
      </c>
      <c r="N19" s="9" t="e">
        <f>VLOOKUP(N$3,#REF!, MATCH( $C19,#REF!,0)+1, FALSE)</f>
        <v>#REF!</v>
      </c>
      <c r="O19" s="9" t="e">
        <f>VLOOKUP(O$3,#REF!, MATCH( $C19,#REF!,0)+1, FALSE)</f>
        <v>#REF!</v>
      </c>
      <c r="P19" s="9" t="e">
        <f>VLOOKUP(P$3,#REF!, MATCH( $C19,#REF!,0)+1, FALSE)</f>
        <v>#REF!</v>
      </c>
      <c r="Q19" s="9" t="e">
        <f>VLOOKUP(Q$3,#REF!, MATCH( $C19,#REF!,0)+1, FALSE)</f>
        <v>#REF!</v>
      </c>
    </row>
    <row r="20" spans="1:19">
      <c r="A20" s="2" t="s">
        <v>118</v>
      </c>
      <c r="B20" s="2" t="s">
        <v>94</v>
      </c>
      <c r="C20" s="2" t="s">
        <v>14</v>
      </c>
      <c r="D20" s="2" t="s">
        <v>57</v>
      </c>
      <c r="E20" s="9" t="e">
        <f>VLOOKUP(E$3,#REF!, MATCH( $C20,#REF!,0)+1, FALSE)</f>
        <v>#REF!</v>
      </c>
      <c r="F20" s="9" t="e">
        <f>VLOOKUP(F$3,#REF!, MATCH( $C20,#REF!,0)+1, FALSE)</f>
        <v>#REF!</v>
      </c>
      <c r="G20" s="9" t="e">
        <f>VLOOKUP(G$3,#REF!, MATCH( $C20,#REF!,0)+1, FALSE)</f>
        <v>#REF!</v>
      </c>
      <c r="H20" s="9" t="e">
        <f>VLOOKUP(H$3,#REF!, MATCH( $C20,#REF!,0)+1, FALSE)</f>
        <v>#REF!</v>
      </c>
      <c r="I20" s="9" t="e">
        <f>VLOOKUP(I$3,#REF!, MATCH( $C20,#REF!,0)+1, FALSE)</f>
        <v>#REF!</v>
      </c>
      <c r="J20" s="9" t="e">
        <f>VLOOKUP(J$3,#REF!, MATCH( $C20,#REF!,0)+1, FALSE)</f>
        <v>#REF!</v>
      </c>
      <c r="K20" s="9" t="e">
        <f>VLOOKUP(K$3,#REF!, MATCH( $C20,#REF!,0)+1, FALSE)</f>
        <v>#REF!</v>
      </c>
      <c r="L20" s="9" t="e">
        <f>VLOOKUP(L$3,#REF!, MATCH( $C20,#REF!,0)+1, FALSE)</f>
        <v>#REF!</v>
      </c>
      <c r="M20" s="9" t="e">
        <f>VLOOKUP(M$3,#REF!, MATCH( $C20,#REF!,0)+1, FALSE)</f>
        <v>#REF!</v>
      </c>
      <c r="N20" s="9" t="e">
        <f>VLOOKUP(N$3,#REF!, MATCH( $C20,#REF!,0)+1, FALSE)</f>
        <v>#REF!</v>
      </c>
      <c r="O20" s="9" t="e">
        <f>VLOOKUP(O$3,#REF!, MATCH( $C20,#REF!,0)+1, FALSE)</f>
        <v>#REF!</v>
      </c>
      <c r="P20" s="9" t="e">
        <f>VLOOKUP(P$3,#REF!, MATCH( $C20,#REF!,0)+1, FALSE)</f>
        <v>#REF!</v>
      </c>
      <c r="Q20" s="9" t="e">
        <f>VLOOKUP(Q$3,#REF!, MATCH( $C20,#REF!,0)+1, FALSE)</f>
        <v>#REF!</v>
      </c>
    </row>
    <row r="21" spans="1:19">
      <c r="A21" s="2" t="s">
        <v>118</v>
      </c>
      <c r="B21" s="2" t="s">
        <v>94</v>
      </c>
      <c r="C21" s="2" t="s">
        <v>15</v>
      </c>
      <c r="D21" s="2" t="s">
        <v>58</v>
      </c>
      <c r="E21" s="9" t="e">
        <f>VLOOKUP(E$3,#REF!, MATCH( $C21,#REF!,0)+1, FALSE)</f>
        <v>#REF!</v>
      </c>
      <c r="F21" s="9" t="e">
        <f>VLOOKUP(F$3,#REF!, MATCH( $C21,#REF!,0)+1, FALSE)</f>
        <v>#REF!</v>
      </c>
      <c r="G21" s="9" t="e">
        <f>VLOOKUP(G$3,#REF!, MATCH( $C21,#REF!,0)+1, FALSE)</f>
        <v>#REF!</v>
      </c>
      <c r="H21" s="9" t="e">
        <f>VLOOKUP(H$3,#REF!, MATCH( $C21,#REF!,0)+1, FALSE)</f>
        <v>#REF!</v>
      </c>
      <c r="I21" s="9" t="e">
        <f>VLOOKUP(I$3,#REF!, MATCH( $C21,#REF!,0)+1, FALSE)</f>
        <v>#REF!</v>
      </c>
      <c r="J21" s="9" t="e">
        <f>VLOOKUP(J$3,#REF!, MATCH( $C21,#REF!,0)+1, FALSE)</f>
        <v>#REF!</v>
      </c>
      <c r="K21" s="9" t="e">
        <f>VLOOKUP(K$3,#REF!, MATCH( $C21,#REF!,0)+1, FALSE)</f>
        <v>#REF!</v>
      </c>
      <c r="L21" s="9" t="e">
        <f>VLOOKUP(L$3,#REF!, MATCH( $C21,#REF!,0)+1, FALSE)</f>
        <v>#REF!</v>
      </c>
      <c r="M21" s="9" t="e">
        <f>VLOOKUP(M$3,#REF!, MATCH( $C21,#REF!,0)+1, FALSE)</f>
        <v>#REF!</v>
      </c>
      <c r="N21" s="9" t="e">
        <f>VLOOKUP(N$3,#REF!, MATCH( $C21,#REF!,0)+1, FALSE)</f>
        <v>#REF!</v>
      </c>
      <c r="O21" s="9" t="e">
        <f>VLOOKUP(O$3,#REF!, MATCH( $C21,#REF!,0)+1, FALSE)</f>
        <v>#REF!</v>
      </c>
      <c r="P21" s="9" t="e">
        <f>VLOOKUP(P$3,#REF!, MATCH( $C21,#REF!,0)+1, FALSE)</f>
        <v>#REF!</v>
      </c>
      <c r="Q21" s="9" t="e">
        <f>VLOOKUP(Q$3,#REF!, MATCH( $C21,#REF!,0)+1, FALSE)</f>
        <v>#REF!</v>
      </c>
    </row>
    <row r="22" spans="1:19" s="3" customFormat="1">
      <c r="A22" s="3" t="s">
        <v>118</v>
      </c>
      <c r="B22" s="3" t="s">
        <v>94</v>
      </c>
      <c r="C22" s="3" t="s">
        <v>76</v>
      </c>
      <c r="D22" s="3" t="s">
        <v>88</v>
      </c>
      <c r="E22" s="15" t="e">
        <f>VLOOKUP(E$3,#REF!, MATCH( $C22,#REF!,0)+2, FALSE)</f>
        <v>#REF!</v>
      </c>
      <c r="F22" s="15" t="e">
        <f>VLOOKUP(F$3,#REF!, MATCH( $C22,#REF!,0)+2, FALSE)</f>
        <v>#REF!</v>
      </c>
      <c r="G22" s="15" t="e">
        <f>VLOOKUP(G$3,#REF!, MATCH( $C22,#REF!,0)+2, FALSE)</f>
        <v>#REF!</v>
      </c>
      <c r="H22" s="15" t="e">
        <f>VLOOKUP(H$3,#REF!, MATCH( $C22,#REF!,0)+2, FALSE)</f>
        <v>#REF!</v>
      </c>
      <c r="I22" s="15" t="e">
        <f>VLOOKUP(I$3,#REF!, MATCH( $C22,#REF!,0)+2, FALSE)</f>
        <v>#REF!</v>
      </c>
      <c r="J22" s="15" t="e">
        <f>VLOOKUP(J$3,#REF!, MATCH( $C22,#REF!,0)+2, FALSE)</f>
        <v>#REF!</v>
      </c>
      <c r="K22" s="15" t="e">
        <f>VLOOKUP(K$3,#REF!, MATCH( $C22,#REF!,0)+2, FALSE)</f>
        <v>#REF!</v>
      </c>
      <c r="L22" s="15" t="e">
        <f>VLOOKUP(L$3,#REF!, MATCH( $C22,#REF!,0)+2, FALSE)</f>
        <v>#REF!</v>
      </c>
      <c r="M22" s="15" t="e">
        <f>VLOOKUP(M$3,#REF!, MATCH( $C22,#REF!,0)+2, FALSE)</f>
        <v>#REF!</v>
      </c>
      <c r="N22" s="15" t="e">
        <f>VLOOKUP(N$3,#REF!, MATCH( $C22,#REF!,0)+2, FALSE)</f>
        <v>#REF!</v>
      </c>
      <c r="O22" s="15" t="e">
        <f>VLOOKUP(O$3,#REF!, MATCH( $C22,#REF!,0)+2, FALSE)</f>
        <v>#REF!</v>
      </c>
      <c r="P22" s="15" t="e">
        <f>VLOOKUP(P$3,#REF!, MATCH( $C22,#REF!,0)+2, FALSE)</f>
        <v>#REF!</v>
      </c>
      <c r="Q22" s="15" t="e">
        <f>VLOOKUP(Q$3,#REF!, MATCH( $C22,#REF!,0)+2, FALSE)</f>
        <v>#REF!</v>
      </c>
    </row>
    <row r="23" spans="1:19">
      <c r="A23" s="2" t="s">
        <v>118</v>
      </c>
      <c r="B23" s="2" t="s">
        <v>94</v>
      </c>
      <c r="C23" s="2" t="s">
        <v>16</v>
      </c>
      <c r="D23" s="2" t="s">
        <v>59</v>
      </c>
      <c r="E23" s="9" t="e">
        <f>VLOOKUP(E$3,#REF!, MATCH( $C23,#REF!,0)+1, FALSE)</f>
        <v>#REF!</v>
      </c>
      <c r="F23" s="9" t="e">
        <f>VLOOKUP(F$3,#REF!, MATCH( $C23,#REF!,0)+1, FALSE)</f>
        <v>#REF!</v>
      </c>
      <c r="G23" s="9" t="e">
        <f>VLOOKUP(G$3,#REF!, MATCH( $C23,#REF!,0)+1, FALSE)</f>
        <v>#REF!</v>
      </c>
      <c r="H23" s="9" t="e">
        <f>VLOOKUP(H$3,#REF!, MATCH( $C23,#REF!,0)+1, FALSE)</f>
        <v>#REF!</v>
      </c>
      <c r="I23" s="9" t="e">
        <f>VLOOKUP(I$3,#REF!, MATCH( $C23,#REF!,0)+1, FALSE)</f>
        <v>#REF!</v>
      </c>
      <c r="J23" s="9" t="e">
        <f>VLOOKUP(J$3,#REF!, MATCH( $C23,#REF!,0)+1, FALSE)</f>
        <v>#REF!</v>
      </c>
      <c r="K23" s="9" t="e">
        <f>VLOOKUP(K$3,#REF!, MATCH( $C23,#REF!,0)+1, FALSE)</f>
        <v>#REF!</v>
      </c>
      <c r="L23" s="9" t="e">
        <f>VLOOKUP(L$3,#REF!, MATCH( $C23,#REF!,0)+1, FALSE)</f>
        <v>#REF!</v>
      </c>
      <c r="M23" s="9" t="e">
        <f>VLOOKUP(M$3,#REF!, MATCH( $C23,#REF!,0)+1, FALSE)</f>
        <v>#REF!</v>
      </c>
      <c r="N23" s="9" t="e">
        <f>VLOOKUP(N$3,#REF!, MATCH( $C23,#REF!,0)+1, FALSE)</f>
        <v>#REF!</v>
      </c>
      <c r="O23" s="9" t="e">
        <f>VLOOKUP(O$3,#REF!, MATCH( $C23,#REF!,0)+1, FALSE)</f>
        <v>#REF!</v>
      </c>
      <c r="P23" s="9" t="e">
        <f>VLOOKUP(P$3,#REF!, MATCH( $C23,#REF!,0)+1, FALSE)</f>
        <v>#REF!</v>
      </c>
      <c r="Q23" s="9" t="e">
        <f>VLOOKUP(Q$3,#REF!, MATCH( $C23,#REF!,0)+1, FALSE)</f>
        <v>#REF!</v>
      </c>
    </row>
    <row r="24" spans="1:19">
      <c r="A24" s="2" t="s">
        <v>118</v>
      </c>
      <c r="B24" s="2" t="s">
        <v>94</v>
      </c>
      <c r="C24" s="2" t="s">
        <v>17</v>
      </c>
      <c r="D24" s="2" t="s">
        <v>39</v>
      </c>
      <c r="E24" s="9" t="e">
        <f>VLOOKUP(E$3,#REF!, MATCH( $C24,#REF!,0)+1, FALSE)</f>
        <v>#REF!</v>
      </c>
      <c r="F24" s="9" t="e">
        <f>VLOOKUP(F$3,#REF!, MATCH( $C24,#REF!,0)+1, FALSE)</f>
        <v>#REF!</v>
      </c>
      <c r="G24" s="9" t="e">
        <f>VLOOKUP(G$3,#REF!, MATCH( $C24,#REF!,0)+1, FALSE)</f>
        <v>#REF!</v>
      </c>
      <c r="H24" s="9" t="e">
        <f>VLOOKUP(H$3,#REF!, MATCH( $C24,#REF!,0)+1, FALSE)</f>
        <v>#REF!</v>
      </c>
      <c r="I24" s="9" t="e">
        <f>VLOOKUP(I$3,#REF!, MATCH( $C24,#REF!,0)+1, FALSE)</f>
        <v>#REF!</v>
      </c>
      <c r="J24" s="9" t="e">
        <f>VLOOKUP(J$3,#REF!, MATCH( $C24,#REF!,0)+1, FALSE)</f>
        <v>#REF!</v>
      </c>
      <c r="K24" s="9" t="e">
        <f>VLOOKUP(K$3,#REF!, MATCH( $C24,#REF!,0)+1, FALSE)</f>
        <v>#REF!</v>
      </c>
      <c r="L24" s="9" t="e">
        <f>VLOOKUP(L$3,#REF!, MATCH( $C24,#REF!,0)+1, FALSE)</f>
        <v>#REF!</v>
      </c>
      <c r="M24" s="9" t="e">
        <f>VLOOKUP(M$3,#REF!, MATCH( $C24,#REF!,0)+1, FALSE)</f>
        <v>#REF!</v>
      </c>
      <c r="N24" s="9" t="e">
        <f>VLOOKUP(N$3,#REF!, MATCH( $C24,#REF!,0)+1, FALSE)</f>
        <v>#REF!</v>
      </c>
      <c r="O24" s="9" t="e">
        <f>VLOOKUP(O$3,#REF!, MATCH( $C24,#REF!,0)+1, FALSE)</f>
        <v>#REF!</v>
      </c>
      <c r="P24" s="9" t="e">
        <f>VLOOKUP(P$3,#REF!, MATCH( $C24,#REF!,0)+1, FALSE)</f>
        <v>#REF!</v>
      </c>
      <c r="Q24" s="9" t="e">
        <f>VLOOKUP(Q$3,#REF!, MATCH( $C24,#REF!,0)+1, FALSE)</f>
        <v>#REF!</v>
      </c>
    </row>
    <row r="25" spans="1:19">
      <c r="A25" s="2" t="s">
        <v>118</v>
      </c>
      <c r="B25" s="2" t="s">
        <v>94</v>
      </c>
      <c r="C25" s="5" t="s">
        <v>18</v>
      </c>
      <c r="D25" s="5" t="s">
        <v>60</v>
      </c>
      <c r="E25" s="9" t="e">
        <f>VLOOKUP(E$3,#REF!, MATCH( $C25,#REF!,0)+1, FALSE)</f>
        <v>#REF!</v>
      </c>
      <c r="F25" s="9" t="e">
        <f>VLOOKUP(F$3,#REF!, MATCH( $C25,#REF!,0)+1, FALSE)</f>
        <v>#REF!</v>
      </c>
      <c r="G25" s="9" t="e">
        <f>VLOOKUP(G$3,#REF!, MATCH( $C25,#REF!,0)+1, FALSE)</f>
        <v>#REF!</v>
      </c>
      <c r="H25" s="9" t="e">
        <f>VLOOKUP(H$3,#REF!, MATCH( $C25,#REF!,0)+1, FALSE)</f>
        <v>#REF!</v>
      </c>
      <c r="I25" s="9" t="e">
        <f>VLOOKUP(I$3,#REF!, MATCH( $C25,#REF!,0)+1, FALSE)</f>
        <v>#REF!</v>
      </c>
      <c r="J25" s="9" t="e">
        <f>VLOOKUP(J$3,#REF!, MATCH( $C25,#REF!,0)+1, FALSE)</f>
        <v>#REF!</v>
      </c>
      <c r="K25" s="9" t="e">
        <f>VLOOKUP(K$3,#REF!, MATCH( $C25,#REF!,0)+1, FALSE)</f>
        <v>#REF!</v>
      </c>
      <c r="L25" s="9" t="e">
        <f>VLOOKUP(L$3,#REF!, MATCH( $C25,#REF!,0)+1, FALSE)</f>
        <v>#REF!</v>
      </c>
      <c r="M25" s="9" t="e">
        <f>VLOOKUP(M$3,#REF!, MATCH( $C25,#REF!,0)+1, FALSE)</f>
        <v>#REF!</v>
      </c>
      <c r="N25" s="9" t="e">
        <f>VLOOKUP(N$3,#REF!, MATCH( $C25,#REF!,0)+1, FALSE)</f>
        <v>#REF!</v>
      </c>
      <c r="O25" s="9" t="e">
        <f>VLOOKUP(O$3,#REF!, MATCH( $C25,#REF!,0)+1, FALSE)</f>
        <v>#REF!</v>
      </c>
      <c r="P25" s="9" t="e">
        <f>VLOOKUP(P$3,#REF!, MATCH( $C25,#REF!,0)+1, FALSE)</f>
        <v>#REF!</v>
      </c>
      <c r="Q25" s="9" t="e">
        <f>VLOOKUP(Q$3,#REF!, MATCH( $C25,#REF!,0)+1, FALSE)</f>
        <v>#REF!</v>
      </c>
    </row>
    <row r="26" spans="1:19" ht="16.2">
      <c r="A26" s="2" t="s">
        <v>118</v>
      </c>
      <c r="B26" s="2" t="s">
        <v>94</v>
      </c>
      <c r="C26" s="2" t="s">
        <v>19</v>
      </c>
      <c r="D26" s="2" t="s">
        <v>61</v>
      </c>
      <c r="E26" s="9" t="e">
        <f>VLOOKUP(E$3,#REF!, MATCH( $C26,#REF!,0)+1, FALSE)</f>
        <v>#REF!</v>
      </c>
      <c r="F26" s="9" t="e">
        <f>VLOOKUP(F$3,#REF!, MATCH( $C26,#REF!,0)+1, FALSE)</f>
        <v>#REF!</v>
      </c>
      <c r="G26" s="9" t="e">
        <f>VLOOKUP(G$3,#REF!, MATCH( $C26,#REF!,0)+1, FALSE)</f>
        <v>#REF!</v>
      </c>
      <c r="H26" s="9" t="e">
        <f>VLOOKUP(H$3,#REF!, MATCH( $C26,#REF!,0)+1, FALSE)</f>
        <v>#REF!</v>
      </c>
      <c r="I26" s="9" t="e">
        <f>VLOOKUP(I$3,#REF!, MATCH( $C26,#REF!,0)+1, FALSE)</f>
        <v>#REF!</v>
      </c>
      <c r="J26" s="9" t="e">
        <f>VLOOKUP(J$3,#REF!, MATCH( $C26,#REF!,0)+1, FALSE)</f>
        <v>#REF!</v>
      </c>
      <c r="K26" s="9" t="e">
        <f>VLOOKUP(K$3,#REF!, MATCH( $C26,#REF!,0)+1, FALSE)</f>
        <v>#REF!</v>
      </c>
      <c r="L26" s="9" t="e">
        <f>VLOOKUP(L$3,#REF!, MATCH( $C26,#REF!,0)+1, FALSE)</f>
        <v>#REF!</v>
      </c>
      <c r="M26" s="9" t="e">
        <f>VLOOKUP(M$3,#REF!, MATCH( $C26,#REF!,0)+1, FALSE)</f>
        <v>#REF!</v>
      </c>
      <c r="N26" s="9" t="e">
        <f>VLOOKUP(N$3,#REF!, MATCH( $C26,#REF!,0)+1, FALSE)</f>
        <v>#REF!</v>
      </c>
      <c r="O26" s="9" t="e">
        <f>VLOOKUP(O$3,#REF!, MATCH( $C26,#REF!,0)+1, FALSE)</f>
        <v>#REF!</v>
      </c>
      <c r="P26" s="9" t="e">
        <f>VLOOKUP(P$3,#REF!, MATCH( $C26,#REF!,0)+1, FALSE)</f>
        <v>#REF!</v>
      </c>
      <c r="Q26" s="9" t="e">
        <f>VLOOKUP(Q$3,#REF!, MATCH( $C26,#REF!,0)+1, FALSE)</f>
        <v>#REF!</v>
      </c>
      <c r="R26">
        <v>58.331000000000003</v>
      </c>
      <c r="S26">
        <v>66.760000000000005</v>
      </c>
    </row>
    <row r="27" spans="1:19">
      <c r="A27" s="2" t="s">
        <v>118</v>
      </c>
      <c r="B27" s="2" t="s">
        <v>94</v>
      </c>
      <c r="C27" s="2" t="s">
        <v>20</v>
      </c>
      <c r="D27" s="2" t="s">
        <v>62</v>
      </c>
      <c r="E27" s="9" t="e">
        <f>VLOOKUP(E$3,#REF!, MATCH( $C27,#REF!,0)+1, FALSE)</f>
        <v>#REF!</v>
      </c>
      <c r="F27" s="9" t="e">
        <f>VLOOKUP(F$3,#REF!, MATCH( $C27,#REF!,0)+1, FALSE)</f>
        <v>#REF!</v>
      </c>
      <c r="G27" s="9" t="e">
        <f>VLOOKUP(G$3,#REF!, MATCH( $C27,#REF!,0)+1, FALSE)</f>
        <v>#REF!</v>
      </c>
      <c r="H27" s="9" t="e">
        <f>VLOOKUP(H$3,#REF!, MATCH( $C27,#REF!,0)+1, FALSE)</f>
        <v>#REF!</v>
      </c>
      <c r="I27" s="9" t="e">
        <f>VLOOKUP(I$3,#REF!, MATCH( $C27,#REF!,0)+1, FALSE)</f>
        <v>#REF!</v>
      </c>
      <c r="J27" s="9" t="e">
        <f>VLOOKUP(J$3,#REF!, MATCH( $C27,#REF!,0)+1, FALSE)</f>
        <v>#REF!</v>
      </c>
      <c r="K27" s="9" t="e">
        <f>VLOOKUP(K$3,#REF!, MATCH( $C27,#REF!,0)+1, FALSE)</f>
        <v>#REF!</v>
      </c>
      <c r="L27" s="9" t="e">
        <f>VLOOKUP(L$3,#REF!, MATCH( $C27,#REF!,0)+1, FALSE)</f>
        <v>#REF!</v>
      </c>
      <c r="M27" s="9" t="e">
        <f>VLOOKUP(M$3,#REF!, MATCH( $C27,#REF!,0)+1, FALSE)</f>
        <v>#REF!</v>
      </c>
      <c r="N27" s="9" t="e">
        <f>VLOOKUP(N$3,#REF!, MATCH( $C27,#REF!,0)+1, FALSE)</f>
        <v>#REF!</v>
      </c>
      <c r="O27" s="9" t="e">
        <f>VLOOKUP(O$3,#REF!, MATCH( $C27,#REF!,0)+1, FALSE)</f>
        <v>#REF!</v>
      </c>
      <c r="P27" s="9" t="e">
        <f>VLOOKUP(P$3,#REF!, MATCH( $C27,#REF!,0)+1, FALSE)</f>
        <v>#REF!</v>
      </c>
      <c r="Q27" s="9" t="e">
        <f>VLOOKUP(Q$3,#REF!, MATCH( $C27,#REF!,0)+1, FALSE)</f>
        <v>#REF!</v>
      </c>
    </row>
    <row r="28" spans="1:19">
      <c r="A28" s="2" t="s">
        <v>118</v>
      </c>
      <c r="B28" s="2" t="s">
        <v>94</v>
      </c>
      <c r="C28" s="2" t="s">
        <v>21</v>
      </c>
      <c r="D28" s="2" t="s">
        <v>63</v>
      </c>
      <c r="E28" s="9" t="e">
        <f>VLOOKUP(E$3,#REF!, MATCH( $C28,#REF!,0)+1, FALSE)</f>
        <v>#REF!</v>
      </c>
      <c r="F28" s="9" t="e">
        <f>VLOOKUP(F$3,#REF!, MATCH( $C28,#REF!,0)+1, FALSE)</f>
        <v>#REF!</v>
      </c>
      <c r="G28" s="9" t="e">
        <f>VLOOKUP(G$3,#REF!, MATCH( $C28,#REF!,0)+1, FALSE)</f>
        <v>#REF!</v>
      </c>
      <c r="H28" s="9" t="e">
        <f>VLOOKUP(H$3,#REF!, MATCH( $C28,#REF!,0)+1, FALSE)</f>
        <v>#REF!</v>
      </c>
      <c r="I28" s="9" t="e">
        <f>VLOOKUP(I$3,#REF!, MATCH( $C28,#REF!,0)+1, FALSE)</f>
        <v>#REF!</v>
      </c>
      <c r="J28" s="9" t="e">
        <f>VLOOKUP(J$3,#REF!, MATCH( $C28,#REF!,0)+1, FALSE)</f>
        <v>#REF!</v>
      </c>
      <c r="K28" s="9" t="e">
        <f>VLOOKUP(K$3,#REF!, MATCH( $C28,#REF!,0)+1, FALSE)</f>
        <v>#REF!</v>
      </c>
      <c r="L28" s="9" t="e">
        <f>VLOOKUP(L$3,#REF!, MATCH( $C28,#REF!,0)+1, FALSE)</f>
        <v>#REF!</v>
      </c>
      <c r="M28" s="9" t="e">
        <f>VLOOKUP(M$3,#REF!, MATCH( $C28,#REF!,0)+1, FALSE)</f>
        <v>#REF!</v>
      </c>
      <c r="N28" s="9" t="e">
        <f>VLOOKUP(N$3,#REF!, MATCH( $C28,#REF!,0)+1, FALSE)</f>
        <v>#REF!</v>
      </c>
      <c r="O28" s="9" t="e">
        <f>VLOOKUP(O$3,#REF!, MATCH( $C28,#REF!,0)+1, FALSE)</f>
        <v>#REF!</v>
      </c>
      <c r="P28" s="9" t="e">
        <f>VLOOKUP(P$3,#REF!, MATCH( $C28,#REF!,0)+1, FALSE)</f>
        <v>#REF!</v>
      </c>
      <c r="Q28" s="9" t="e">
        <f>VLOOKUP(Q$3,#REF!, MATCH( $C28,#REF!,0)+1, FALSE)</f>
        <v>#REF!</v>
      </c>
    </row>
    <row r="29" spans="1:19">
      <c r="A29" s="2" t="s">
        <v>118</v>
      </c>
      <c r="B29" s="2" t="s">
        <v>94</v>
      </c>
      <c r="C29" s="2" t="s">
        <v>22</v>
      </c>
      <c r="D29" s="2" t="s">
        <v>64</v>
      </c>
      <c r="E29" s="9" t="e">
        <f>VLOOKUP(E$3,#REF!, MATCH( $C29,#REF!,0)+1, FALSE)</f>
        <v>#REF!</v>
      </c>
      <c r="F29" s="9" t="e">
        <f>VLOOKUP(F$3,#REF!, MATCH( $C29,#REF!,0)+1, FALSE)</f>
        <v>#REF!</v>
      </c>
      <c r="G29" s="9" t="e">
        <f>VLOOKUP(G$3,#REF!, MATCH( $C29,#REF!,0)+1, FALSE)</f>
        <v>#REF!</v>
      </c>
      <c r="H29" s="9" t="e">
        <f>VLOOKUP(H$3,#REF!, MATCH( $C29,#REF!,0)+1, FALSE)</f>
        <v>#REF!</v>
      </c>
      <c r="I29" s="9" t="e">
        <f>VLOOKUP(I$3,#REF!, MATCH( $C29,#REF!,0)+1, FALSE)</f>
        <v>#REF!</v>
      </c>
      <c r="J29" s="9" t="e">
        <f>VLOOKUP(J$3,#REF!, MATCH( $C29,#REF!,0)+1, FALSE)</f>
        <v>#REF!</v>
      </c>
      <c r="K29" s="9" t="e">
        <f>VLOOKUP(K$3,#REF!, MATCH( $C29,#REF!,0)+1, FALSE)</f>
        <v>#REF!</v>
      </c>
      <c r="L29" s="9" t="e">
        <f>VLOOKUP(L$3,#REF!, MATCH( $C29,#REF!,0)+1, FALSE)</f>
        <v>#REF!</v>
      </c>
      <c r="M29" s="9" t="e">
        <f>VLOOKUP(M$3,#REF!, MATCH( $C29,#REF!,0)+1, FALSE)</f>
        <v>#REF!</v>
      </c>
      <c r="N29" s="9" t="e">
        <f>VLOOKUP(N$3,#REF!, MATCH( $C29,#REF!,0)+1, FALSE)</f>
        <v>#REF!</v>
      </c>
      <c r="O29" s="9" t="e">
        <f>VLOOKUP(O$3,#REF!, MATCH( $C29,#REF!,0)+1, FALSE)</f>
        <v>#REF!</v>
      </c>
      <c r="P29" s="9" t="e">
        <f>VLOOKUP(P$3,#REF!, MATCH( $C29,#REF!,0)+1, FALSE)</f>
        <v>#REF!</v>
      </c>
      <c r="Q29" s="9" t="e">
        <f>VLOOKUP(Q$3,#REF!, MATCH( $C29,#REF!,0)+1, FALSE)</f>
        <v>#REF!</v>
      </c>
    </row>
    <row r="30" spans="1:19" s="3" customFormat="1">
      <c r="A30" s="3" t="s">
        <v>118</v>
      </c>
      <c r="B30" s="3" t="s">
        <v>94</v>
      </c>
      <c r="C30" s="3" t="s">
        <v>80</v>
      </c>
      <c r="D30" s="3" t="s">
        <v>91</v>
      </c>
      <c r="E30" s="15" t="e">
        <f>VLOOKUP(E$3,#REF!, MATCH( $C30,#REF!,0)+2, FALSE)</f>
        <v>#REF!</v>
      </c>
      <c r="F30" s="15" t="e">
        <f>VLOOKUP(F$3,#REF!, MATCH( $C30,#REF!,0)+2, FALSE)</f>
        <v>#REF!</v>
      </c>
      <c r="G30" s="15" t="e">
        <f>VLOOKUP(G$3,#REF!, MATCH( $C30,#REF!,0)+2, FALSE)</f>
        <v>#REF!</v>
      </c>
      <c r="H30" s="15" t="e">
        <f>VLOOKUP(H$3,#REF!, MATCH( $C30,#REF!,0)+2, FALSE)</f>
        <v>#REF!</v>
      </c>
      <c r="I30" s="15" t="e">
        <f>VLOOKUP(I$3,#REF!, MATCH( $C30,#REF!,0)+2, FALSE)</f>
        <v>#REF!</v>
      </c>
      <c r="J30" s="15" t="e">
        <f>VLOOKUP(J$3,#REF!, MATCH( $C30,#REF!,0)+2, FALSE)</f>
        <v>#REF!</v>
      </c>
      <c r="K30" s="15" t="e">
        <f>VLOOKUP(K$3,#REF!, MATCH( $C30,#REF!,0)+2, FALSE)</f>
        <v>#REF!</v>
      </c>
      <c r="L30" s="15" t="e">
        <f>VLOOKUP(L$3,#REF!, MATCH( $C30,#REF!,0)+2, FALSE)</f>
        <v>#REF!</v>
      </c>
      <c r="M30" s="15" t="e">
        <f>VLOOKUP(M$3,#REF!, MATCH( $C30,#REF!,0)+2, FALSE)</f>
        <v>#REF!</v>
      </c>
      <c r="N30" s="15" t="e">
        <f>VLOOKUP(N$3,#REF!, MATCH( $C30,#REF!,0)+2, FALSE)</f>
        <v>#REF!</v>
      </c>
      <c r="O30" s="15" t="e">
        <f>VLOOKUP(O$3,#REF!, MATCH( $C30,#REF!,0)+2, FALSE)</f>
        <v>#REF!</v>
      </c>
      <c r="P30" s="15" t="e">
        <f>VLOOKUP(P$3,#REF!, MATCH( $C30,#REF!,0)+2, FALSE)</f>
        <v>#REF!</v>
      </c>
      <c r="Q30" s="15" t="e">
        <f>VLOOKUP(Q$3,#REF!, MATCH( $C30,#REF!,0)+2, FALSE)</f>
        <v>#REF!</v>
      </c>
    </row>
    <row r="31" spans="1:19">
      <c r="A31" s="2" t="s">
        <v>118</v>
      </c>
      <c r="B31" s="2" t="s">
        <v>94</v>
      </c>
      <c r="C31" s="2" t="s">
        <v>23</v>
      </c>
      <c r="D31" s="5" t="s">
        <v>65</v>
      </c>
      <c r="E31" s="9" t="e">
        <f>VLOOKUP(E$3,#REF!, MATCH( $C31,#REF!,0)+1, FALSE)</f>
        <v>#REF!</v>
      </c>
      <c r="F31" s="9" t="e">
        <f>VLOOKUP(F$3,#REF!, MATCH( $C31,#REF!,0)+1, FALSE)</f>
        <v>#REF!</v>
      </c>
      <c r="G31" s="9" t="e">
        <f>VLOOKUP(G$3,#REF!, MATCH( $C31,#REF!,0)+1, FALSE)</f>
        <v>#REF!</v>
      </c>
      <c r="H31" s="9" t="e">
        <f>VLOOKUP(H$3,#REF!, MATCH( $C31,#REF!,0)+1, FALSE)</f>
        <v>#REF!</v>
      </c>
      <c r="I31" s="9" t="e">
        <f>VLOOKUP(I$3,#REF!, MATCH( $C31,#REF!,0)+1, FALSE)</f>
        <v>#REF!</v>
      </c>
      <c r="J31" s="9" t="e">
        <f>VLOOKUP(J$3,#REF!, MATCH( $C31,#REF!,0)+1, FALSE)</f>
        <v>#REF!</v>
      </c>
      <c r="K31" s="9" t="e">
        <f>VLOOKUP(K$3,#REF!, MATCH( $C31,#REF!,0)+1, FALSE)</f>
        <v>#REF!</v>
      </c>
      <c r="L31" s="9" t="e">
        <f>VLOOKUP(L$3,#REF!, MATCH( $C31,#REF!,0)+1, FALSE)</f>
        <v>#REF!</v>
      </c>
      <c r="M31" s="9" t="e">
        <f>VLOOKUP(M$3,#REF!, MATCH( $C31,#REF!,0)+1, FALSE)</f>
        <v>#REF!</v>
      </c>
      <c r="N31" s="9" t="e">
        <f>VLOOKUP(N$3,#REF!, MATCH( $C31,#REF!,0)+1, FALSE)</f>
        <v>#REF!</v>
      </c>
      <c r="O31" s="9" t="e">
        <f>VLOOKUP(O$3,#REF!, MATCH( $C31,#REF!,0)+1, FALSE)</f>
        <v>#REF!</v>
      </c>
      <c r="P31" s="9" t="e">
        <f>VLOOKUP(P$3,#REF!, MATCH( $C31,#REF!,0)+1, FALSE)</f>
        <v>#REF!</v>
      </c>
      <c r="Q31" s="9" t="e">
        <f>VLOOKUP(Q$3,#REF!, MATCH( $C31,#REF!,0)+1, FALSE)</f>
        <v>#REF!</v>
      </c>
    </row>
    <row r="32" spans="1:19" ht="31.2">
      <c r="A32" s="2" t="s">
        <v>118</v>
      </c>
      <c r="B32" s="2" t="s">
        <v>95</v>
      </c>
      <c r="C32" s="2" t="s">
        <v>119</v>
      </c>
      <c r="D32" s="10" t="s">
        <v>114</v>
      </c>
      <c r="E32" s="9">
        <v>5.32</v>
      </c>
      <c r="F32" s="9">
        <v>0.82</v>
      </c>
      <c r="G32" s="9">
        <v>0.66</v>
      </c>
      <c r="H32" s="9">
        <v>2.7</v>
      </c>
      <c r="I32" s="9">
        <v>4.8499999999999996</v>
      </c>
      <c r="J32" s="9">
        <v>3</v>
      </c>
      <c r="K32" s="9">
        <v>2.57</v>
      </c>
      <c r="L32">
        <v>3.13</v>
      </c>
      <c r="M32">
        <v>3.64</v>
      </c>
      <c r="N32">
        <v>-2.7</v>
      </c>
      <c r="O32">
        <v>-2.7</v>
      </c>
      <c r="P32">
        <v>-2.7</v>
      </c>
      <c r="Q32">
        <v>-2.7</v>
      </c>
    </row>
    <row r="33" spans="1:18" ht="31.2">
      <c r="A33" s="2" t="s">
        <v>118</v>
      </c>
      <c r="B33" s="2" t="s">
        <v>95</v>
      </c>
      <c r="C33" s="2" t="s">
        <v>120</v>
      </c>
      <c r="D33" s="11" t="s">
        <v>115</v>
      </c>
      <c r="E33" s="9">
        <v>11.81</v>
      </c>
      <c r="F33" s="9">
        <v>0.2</v>
      </c>
      <c r="G33" s="9">
        <v>-2.17</v>
      </c>
      <c r="H33" s="9">
        <v>-1.49</v>
      </c>
      <c r="I33" s="9">
        <v>0.53</v>
      </c>
      <c r="J33" s="9">
        <v>7.2</v>
      </c>
      <c r="K33">
        <v>0.19</v>
      </c>
      <c r="L33">
        <v>3.46</v>
      </c>
      <c r="M33">
        <v>4.29</v>
      </c>
      <c r="N33" s="9">
        <v>4.16</v>
      </c>
      <c r="O33" s="9">
        <v>4.16</v>
      </c>
      <c r="P33" s="9">
        <v>4.16</v>
      </c>
      <c r="Q33" s="9">
        <v>4.16</v>
      </c>
    </row>
    <row r="34" spans="1:18" ht="31.2">
      <c r="A34" s="2" t="s">
        <v>118</v>
      </c>
      <c r="B34" s="2" t="s">
        <v>95</v>
      </c>
      <c r="C34" s="2" t="s">
        <v>121</v>
      </c>
      <c r="D34" s="12" t="s">
        <v>116</v>
      </c>
      <c r="E34" s="9">
        <v>3.53</v>
      </c>
      <c r="F34" s="9">
        <v>1.1100000000000001</v>
      </c>
      <c r="G34" s="9">
        <v>0.27</v>
      </c>
      <c r="H34" s="9">
        <v>-2.15</v>
      </c>
      <c r="I34" s="9">
        <v>-0.98</v>
      </c>
      <c r="J34" s="9">
        <v>4.3899999999999997</v>
      </c>
      <c r="K34">
        <v>-3.9</v>
      </c>
      <c r="L34">
        <v>0.64</v>
      </c>
      <c r="M34">
        <v>0.72</v>
      </c>
      <c r="N34" s="9">
        <v>2.23</v>
      </c>
      <c r="O34" s="9">
        <v>2.23</v>
      </c>
      <c r="P34" s="9">
        <v>2.23</v>
      </c>
      <c r="Q34" s="9">
        <v>2.23</v>
      </c>
    </row>
    <row r="35" spans="1:18" s="3" customFormat="1" ht="16.2">
      <c r="A35" s="3" t="s">
        <v>118</v>
      </c>
      <c r="B35" s="3" t="s">
        <v>94</v>
      </c>
      <c r="C35" s="18" t="s">
        <v>34</v>
      </c>
      <c r="D35" s="19" t="s">
        <v>82</v>
      </c>
      <c r="E35" s="15" t="e">
        <f>VLOOKUP(E$3,#REF!, 2, FALSE)</f>
        <v>#REF!</v>
      </c>
      <c r="F35" s="20">
        <v>30.126200000000001</v>
      </c>
      <c r="G35" s="20">
        <v>30.724399999999999</v>
      </c>
      <c r="H35" s="15" t="e">
        <f>VLOOKUP(H$3,#REF!, 2, FALSE)</f>
        <v>#REF!</v>
      </c>
      <c r="I35" s="15" t="e">
        <f>VLOOKUP(I$3,#REF!, 2, FALSE)</f>
        <v>#REF!</v>
      </c>
      <c r="J35" s="3">
        <v>33.8279</v>
      </c>
      <c r="K35" s="3">
        <v>20.234000000000002</v>
      </c>
      <c r="L35" s="3">
        <v>20.598600000000001</v>
      </c>
      <c r="M35" s="3">
        <v>20.851700000000001</v>
      </c>
      <c r="N35" s="3">
        <v>20.273800000000001</v>
      </c>
      <c r="O35" s="3">
        <v>20.273800000000001</v>
      </c>
      <c r="P35" s="3">
        <v>20.273800000000001</v>
      </c>
      <c r="Q35" s="3">
        <v>20.273800000000001</v>
      </c>
      <c r="R35" s="1"/>
    </row>
    <row r="36" spans="1:18" s="3" customFormat="1">
      <c r="A36" s="3" t="s">
        <v>118</v>
      </c>
      <c r="B36" s="3" t="s">
        <v>94</v>
      </c>
      <c r="C36" s="21" t="s">
        <v>37</v>
      </c>
      <c r="D36" s="3" t="s">
        <v>83</v>
      </c>
      <c r="E36" s="15" t="e">
        <f>VLOOKUP(E$3,#REF!, 2, FALSE)</f>
        <v>#REF!</v>
      </c>
      <c r="F36" s="20">
        <v>43.613799999999998</v>
      </c>
      <c r="G36" s="20">
        <v>44.613900000000001</v>
      </c>
      <c r="H36" s="15" t="e">
        <f>VLOOKUP(H$3,#REF!, 2, FALSE)</f>
        <v>#REF!</v>
      </c>
      <c r="I36" s="15" t="e">
        <f>VLOOKUP(I$3,#REF!, 2, FALSE)</f>
        <v>#REF!</v>
      </c>
      <c r="J36" s="3">
        <v>29.622</v>
      </c>
      <c r="K36" s="3">
        <v>26.170999999999999</v>
      </c>
      <c r="L36" s="3">
        <v>26.482199999999999</v>
      </c>
      <c r="M36" s="3">
        <v>27.042999999999999</v>
      </c>
      <c r="N36" s="3">
        <v>25.792899999999999</v>
      </c>
      <c r="O36" s="3">
        <v>25.792899999999999</v>
      </c>
      <c r="P36" s="3">
        <v>25.792899999999999</v>
      </c>
      <c r="Q36" s="3">
        <v>25.792899999999999</v>
      </c>
    </row>
    <row r="37" spans="1:18" ht="31.2">
      <c r="A37" s="2" t="s">
        <v>118</v>
      </c>
      <c r="B37" s="2" t="s">
        <v>95</v>
      </c>
      <c r="C37" s="13" t="s">
        <v>122</v>
      </c>
      <c r="D37" s="12" t="s">
        <v>117</v>
      </c>
      <c r="E37" s="9">
        <v>16.760000000000002</v>
      </c>
      <c r="F37" s="9">
        <v>16.82</v>
      </c>
      <c r="G37" s="9">
        <v>16.940000000000001</v>
      </c>
      <c r="H37" s="9">
        <v>16.63</v>
      </c>
      <c r="I37" s="9">
        <v>16.739999999999998</v>
      </c>
      <c r="J37">
        <v>17.29</v>
      </c>
      <c r="K37">
        <v>17.39</v>
      </c>
      <c r="L37">
        <v>16.600000000000001</v>
      </c>
      <c r="M37">
        <v>16.600000000000001</v>
      </c>
      <c r="N37">
        <v>16.600000000000001</v>
      </c>
      <c r="O37">
        <v>16.600000000000001</v>
      </c>
      <c r="P37">
        <v>16.600000000000001</v>
      </c>
      <c r="Q37">
        <v>16.600000000000001</v>
      </c>
    </row>
    <row r="38" spans="1:18">
      <c r="A38" s="2" t="s">
        <v>97</v>
      </c>
      <c r="B38" s="2" t="s">
        <v>94</v>
      </c>
      <c r="C38" s="2" t="s">
        <v>24</v>
      </c>
      <c r="D38" s="5" t="s">
        <v>38</v>
      </c>
      <c r="E38" s="9" t="e">
        <f>VLOOKUP(E$3,#REF!, MATCH( $C38,#REF!,0)+1, FALSE)</f>
        <v>#REF!</v>
      </c>
      <c r="F38" s="9" t="e">
        <f>VLOOKUP(F$3,#REF!, MATCH( $C38,#REF!,0)+1, FALSE)</f>
        <v>#REF!</v>
      </c>
      <c r="G38" s="9" t="e">
        <f>VLOOKUP(G$3,#REF!, MATCH( $C38,#REF!,0)+1, FALSE)</f>
        <v>#REF!</v>
      </c>
      <c r="H38" s="9" t="e">
        <f>VLOOKUP(H$3,#REF!, MATCH( $C38,#REF!,0)+1, FALSE)</f>
        <v>#REF!</v>
      </c>
      <c r="I38" s="9" t="e">
        <f>VLOOKUP(I$3,#REF!, MATCH( $C38,#REF!,0)+1, FALSE)</f>
        <v>#REF!</v>
      </c>
      <c r="J38" s="9" t="e">
        <f>VLOOKUP(J$3,#REF!, MATCH( $C38,#REF!,0)+1, FALSE)</f>
        <v>#REF!</v>
      </c>
      <c r="K38" s="9" t="e">
        <f>VLOOKUP(K$3,#REF!, MATCH( $C38,#REF!,0)+1, FALSE)</f>
        <v>#REF!</v>
      </c>
      <c r="L38" s="9" t="e">
        <f>VLOOKUP(L$3,#REF!, MATCH( $C38,#REF!,0)+1, FALSE)</f>
        <v>#REF!</v>
      </c>
      <c r="M38" s="9" t="e">
        <f>VLOOKUP(M$3,#REF!, MATCH( $C38,#REF!,0)+1, FALSE)</f>
        <v>#REF!</v>
      </c>
      <c r="N38" s="9" t="e">
        <f>VLOOKUP(N$3,#REF!, MATCH( $C38,#REF!,0)+1, FALSE)</f>
        <v>#REF!</v>
      </c>
      <c r="O38" s="9" t="e">
        <f>VLOOKUP(O$3,#REF!, MATCH( $C38,#REF!,0)+1, FALSE)</f>
        <v>#REF!</v>
      </c>
      <c r="P38" s="9" t="e">
        <f>VLOOKUP(P$3,#REF!, MATCH( $C38,#REF!,0)+1, FALSE)</f>
        <v>#REF!</v>
      </c>
      <c r="Q38" s="9" t="e">
        <f>VLOOKUP(Q$3,#REF!, MATCH( $C38,#REF!,0)+1, FALSE)</f>
        <v>#REF!</v>
      </c>
    </row>
    <row r="39" spans="1:18">
      <c r="A39" s="2" t="s">
        <v>97</v>
      </c>
      <c r="B39" s="2" t="s">
        <v>94</v>
      </c>
      <c r="C39" s="2" t="s">
        <v>25</v>
      </c>
      <c r="D39" s="2" t="s">
        <v>39</v>
      </c>
      <c r="E39" s="9" t="e">
        <f>VLOOKUP(E$3,#REF!, MATCH( $C39,#REF!,0)+1, FALSE)</f>
        <v>#REF!</v>
      </c>
      <c r="F39" s="9" t="e">
        <f>VLOOKUP(F$3,#REF!, MATCH( $C39,#REF!,0)+1, FALSE)</f>
        <v>#REF!</v>
      </c>
      <c r="G39" s="9" t="e">
        <f>VLOOKUP(G$3,#REF!, MATCH( $C39,#REF!,0)+1, FALSE)</f>
        <v>#REF!</v>
      </c>
      <c r="H39" s="9" t="e">
        <f>VLOOKUP(H$3,#REF!, MATCH( $C39,#REF!,0)+1, FALSE)</f>
        <v>#REF!</v>
      </c>
      <c r="I39" s="9" t="e">
        <f>VLOOKUP(I$3,#REF!, MATCH( $C39,#REF!,0)+1, FALSE)</f>
        <v>#REF!</v>
      </c>
      <c r="J39" s="9" t="e">
        <f>VLOOKUP(J$3,#REF!, MATCH( $C39,#REF!,0)+1, FALSE)</f>
        <v>#REF!</v>
      </c>
      <c r="K39" s="9" t="e">
        <f>VLOOKUP(K$3,#REF!, MATCH( $C39,#REF!,0)+1, FALSE)</f>
        <v>#REF!</v>
      </c>
      <c r="L39" s="9" t="e">
        <f>VLOOKUP(L$3,#REF!, MATCH( $C39,#REF!,0)+1, FALSE)</f>
        <v>#REF!</v>
      </c>
      <c r="M39" s="9" t="e">
        <f>VLOOKUP(M$3,#REF!, MATCH( $C39,#REF!,0)+1, FALSE)</f>
        <v>#REF!</v>
      </c>
      <c r="N39" s="9" t="e">
        <f>VLOOKUP(N$3,#REF!, MATCH( $C39,#REF!,0)+1, FALSE)</f>
        <v>#REF!</v>
      </c>
      <c r="O39" s="9" t="e">
        <f>VLOOKUP(O$3,#REF!, MATCH( $C39,#REF!,0)+1, FALSE)</f>
        <v>#REF!</v>
      </c>
      <c r="P39" s="9" t="e">
        <f>VLOOKUP(P$3,#REF!, MATCH( $C39,#REF!,0)+1, FALSE)</f>
        <v>#REF!</v>
      </c>
      <c r="Q39" s="9" t="e">
        <f>VLOOKUP(Q$3,#REF!, MATCH( $C39,#REF!,0)+1, FALSE)</f>
        <v>#REF!</v>
      </c>
    </row>
    <row r="40" spans="1:18">
      <c r="A40" s="2" t="s">
        <v>97</v>
      </c>
      <c r="B40" s="2" t="s">
        <v>94</v>
      </c>
      <c r="C40" s="2" t="s">
        <v>26</v>
      </c>
      <c r="D40" s="2" t="s">
        <v>40</v>
      </c>
      <c r="E40" s="9" t="e">
        <f>VLOOKUP(E$3,#REF!, MATCH( $C40,#REF!,0)+1, FALSE)</f>
        <v>#REF!</v>
      </c>
      <c r="F40" s="9" t="e">
        <f>VLOOKUP(F$3,#REF!, MATCH( $C40,#REF!,0)+1, FALSE)</f>
        <v>#REF!</v>
      </c>
      <c r="G40" s="9" t="e">
        <f>VLOOKUP(G$3,#REF!, MATCH( $C40,#REF!,0)+1, FALSE)</f>
        <v>#REF!</v>
      </c>
      <c r="H40" s="9" t="e">
        <f>VLOOKUP(H$3,#REF!, MATCH( $C40,#REF!,0)+1, FALSE)</f>
        <v>#REF!</v>
      </c>
      <c r="I40" s="9" t="e">
        <f>VLOOKUP(I$3,#REF!, MATCH( $C40,#REF!,0)+1, FALSE)</f>
        <v>#REF!</v>
      </c>
      <c r="J40" s="9" t="e">
        <f>VLOOKUP(J$3,#REF!, MATCH( $C40,#REF!,0)+1, FALSE)</f>
        <v>#REF!</v>
      </c>
      <c r="K40" s="9" t="e">
        <f>VLOOKUP(K$3,#REF!, MATCH( $C40,#REF!,0)+1, FALSE)</f>
        <v>#REF!</v>
      </c>
      <c r="L40" s="9" t="e">
        <f>VLOOKUP(L$3,#REF!, MATCH( $C40,#REF!,0)+1, FALSE)</f>
        <v>#REF!</v>
      </c>
      <c r="M40" s="9" t="e">
        <f>VLOOKUP(M$3,#REF!, MATCH( $C40,#REF!,0)+1, FALSE)</f>
        <v>#REF!</v>
      </c>
      <c r="N40" s="9" t="e">
        <f>VLOOKUP(N$3,#REF!, MATCH( $C40,#REF!,0)+1, FALSE)</f>
        <v>#REF!</v>
      </c>
      <c r="O40" s="9" t="e">
        <f>VLOOKUP(O$3,#REF!, MATCH( $C40,#REF!,0)+1, FALSE)</f>
        <v>#REF!</v>
      </c>
      <c r="P40" s="9" t="e">
        <f>VLOOKUP(P$3,#REF!, MATCH( $C40,#REF!,0)+1, FALSE)</f>
        <v>#REF!</v>
      </c>
      <c r="Q40" s="9" t="e">
        <f>VLOOKUP(Q$3,#REF!, MATCH( $C40,#REF!,0)+1, FALSE)</f>
        <v>#REF!</v>
      </c>
    </row>
    <row r="41" spans="1:18">
      <c r="A41" s="2" t="s">
        <v>97</v>
      </c>
      <c r="B41" s="2" t="s">
        <v>94</v>
      </c>
      <c r="C41" s="2" t="s">
        <v>27</v>
      </c>
      <c r="D41" s="2" t="s">
        <v>41</v>
      </c>
      <c r="E41" s="9" t="e">
        <f>VLOOKUP(E$3,#REF!, MATCH( $C41,#REF!,0)+1, FALSE)</f>
        <v>#REF!</v>
      </c>
      <c r="F41" s="9" t="e">
        <f>VLOOKUP(F$3,#REF!, MATCH( $C41,#REF!,0)+1, FALSE)</f>
        <v>#REF!</v>
      </c>
      <c r="G41" s="9" t="e">
        <f>VLOOKUP(G$3,#REF!, MATCH( $C41,#REF!,0)+1, FALSE)</f>
        <v>#REF!</v>
      </c>
      <c r="H41" s="9" t="e">
        <f>VLOOKUP(H$3,#REF!, MATCH( $C41,#REF!,0)+1, FALSE)</f>
        <v>#REF!</v>
      </c>
      <c r="I41" s="9" t="e">
        <f>VLOOKUP(I$3,#REF!, MATCH( $C41,#REF!,0)+1, FALSE)</f>
        <v>#REF!</v>
      </c>
      <c r="J41" s="9" t="e">
        <f>VLOOKUP(J$3,#REF!, MATCH( $C41,#REF!,0)+1, FALSE)</f>
        <v>#REF!</v>
      </c>
      <c r="K41" s="9" t="e">
        <f>VLOOKUP(K$3,#REF!, MATCH( $C41,#REF!,0)+1, FALSE)</f>
        <v>#REF!</v>
      </c>
      <c r="L41" s="9" t="e">
        <f>VLOOKUP(L$3,#REF!, MATCH( $C41,#REF!,0)+1, FALSE)</f>
        <v>#REF!</v>
      </c>
      <c r="M41" s="9" t="e">
        <f>VLOOKUP(M$3,#REF!, MATCH( $C41,#REF!,0)+1, FALSE)</f>
        <v>#REF!</v>
      </c>
      <c r="N41" s="9" t="e">
        <f>VLOOKUP(N$3,#REF!, MATCH( $C41,#REF!,0)+1, FALSE)</f>
        <v>#REF!</v>
      </c>
      <c r="O41" s="9" t="e">
        <f>VLOOKUP(O$3,#REF!, MATCH( $C41,#REF!,0)+1, FALSE)</f>
        <v>#REF!</v>
      </c>
      <c r="P41" s="9" t="e">
        <f>VLOOKUP(P$3,#REF!, MATCH( $C41,#REF!,0)+1, FALSE)</f>
        <v>#REF!</v>
      </c>
      <c r="Q41" s="9" t="e">
        <f>VLOOKUP(Q$3,#REF!, MATCH( $C41,#REF!,0)+1, FALSE)</f>
        <v>#REF!</v>
      </c>
    </row>
    <row r="42" spans="1:18">
      <c r="A42" s="2" t="s">
        <v>97</v>
      </c>
      <c r="B42" s="2" t="s">
        <v>94</v>
      </c>
      <c r="C42" s="2" t="s">
        <v>28</v>
      </c>
      <c r="D42" s="2" t="s">
        <v>42</v>
      </c>
      <c r="E42" s="9" t="e">
        <f>VLOOKUP(E$3,#REF!, MATCH( $C42,#REF!,0)+1, FALSE)</f>
        <v>#REF!</v>
      </c>
      <c r="F42" s="9" t="e">
        <f>VLOOKUP(F$3,#REF!, MATCH( $C42,#REF!,0)+1, FALSE)</f>
        <v>#REF!</v>
      </c>
      <c r="G42" s="9" t="e">
        <f>VLOOKUP(G$3,#REF!, MATCH( $C42,#REF!,0)+1, FALSE)</f>
        <v>#REF!</v>
      </c>
      <c r="H42" s="9" t="e">
        <f>VLOOKUP(H$3,#REF!, MATCH( $C42,#REF!,0)+1, FALSE)</f>
        <v>#REF!</v>
      </c>
      <c r="I42" s="9" t="e">
        <f>VLOOKUP(I$3,#REF!, MATCH( $C42,#REF!,0)+1, FALSE)</f>
        <v>#REF!</v>
      </c>
      <c r="J42" s="9" t="e">
        <f>VLOOKUP(J$3,#REF!, MATCH( $C42,#REF!,0)+1, FALSE)</f>
        <v>#REF!</v>
      </c>
      <c r="K42" s="9" t="e">
        <f>VLOOKUP(K$3,#REF!, MATCH( $C42,#REF!,0)+1, FALSE)</f>
        <v>#REF!</v>
      </c>
      <c r="L42" s="9" t="e">
        <f>VLOOKUP(L$3,#REF!, MATCH( $C42,#REF!,0)+1, FALSE)</f>
        <v>#REF!</v>
      </c>
      <c r="M42" s="9" t="e">
        <f>VLOOKUP(M$3,#REF!, MATCH( $C42,#REF!,0)+1, FALSE)</f>
        <v>#REF!</v>
      </c>
      <c r="N42" s="9" t="e">
        <f>VLOOKUP(N$3,#REF!, MATCH( $C42,#REF!,0)+1, FALSE)</f>
        <v>#REF!</v>
      </c>
      <c r="O42" s="9" t="e">
        <f>VLOOKUP(O$3,#REF!, MATCH( $C42,#REF!,0)+1, FALSE)</f>
        <v>#REF!</v>
      </c>
      <c r="P42" s="9" t="e">
        <f>VLOOKUP(P$3,#REF!, MATCH( $C42,#REF!,0)+1, FALSE)</f>
        <v>#REF!</v>
      </c>
      <c r="Q42" s="9" t="e">
        <f>VLOOKUP(Q$3,#REF!, MATCH( $C42,#REF!,0)+1, FALSE)</f>
        <v>#REF!</v>
      </c>
    </row>
    <row r="43" spans="1:18">
      <c r="A43" s="2" t="s">
        <v>97</v>
      </c>
      <c r="B43" s="2" t="s">
        <v>94</v>
      </c>
      <c r="C43" s="2" t="s">
        <v>29</v>
      </c>
      <c r="D43" s="5" t="s">
        <v>43</v>
      </c>
      <c r="E43" s="9" t="e">
        <f>VLOOKUP(E$3,#REF!, MATCH( $C43,#REF!,0)+1, FALSE)</f>
        <v>#REF!</v>
      </c>
      <c r="F43" s="9" t="e">
        <f>VLOOKUP(F$3,#REF!, MATCH( $C43,#REF!,0)+1, FALSE)</f>
        <v>#REF!</v>
      </c>
      <c r="G43" s="9" t="e">
        <f>VLOOKUP(G$3,#REF!, MATCH( $C43,#REF!,0)+1, FALSE)</f>
        <v>#REF!</v>
      </c>
      <c r="H43" s="9" t="e">
        <f>VLOOKUP(H$3,#REF!, MATCH( $C43,#REF!,0)+1, FALSE)</f>
        <v>#REF!</v>
      </c>
      <c r="I43" s="9" t="e">
        <f>VLOOKUP(I$3,#REF!, MATCH( $C43,#REF!,0)+1, FALSE)</f>
        <v>#REF!</v>
      </c>
      <c r="J43" s="9" t="e">
        <f>VLOOKUP(J$3,#REF!, MATCH( $C43,#REF!,0)+1, FALSE)</f>
        <v>#REF!</v>
      </c>
      <c r="K43" s="9" t="e">
        <f>VLOOKUP(K$3,#REF!, MATCH( $C43,#REF!,0)+1, FALSE)</f>
        <v>#REF!</v>
      </c>
      <c r="L43" s="9" t="e">
        <f>VLOOKUP(L$3,#REF!, MATCH( $C43,#REF!,0)+1, FALSE)</f>
        <v>#REF!</v>
      </c>
      <c r="M43" s="9" t="e">
        <f>VLOOKUP(M$3,#REF!, MATCH( $C43,#REF!,0)+1, FALSE)</f>
        <v>#REF!</v>
      </c>
      <c r="N43" s="9" t="e">
        <f>VLOOKUP(N$3,#REF!, MATCH( $C43,#REF!,0)+1, FALSE)</f>
        <v>#REF!</v>
      </c>
      <c r="O43" s="9" t="e">
        <f>VLOOKUP(O$3,#REF!, MATCH( $C43,#REF!,0)+1, FALSE)</f>
        <v>#REF!</v>
      </c>
      <c r="P43" s="9" t="e">
        <f>VLOOKUP(P$3,#REF!, MATCH( $C43,#REF!,0)+1, FALSE)</f>
        <v>#REF!</v>
      </c>
      <c r="Q43" s="9" t="e">
        <f>VLOOKUP(Q$3,#REF!, MATCH( $C43,#REF!,0)+1, FALSE)</f>
        <v>#REF!</v>
      </c>
    </row>
    <row r="44" spans="1:18">
      <c r="A44" s="2" t="s">
        <v>97</v>
      </c>
      <c r="B44" s="2" t="s">
        <v>94</v>
      </c>
      <c r="C44" s="2" t="s">
        <v>30</v>
      </c>
      <c r="D44" s="2" t="s">
        <v>44</v>
      </c>
      <c r="E44" s="9" t="e">
        <f>VLOOKUP(E$3,#REF!, MATCH( $C44,#REF!,0)+1, FALSE)</f>
        <v>#REF!</v>
      </c>
      <c r="F44" s="9" t="e">
        <f>VLOOKUP(F$3,#REF!, MATCH( $C44,#REF!,0)+1, FALSE)</f>
        <v>#REF!</v>
      </c>
      <c r="G44" s="9" t="e">
        <f>VLOOKUP(G$3,#REF!, MATCH( $C44,#REF!,0)+1, FALSE)</f>
        <v>#REF!</v>
      </c>
      <c r="H44" s="9" t="e">
        <f>VLOOKUP(H$3,#REF!, MATCH( $C44,#REF!,0)+1, FALSE)</f>
        <v>#REF!</v>
      </c>
      <c r="I44" s="9" t="e">
        <f>VLOOKUP(I$3,#REF!, MATCH( $C44,#REF!,0)+1, FALSE)</f>
        <v>#REF!</v>
      </c>
      <c r="J44" s="9" t="e">
        <f>VLOOKUP(J$3,#REF!, MATCH( $C44,#REF!,0)+1, FALSE)</f>
        <v>#REF!</v>
      </c>
      <c r="K44" s="9" t="e">
        <f>VLOOKUP(K$3,#REF!, MATCH( $C44,#REF!,0)+1, FALSE)</f>
        <v>#REF!</v>
      </c>
      <c r="L44" s="9" t="e">
        <f>VLOOKUP(L$3,#REF!, MATCH( $C44,#REF!,0)+1, FALSE)</f>
        <v>#REF!</v>
      </c>
      <c r="M44" s="9" t="e">
        <f>VLOOKUP(M$3,#REF!, MATCH( $C44,#REF!,0)+1, FALSE)</f>
        <v>#REF!</v>
      </c>
      <c r="N44" s="9" t="e">
        <f>VLOOKUP(N$3,#REF!, MATCH( $C44,#REF!,0)+1, FALSE)</f>
        <v>#REF!</v>
      </c>
      <c r="O44" s="9" t="e">
        <f>VLOOKUP(O$3,#REF!, MATCH( $C44,#REF!,0)+1, FALSE)</f>
        <v>#REF!</v>
      </c>
      <c r="P44" s="9" t="e">
        <f>VLOOKUP(P$3,#REF!, MATCH( $C44,#REF!,0)+1, FALSE)</f>
        <v>#REF!</v>
      </c>
      <c r="Q44" s="9" t="e">
        <f>VLOOKUP(Q$3,#REF!, MATCH( $C44,#REF!,0)+1, FALSE)</f>
        <v>#REF!</v>
      </c>
    </row>
    <row r="45" spans="1:18">
      <c r="A45" s="2" t="s">
        <v>97</v>
      </c>
      <c r="B45" s="2" t="s">
        <v>94</v>
      </c>
      <c r="C45" s="2" t="s">
        <v>31</v>
      </c>
      <c r="D45" s="2" t="s">
        <v>45</v>
      </c>
      <c r="E45" s="9" t="e">
        <f>VLOOKUP(E$3,#REF!, MATCH( $C45,#REF!,0)+1, FALSE)</f>
        <v>#REF!</v>
      </c>
      <c r="F45" s="9" t="e">
        <f>VLOOKUP(F$3,#REF!, MATCH( $C45,#REF!,0)+1, FALSE)</f>
        <v>#REF!</v>
      </c>
      <c r="G45" s="9" t="e">
        <f>VLOOKUP(G$3,#REF!, MATCH( $C45,#REF!,0)+1, FALSE)</f>
        <v>#REF!</v>
      </c>
      <c r="H45" s="9" t="e">
        <f>VLOOKUP(H$3,#REF!, MATCH( $C45,#REF!,0)+1, FALSE)</f>
        <v>#REF!</v>
      </c>
      <c r="I45" s="9" t="e">
        <f>VLOOKUP(I$3,#REF!, MATCH( $C45,#REF!,0)+1, FALSE)</f>
        <v>#REF!</v>
      </c>
      <c r="J45" s="9" t="e">
        <f>VLOOKUP(J$3,#REF!, MATCH( $C45,#REF!,0)+1, FALSE)</f>
        <v>#REF!</v>
      </c>
      <c r="K45" s="9" t="e">
        <f>VLOOKUP(K$3,#REF!, MATCH( $C45,#REF!,0)+1, FALSE)</f>
        <v>#REF!</v>
      </c>
      <c r="L45" s="9" t="e">
        <f>VLOOKUP(L$3,#REF!, MATCH( $C45,#REF!,0)+1, FALSE)</f>
        <v>#REF!</v>
      </c>
      <c r="M45" s="9" t="e">
        <f>VLOOKUP(M$3,#REF!, MATCH( $C45,#REF!,0)+1, FALSE)</f>
        <v>#REF!</v>
      </c>
      <c r="N45" s="9" t="e">
        <f>VLOOKUP(N$3,#REF!, MATCH( $C45,#REF!,0)+1, FALSE)</f>
        <v>#REF!</v>
      </c>
      <c r="O45" s="9" t="e">
        <f>VLOOKUP(O$3,#REF!, MATCH( $C45,#REF!,0)+1, FALSE)</f>
        <v>#REF!</v>
      </c>
      <c r="P45" s="9" t="e">
        <f>VLOOKUP(P$3,#REF!, MATCH( $C45,#REF!,0)+1, FALSE)</f>
        <v>#REF!</v>
      </c>
      <c r="Q45" s="9" t="e">
        <f>VLOOKUP(Q$3,#REF!, MATCH( $C45,#REF!,0)+1, FALSE)</f>
        <v>#REF!</v>
      </c>
    </row>
    <row r="46" spans="1:18">
      <c r="A46" s="2" t="s">
        <v>97</v>
      </c>
      <c r="B46" s="2" t="s">
        <v>94</v>
      </c>
      <c r="C46" s="2" t="s">
        <v>71</v>
      </c>
      <c r="D46" s="2" t="s">
        <v>87</v>
      </c>
      <c r="E46" s="15" t="e">
        <f>VLOOKUP(E$3,#REF!, MATCH( $C46,#REF!,0)+2, FALSE)</f>
        <v>#REF!</v>
      </c>
      <c r="F46" s="15" t="e">
        <f>VLOOKUP(F$3,#REF!, MATCH( $C46,#REF!,0)+2, FALSE)</f>
        <v>#REF!</v>
      </c>
      <c r="G46" s="15" t="e">
        <f>VLOOKUP(G$3,#REF!, MATCH( $C46,#REF!,0)+2, FALSE)</f>
        <v>#REF!</v>
      </c>
      <c r="H46" s="15" t="e">
        <f>VLOOKUP(H$3,#REF!, MATCH( $C46,#REF!,0)+2, FALSE)</f>
        <v>#REF!</v>
      </c>
      <c r="I46" s="15" t="e">
        <f>VLOOKUP(I$3,#REF!, MATCH( $C46,#REF!,0)+2, FALSE)</f>
        <v>#REF!</v>
      </c>
      <c r="J46" s="15" t="e">
        <f>VLOOKUP(J$3,#REF!, MATCH( $C46,#REF!,0)+2, FALSE)</f>
        <v>#REF!</v>
      </c>
      <c r="K46" s="15" t="e">
        <f>VLOOKUP(K$3,#REF!, MATCH( $C46,#REF!,0)+2, FALSE)</f>
        <v>#REF!</v>
      </c>
      <c r="L46" s="15" t="e">
        <f>VLOOKUP(L$3,#REF!, MATCH( $C46,#REF!,0)+2, FALSE)</f>
        <v>#REF!</v>
      </c>
      <c r="M46" s="15" t="e">
        <f>VLOOKUP(M$3,#REF!, MATCH( $C46,#REF!,0)+2, FALSE)</f>
        <v>#REF!</v>
      </c>
      <c r="N46" s="15" t="e">
        <f>VLOOKUP(N$3,#REF!, MATCH( $C46,#REF!,0)+2, FALSE)</f>
        <v>#REF!</v>
      </c>
      <c r="O46" s="15" t="e">
        <f>VLOOKUP(O$3,#REF!, MATCH( $C46,#REF!,0)+2, FALSE)</f>
        <v>#REF!</v>
      </c>
      <c r="P46" s="15" t="e">
        <f>VLOOKUP(P$3,#REF!, MATCH( $C46,#REF!,0)+2, FALSE)</f>
        <v>#REF!</v>
      </c>
      <c r="Q46" s="15" t="e">
        <f>VLOOKUP(Q$3,#REF!, MATCH( $C46,#REF!,0)+2, FALSE)</f>
        <v>#REF!</v>
      </c>
    </row>
    <row r="47" spans="1:18" ht="16.2">
      <c r="A47" s="2" t="s">
        <v>97</v>
      </c>
      <c r="B47" s="2" t="s">
        <v>95</v>
      </c>
      <c r="D47" s="6" t="s">
        <v>98</v>
      </c>
      <c r="E47" s="2">
        <v>8.44</v>
      </c>
      <c r="F47" s="2">
        <v>4.45</v>
      </c>
      <c r="G47" s="2">
        <v>5.93</v>
      </c>
      <c r="H47" s="2">
        <v>3.98</v>
      </c>
      <c r="I47" s="2">
        <v>7.18</v>
      </c>
      <c r="J47">
        <v>2.93</v>
      </c>
      <c r="K47">
        <v>4.63</v>
      </c>
      <c r="L47">
        <v>0.47</v>
      </c>
      <c r="M47">
        <v>0.67</v>
      </c>
      <c r="N47">
        <v>-2.27</v>
      </c>
      <c r="O47">
        <v>-2.27</v>
      </c>
      <c r="P47">
        <v>-2.27</v>
      </c>
      <c r="Q47">
        <v>-2.27</v>
      </c>
    </row>
    <row r="48" spans="1:18" ht="16.2">
      <c r="A48" s="2" t="s">
        <v>97</v>
      </c>
      <c r="B48" s="2" t="s">
        <v>95</v>
      </c>
      <c r="D48" s="2" t="s">
        <v>99</v>
      </c>
      <c r="E48" s="2">
        <v>6.93</v>
      </c>
      <c r="F48" s="2">
        <v>0.17</v>
      </c>
      <c r="G48" s="2">
        <v>6.09</v>
      </c>
      <c r="H48" s="2">
        <v>8.08</v>
      </c>
      <c r="I48" s="2">
        <v>7.99</v>
      </c>
      <c r="J48">
        <v>0.32</v>
      </c>
      <c r="K48">
        <v>4.8499999999999996</v>
      </c>
      <c r="L48">
        <v>4.8600000000000003</v>
      </c>
      <c r="M48">
        <v>0.32</v>
      </c>
      <c r="N48">
        <v>-3.4</v>
      </c>
      <c r="O48">
        <v>-3.4</v>
      </c>
      <c r="P48">
        <v>-3.4</v>
      </c>
      <c r="Q48">
        <v>-3.4</v>
      </c>
    </row>
    <row r="49" spans="1:17" ht="16.2">
      <c r="A49" s="2" t="s">
        <v>97</v>
      </c>
      <c r="B49" s="2" t="s">
        <v>95</v>
      </c>
      <c r="D49" s="2" t="s">
        <v>105</v>
      </c>
      <c r="E49" s="14">
        <v>481.20499999999998</v>
      </c>
      <c r="F49" s="14">
        <v>573.27700000000004</v>
      </c>
      <c r="G49" s="14">
        <v>681.43100000000004</v>
      </c>
      <c r="H49" s="14">
        <v>798.33799999999997</v>
      </c>
      <c r="I49" s="14">
        <v>929.86900000000003</v>
      </c>
      <c r="J49" s="22">
        <v>1051.6020000000001</v>
      </c>
      <c r="K49" s="22">
        <v>1171.3399999999999</v>
      </c>
      <c r="L49" s="22">
        <v>1278.2439999999999</v>
      </c>
      <c r="M49" s="22">
        <v>1366.3910000000001</v>
      </c>
      <c r="N49" s="22">
        <v>1432.645</v>
      </c>
      <c r="O49" s="22">
        <v>1432.645</v>
      </c>
      <c r="P49" s="22">
        <v>1432.645</v>
      </c>
      <c r="Q49" s="22">
        <v>1432.645</v>
      </c>
    </row>
    <row r="50" spans="1:17" ht="16.2">
      <c r="A50" s="2" t="s">
        <v>97</v>
      </c>
      <c r="B50" s="2" t="s">
        <v>95</v>
      </c>
      <c r="D50" s="2" t="s">
        <v>100</v>
      </c>
      <c r="E50" s="14">
        <v>5.0069999999999997</v>
      </c>
      <c r="F50" s="14">
        <v>6.0129999999999999</v>
      </c>
      <c r="G50" s="14">
        <v>7.13</v>
      </c>
      <c r="H50" s="14">
        <v>8.4019999999999992</v>
      </c>
      <c r="I50" s="14">
        <v>9.8450000000000006</v>
      </c>
      <c r="J50" s="22">
        <v>11.097</v>
      </c>
      <c r="K50" s="22">
        <v>12.308999999999999</v>
      </c>
      <c r="L50" s="22">
        <v>13.523999999999999</v>
      </c>
      <c r="M50" s="22">
        <v>14.567</v>
      </c>
      <c r="N50" s="22">
        <v>15.356</v>
      </c>
      <c r="O50" s="22">
        <v>15.356</v>
      </c>
      <c r="P50" s="22">
        <v>15.356</v>
      </c>
      <c r="Q50" s="22">
        <v>15.356</v>
      </c>
    </row>
    <row r="51" spans="1:17" ht="16.2">
      <c r="A51" s="2" t="s">
        <v>97</v>
      </c>
      <c r="B51" s="2" t="s">
        <v>95</v>
      </c>
      <c r="D51" s="2" t="s">
        <v>106</v>
      </c>
      <c r="E51" s="14">
        <v>767.31600000000003</v>
      </c>
      <c r="F51" s="14">
        <v>941.56299999999999</v>
      </c>
      <c r="G51" s="14">
        <v>1114.048</v>
      </c>
      <c r="H51" s="14">
        <v>1265.9639999999999</v>
      </c>
      <c r="I51" s="14">
        <v>1455.9949999999999</v>
      </c>
      <c r="J51">
        <v>1538.5360000000001</v>
      </c>
      <c r="K51">
        <v>1650.2940000000001</v>
      </c>
      <c r="L51">
        <v>1705.86</v>
      </c>
      <c r="M51">
        <v>1718.98</v>
      </c>
      <c r="N51">
        <v>1697.6590000000001</v>
      </c>
      <c r="O51">
        <v>1697.6590000000001</v>
      </c>
      <c r="P51">
        <v>1697.6590000000001</v>
      </c>
      <c r="Q51">
        <v>1697.6590000000001</v>
      </c>
    </row>
    <row r="52" spans="1:17" ht="16.2">
      <c r="A52" s="2" t="s">
        <v>97</v>
      </c>
      <c r="B52" s="2" t="s">
        <v>95</v>
      </c>
      <c r="D52" s="2" t="s">
        <v>107</v>
      </c>
      <c r="E52" s="14">
        <v>17.75</v>
      </c>
      <c r="F52" s="14">
        <v>19.78</v>
      </c>
      <c r="G52" s="14">
        <v>21.85</v>
      </c>
      <c r="H52" s="14">
        <v>23.77</v>
      </c>
      <c r="I52" s="14">
        <v>26.14</v>
      </c>
      <c r="J52">
        <v>26.48</v>
      </c>
      <c r="K52">
        <v>26.95</v>
      </c>
      <c r="L52">
        <v>27.54</v>
      </c>
      <c r="M52">
        <v>27.26</v>
      </c>
      <c r="N52">
        <v>27</v>
      </c>
      <c r="O52">
        <v>27</v>
      </c>
      <c r="P52">
        <v>27</v>
      </c>
      <c r="Q52">
        <v>27</v>
      </c>
    </row>
    <row r="53" spans="1:17" ht="16.2">
      <c r="A53" s="2" t="s">
        <v>97</v>
      </c>
      <c r="B53" s="2" t="s">
        <v>95</v>
      </c>
      <c r="D53" s="6" t="s">
        <v>101</v>
      </c>
      <c r="E53" s="2">
        <v>21.3</v>
      </c>
      <c r="F53" s="2">
        <v>18.5</v>
      </c>
      <c r="G53" s="2">
        <v>19.3</v>
      </c>
      <c r="H53" s="2">
        <v>18.2</v>
      </c>
      <c r="I53" s="2">
        <v>17.600000000000001</v>
      </c>
      <c r="J53">
        <v>15.6</v>
      </c>
      <c r="K53">
        <v>15.7</v>
      </c>
      <c r="L53">
        <v>14.8</v>
      </c>
      <c r="M53">
        <v>14.3</v>
      </c>
      <c r="N53">
        <v>13.7</v>
      </c>
      <c r="O53">
        <v>13.7</v>
      </c>
      <c r="P53">
        <v>13.7</v>
      </c>
      <c r="Q53">
        <v>13.7</v>
      </c>
    </row>
    <row r="54" spans="1:17" ht="16.2">
      <c r="A54" s="2" t="s">
        <v>97</v>
      </c>
      <c r="B54" s="2" t="s">
        <v>95</v>
      </c>
      <c r="D54" s="6" t="s">
        <v>108</v>
      </c>
      <c r="E54" s="2">
        <v>21.3</v>
      </c>
      <c r="F54" s="2">
        <v>19.399999999999999</v>
      </c>
      <c r="G54" s="2">
        <v>20.100000000000001</v>
      </c>
      <c r="H54" s="2">
        <v>19.8</v>
      </c>
      <c r="I54" s="2">
        <v>19.3</v>
      </c>
      <c r="J54">
        <v>18</v>
      </c>
      <c r="K54">
        <v>16.2</v>
      </c>
      <c r="L54">
        <v>15.1</v>
      </c>
      <c r="M54">
        <v>14.9</v>
      </c>
      <c r="N54">
        <v>14.2</v>
      </c>
      <c r="O54">
        <v>14.2</v>
      </c>
      <c r="P54">
        <v>14.2</v>
      </c>
      <c r="Q54">
        <v>14.2</v>
      </c>
    </row>
    <row r="55" spans="1:17" ht="16.2">
      <c r="A55" s="2" t="s">
        <v>97</v>
      </c>
      <c r="B55" s="2" t="s">
        <v>95</v>
      </c>
      <c r="D55" s="6" t="s">
        <v>102</v>
      </c>
      <c r="E55" s="2">
        <v>19</v>
      </c>
      <c r="F55" s="2">
        <v>14.7</v>
      </c>
      <c r="G55" s="2">
        <v>15.3</v>
      </c>
      <c r="H55" s="2">
        <v>13.3</v>
      </c>
      <c r="I55" s="2">
        <v>12.3</v>
      </c>
      <c r="J55">
        <v>10</v>
      </c>
      <c r="K55">
        <v>13.1</v>
      </c>
      <c r="L55">
        <v>12.5</v>
      </c>
      <c r="M55">
        <v>11.6</v>
      </c>
      <c r="N55">
        <v>11</v>
      </c>
      <c r="O55">
        <v>11</v>
      </c>
      <c r="P55">
        <v>11</v>
      </c>
      <c r="Q55">
        <v>11</v>
      </c>
    </row>
    <row r="56" spans="1:17" ht="16.2">
      <c r="A56" s="2" t="s">
        <v>97</v>
      </c>
      <c r="B56" s="2" t="s">
        <v>95</v>
      </c>
      <c r="D56" s="6" t="s">
        <v>109</v>
      </c>
      <c r="E56" s="2">
        <v>11.6</v>
      </c>
      <c r="F56" s="2">
        <v>11.1</v>
      </c>
      <c r="G56" s="2">
        <v>11.6</v>
      </c>
      <c r="H56" s="2">
        <v>12</v>
      </c>
      <c r="I56" s="2">
        <v>12.3</v>
      </c>
      <c r="J56">
        <v>10.8</v>
      </c>
      <c r="K56">
        <v>8.5</v>
      </c>
      <c r="L56">
        <v>7.4</v>
      </c>
      <c r="M56">
        <v>6.5</v>
      </c>
      <c r="N56">
        <v>6.3</v>
      </c>
      <c r="O56">
        <v>6.3</v>
      </c>
      <c r="P56">
        <v>6.3</v>
      </c>
      <c r="Q56">
        <v>6.3</v>
      </c>
    </row>
    <row r="57" spans="1:17" ht="16.2">
      <c r="A57" s="2" t="s">
        <v>97</v>
      </c>
      <c r="B57" s="2" t="s">
        <v>95</v>
      </c>
      <c r="D57" s="6" t="s">
        <v>103</v>
      </c>
      <c r="E57" s="2">
        <v>27.1</v>
      </c>
      <c r="F57" s="2">
        <v>22.8</v>
      </c>
      <c r="G57" s="2">
        <v>24.8</v>
      </c>
      <c r="H57" s="2">
        <v>22.8</v>
      </c>
      <c r="I57" s="2">
        <v>23.8</v>
      </c>
      <c r="J57">
        <v>21.2</v>
      </c>
      <c r="K57">
        <v>22.4</v>
      </c>
      <c r="L57">
        <v>22.2</v>
      </c>
      <c r="M57">
        <v>21.9</v>
      </c>
      <c r="N57">
        <v>21</v>
      </c>
      <c r="O57">
        <v>21</v>
      </c>
      <c r="P57">
        <v>21</v>
      </c>
      <c r="Q57">
        <v>21</v>
      </c>
    </row>
    <row r="58" spans="1:17" ht="16.2">
      <c r="A58" s="2" t="s">
        <v>97</v>
      </c>
      <c r="B58" s="2" t="s">
        <v>95</v>
      </c>
      <c r="D58" s="6" t="s">
        <v>110</v>
      </c>
      <c r="E58" s="2">
        <v>2.0499999999999998</v>
      </c>
      <c r="F58" s="2">
        <v>2.11</v>
      </c>
      <c r="G58" s="2">
        <v>2.23</v>
      </c>
      <c r="H58" s="2">
        <v>2.2400000000000002</v>
      </c>
      <c r="I58" s="2">
        <v>2.39</v>
      </c>
      <c r="J58">
        <v>2.33</v>
      </c>
      <c r="K58">
        <v>2.38</v>
      </c>
      <c r="L58">
        <v>2.31</v>
      </c>
      <c r="M58">
        <v>2.34</v>
      </c>
      <c r="N58">
        <v>2.27</v>
      </c>
      <c r="O58">
        <v>2.27</v>
      </c>
      <c r="P58">
        <v>2.27</v>
      </c>
      <c r="Q58">
        <v>2.27</v>
      </c>
    </row>
    <row r="59" spans="1:17" ht="16.2">
      <c r="A59" s="2" t="s">
        <v>97</v>
      </c>
      <c r="B59" s="2" t="s">
        <v>95</v>
      </c>
      <c r="D59" s="6" t="s">
        <v>104</v>
      </c>
      <c r="E59" s="2">
        <v>2.46</v>
      </c>
      <c r="F59" s="2">
        <v>2.59</v>
      </c>
      <c r="G59" s="2">
        <v>2.69</v>
      </c>
      <c r="H59" s="2">
        <v>2.73</v>
      </c>
      <c r="I59" s="2">
        <v>2.86</v>
      </c>
      <c r="J59">
        <v>2.8</v>
      </c>
      <c r="K59">
        <v>2.9</v>
      </c>
      <c r="L59">
        <v>2.79</v>
      </c>
      <c r="M59">
        <v>2.89</v>
      </c>
      <c r="N59">
        <v>2.81</v>
      </c>
      <c r="O59">
        <v>2.81</v>
      </c>
      <c r="P59">
        <v>2.81</v>
      </c>
      <c r="Q59">
        <v>2.81</v>
      </c>
    </row>
    <row r="60" spans="1:17" ht="16.2">
      <c r="A60" s="2" t="s">
        <v>97</v>
      </c>
      <c r="B60" s="2" t="s">
        <v>95</v>
      </c>
      <c r="D60" s="6" t="s">
        <v>111</v>
      </c>
      <c r="E60" s="2">
        <v>1.54</v>
      </c>
      <c r="F60" s="2">
        <v>1.55</v>
      </c>
      <c r="G60" s="2">
        <v>1.68</v>
      </c>
      <c r="H60" s="2">
        <v>1.61</v>
      </c>
      <c r="I60" s="2">
        <v>1.83</v>
      </c>
      <c r="J60">
        <v>1.81</v>
      </c>
      <c r="K60">
        <v>1.75</v>
      </c>
      <c r="L60">
        <v>1.72</v>
      </c>
      <c r="M60">
        <v>1.68</v>
      </c>
      <c r="N60">
        <v>1.59</v>
      </c>
      <c r="O60">
        <v>1.59</v>
      </c>
      <c r="P60">
        <v>1.59</v>
      </c>
      <c r="Q60">
        <v>1.59</v>
      </c>
    </row>
    <row r="61" spans="1:17" ht="16.2">
      <c r="A61" s="2" t="s">
        <v>97</v>
      </c>
      <c r="B61" s="2" t="s">
        <v>95</v>
      </c>
      <c r="D61" s="2" t="s">
        <v>112</v>
      </c>
      <c r="E61" s="2">
        <v>1.26</v>
      </c>
      <c r="F61" s="2">
        <v>1.26</v>
      </c>
      <c r="G61" s="2">
        <v>1.33</v>
      </c>
      <c r="H61" s="2">
        <v>1.44</v>
      </c>
      <c r="I61" s="2">
        <v>1.5</v>
      </c>
      <c r="J61">
        <v>1.46</v>
      </c>
      <c r="K61">
        <v>1.62</v>
      </c>
      <c r="L61">
        <v>1.48</v>
      </c>
      <c r="M61">
        <v>1.43</v>
      </c>
      <c r="N61">
        <v>1.41</v>
      </c>
      <c r="O61">
        <v>1.41</v>
      </c>
      <c r="P61">
        <v>1.41</v>
      </c>
      <c r="Q61">
        <v>1.41</v>
      </c>
    </row>
    <row r="62" spans="1:17" ht="16.2">
      <c r="A62" s="2" t="s">
        <v>97</v>
      </c>
      <c r="B62" s="2" t="s">
        <v>95</v>
      </c>
      <c r="D62" s="2" t="s">
        <v>113</v>
      </c>
      <c r="E62" s="2">
        <v>2.56</v>
      </c>
      <c r="F62" s="2">
        <v>2.5</v>
      </c>
      <c r="G62" s="2">
        <v>2.71</v>
      </c>
      <c r="H62" s="2">
        <v>2.82</v>
      </c>
      <c r="I62" s="2">
        <v>2.94</v>
      </c>
      <c r="J62">
        <v>2.77</v>
      </c>
      <c r="K62">
        <v>2.91</v>
      </c>
      <c r="L62">
        <v>2.95</v>
      </c>
      <c r="M62">
        <v>2.9</v>
      </c>
      <c r="N62">
        <v>2.8</v>
      </c>
      <c r="O62">
        <v>2.8</v>
      </c>
      <c r="P62">
        <v>2.8</v>
      </c>
      <c r="Q62">
        <v>2.8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</sheetPr>
  <dimension ref="A1:V61"/>
  <sheetViews>
    <sheetView showGridLines="0" tabSelected="1" zoomScale="80" zoomScaleNormal="80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D59" sqref="D59:J60"/>
    </sheetView>
  </sheetViews>
  <sheetFormatPr defaultRowHeight="24" customHeight="1"/>
  <cols>
    <col min="1" max="1" width="4.77734375" style="163" customWidth="1"/>
    <col min="2" max="2" width="30.88671875" style="27" bestFit="1" customWidth="1"/>
    <col min="3" max="3" width="6" style="26" bestFit="1" customWidth="1"/>
    <col min="4" max="16" width="10.77734375" style="40" customWidth="1"/>
    <col min="17" max="18" width="4.21875" customWidth="1"/>
    <col min="19" max="19" width="9.109375" style="28" bestFit="1" customWidth="1"/>
    <col min="20" max="20" width="12.44140625" style="29" bestFit="1" customWidth="1"/>
    <col min="21" max="21" width="12.88671875" bestFit="1" customWidth="1"/>
    <col min="22" max="22" width="3.44140625" customWidth="1"/>
  </cols>
  <sheetData>
    <row r="1" spans="1:22" ht="24" customHeight="1" thickBot="1">
      <c r="B1" s="48" t="s">
        <v>134</v>
      </c>
      <c r="C1" s="49" t="s">
        <v>135</v>
      </c>
      <c r="D1" s="50">
        <f>EOMONTH(E1,-1)</f>
        <v>45657</v>
      </c>
      <c r="E1" s="50">
        <f>T3</f>
        <v>45688</v>
      </c>
      <c r="F1" s="50">
        <f>T4</f>
        <v>45716</v>
      </c>
      <c r="G1" s="50">
        <f>T5</f>
        <v>45747</v>
      </c>
      <c r="H1" s="50">
        <f>T6</f>
        <v>45777</v>
      </c>
      <c r="I1" s="50">
        <f>T7</f>
        <v>45808</v>
      </c>
      <c r="J1" s="50">
        <f>T8</f>
        <v>45838</v>
      </c>
      <c r="K1" s="50">
        <f>T9</f>
        <v>45869</v>
      </c>
      <c r="L1" s="50">
        <f>T10</f>
        <v>45900</v>
      </c>
      <c r="M1" s="50">
        <f>T11</f>
        <v>45930</v>
      </c>
      <c r="N1" s="50">
        <f>T12</f>
        <v>45961</v>
      </c>
      <c r="O1" s="50">
        <f>T13</f>
        <v>45991</v>
      </c>
      <c r="P1" s="51">
        <f>T14</f>
        <v>46022</v>
      </c>
      <c r="S1" s="36" t="s">
        <v>136</v>
      </c>
      <c r="T1" s="37">
        <v>2025</v>
      </c>
      <c r="U1" s="76" t="s">
        <v>166</v>
      </c>
    </row>
    <row r="2" spans="1:22" ht="24" customHeight="1" thickTop="1">
      <c r="A2" s="163" t="s">
        <v>273</v>
      </c>
      <c r="B2" s="52" t="s">
        <v>67</v>
      </c>
      <c r="C2" s="53" t="s">
        <v>127</v>
      </c>
      <c r="D2" s="54">
        <f>IFERROR(IF(VLOOKUP($A2,BLM貼值!$A:$O,3,0)=0,"",VLOOKUP($A2,BLM貼值!$A:$O,3,0)),"")</f>
        <v>102.07</v>
      </c>
      <c r="E2" s="54">
        <f>IFERROR(IF(VLOOKUP($A2,BLM貼值!$A:$O,4,0)=0,"",VLOOKUP($A2,BLM貼值!$A:$O,4,0)),"")</f>
        <v>102.56</v>
      </c>
      <c r="F2" s="54">
        <f>IFERROR(IF(VLOOKUP($A2,BLM貼值!$A:$O,5,0)=0,"",VLOOKUP($A2,BLM貼值!$A:$O,5,0)),"")</f>
        <v>102.66</v>
      </c>
      <c r="G2" s="54">
        <f>IFERROR(IF(VLOOKUP($A2,BLM貼值!$A:$O,6,0)=0,"",VLOOKUP($A2,BLM貼值!$A:$O,6,0)),"")</f>
        <v>102.42</v>
      </c>
      <c r="H2" s="54">
        <f>IFERROR(IF(VLOOKUP($A2,BLM貼值!$A:$O,7,0)=0,"",VLOOKUP($A2,BLM貼值!$A:$O,7,0)),"")</f>
        <v>102.07</v>
      </c>
      <c r="I2" s="54">
        <f>IFERROR(IF(VLOOKUP($A2,BLM貼值!$A:$O,8,0)=0,"",VLOOKUP($A2,BLM貼值!$A:$O,8,0)),"")</f>
        <v>101.73</v>
      </c>
      <c r="J2" s="54" t="str">
        <f>IFERROR(IF(VLOOKUP($A2,BLM貼值!$A:$O,9,0)=0,"",VLOOKUP($A2,BLM貼值!$A:$O,9,0)),"")</f>
        <v/>
      </c>
      <c r="K2" s="54" t="str">
        <f>IFERROR(IF(VLOOKUP($A2,BLM貼值!$A:$O,10,0)=0,"",VLOOKUP($A2,BLM貼值!$A:$O,10,0)),"")</f>
        <v/>
      </c>
      <c r="L2" s="54" t="str">
        <f>IFERROR(IF(VLOOKUP($A2,BLM貼值!$A:$O,11,0)=0,"",VLOOKUP($A2,BLM貼值!$A:$O,11,0)),"")</f>
        <v/>
      </c>
      <c r="M2" s="54" t="str">
        <f>IFERROR(IF(VLOOKUP($A2,BLM貼值!$A:$O,12,0)=0,"",VLOOKUP($A2,BLM貼值!$A:$O,12,0)),"")</f>
        <v/>
      </c>
      <c r="N2" s="54" t="str">
        <f>IFERROR(IF(VLOOKUP($A2,BLM貼值!$A:$O,13,0)=0,"",VLOOKUP($A2,BLM貼值!$A:$O,13,0)),"")</f>
        <v/>
      </c>
      <c r="O2" s="54" t="str">
        <f>IFERROR(IF(VLOOKUP($A2,BLM貼值!$A:$O,14,0)=0,"",VLOOKUP($A2,BLM貼值!$A:$O,14,0)),"")</f>
        <v/>
      </c>
      <c r="P2" s="55" t="str">
        <f>IFERROR(IF(VLOOKUP($A2,BLM貼值!$A:$O,15,0)=0,"",VLOOKUP($A2,BLM貼值!$A:$O,15,0)),"")</f>
        <v/>
      </c>
      <c r="S2" s="34" t="s">
        <v>137</v>
      </c>
      <c r="T2" s="35" t="s">
        <v>139</v>
      </c>
      <c r="U2" s="42" t="s">
        <v>138</v>
      </c>
      <c r="V2" s="77" t="s">
        <v>167</v>
      </c>
    </row>
    <row r="3" spans="1:22" ht="24" customHeight="1">
      <c r="A3" s="163" t="s">
        <v>297</v>
      </c>
      <c r="B3" s="52" t="s">
        <v>124</v>
      </c>
      <c r="C3" s="53" t="s">
        <v>127</v>
      </c>
      <c r="D3" s="54">
        <f>IFERROR(IF(VLOOKUP($A3,BLM貼值!$A:$O,3,0)=0,"",VLOOKUP($A3,BLM貼值!$A:$O,3,0)),"")</f>
        <v>52.7</v>
      </c>
      <c r="E3" s="54">
        <f>IFERROR(IF(VLOOKUP($A3,BLM貼值!$A:$O,4,0)=0,"",VLOOKUP($A3,BLM貼值!$A:$O,4,0)),"")</f>
        <v>51.1</v>
      </c>
      <c r="F3" s="54">
        <f>IFERROR(IF(VLOOKUP($A3,BLM貼值!$A:$O,5,0)=0,"",VLOOKUP($A3,BLM貼值!$A:$O,5,0)),"")</f>
        <v>51.5</v>
      </c>
      <c r="G3" s="54">
        <f>IFERROR(IF(VLOOKUP($A3,BLM貼值!$A:$O,6,0)=0,"",VLOOKUP($A3,BLM貼值!$A:$O,6,0)),"")</f>
        <v>49.8</v>
      </c>
      <c r="H3" s="54">
        <f>IFERROR(IF(VLOOKUP($A3,BLM貼值!$A:$O,7,0)=0,"",VLOOKUP($A3,BLM貼值!$A:$O,7,0)),"")</f>
        <v>47.8</v>
      </c>
      <c r="I3" s="54">
        <f>IFERROR(IF(VLOOKUP($A3,BLM貼值!$A:$O,8,0)=0,"",VLOOKUP($A3,BLM貼值!$A:$O,8,0)),"")</f>
        <v>48.6</v>
      </c>
      <c r="J3" s="54">
        <f>IFERROR(IF(VLOOKUP($A3,BLM貼值!$A:$O,9,0)=0,"",VLOOKUP($A3,BLM貼值!$A:$O,9,0)),"")</f>
        <v>47.2</v>
      </c>
      <c r="K3" s="54" t="str">
        <f>IFERROR(IF(VLOOKUP($A3,BLM貼值!$A:$O,10,0)=0,"",VLOOKUP($A3,BLM貼值!$A:$O,10,0)),"")</f>
        <v/>
      </c>
      <c r="L3" s="54" t="str">
        <f>IFERROR(IF(VLOOKUP($A3,BLM貼值!$A:$O,11,0)=0,"",VLOOKUP($A3,BLM貼值!$A:$O,11,0)),"")</f>
        <v/>
      </c>
      <c r="M3" s="54" t="str">
        <f>IFERROR(IF(VLOOKUP($A3,BLM貼值!$A:$O,12,0)=0,"",VLOOKUP($A3,BLM貼值!$A:$O,12,0)),"")</f>
        <v/>
      </c>
      <c r="N3" s="54" t="str">
        <f>IFERROR(IF(VLOOKUP($A3,BLM貼值!$A:$O,13,0)=0,"",VLOOKUP($A3,BLM貼值!$A:$O,13,0)),"")</f>
        <v/>
      </c>
      <c r="O3" s="54" t="str">
        <f>IFERROR(IF(VLOOKUP($A3,BLM貼值!$A:$O,14,0)=0,"",VLOOKUP($A3,BLM貼值!$A:$O,14,0)),"")</f>
        <v/>
      </c>
      <c r="P3" s="55" t="str">
        <f>IFERROR(IF(VLOOKUP($A3,BLM貼值!$A:$O,15,0)=0,"",VLOOKUP($A3,BLM貼值!$A:$O,15,0)),"")</f>
        <v/>
      </c>
      <c r="S3" s="32">
        <v>1</v>
      </c>
      <c r="T3" s="33">
        <f>EOMONTH(DATE($T$1,S3,1),0)</f>
        <v>45688</v>
      </c>
      <c r="U3" s="41">
        <f>IF(WEEKDAY(T3,2)&lt;6,T3,IF(WEEKDAY(T3,2)=6,T3-1,T3-2))</f>
        <v>45688</v>
      </c>
      <c r="V3" s="77" t="s">
        <v>168</v>
      </c>
    </row>
    <row r="4" spans="1:22" ht="24" customHeight="1">
      <c r="A4" s="163" t="s">
        <v>298</v>
      </c>
      <c r="B4" s="52" t="s">
        <v>125</v>
      </c>
      <c r="C4" s="53" t="s">
        <v>128</v>
      </c>
      <c r="D4" s="56">
        <f>IFERROR(IF(VLOOKUP($A4,BLM貼值!$A:$O,3,0)=0,"",VLOOKUP($A4,BLM貼值!$A:$O,3,0)),"")</f>
        <v>52921</v>
      </c>
      <c r="E4" s="56">
        <f>IFERROR(IF(VLOOKUP($A4,BLM貼值!$A:$O,4,0)=0,"",VLOOKUP($A4,BLM貼值!$A:$O,4,0)),"")</f>
        <v>46972</v>
      </c>
      <c r="F4" s="56">
        <f>IFERROR(IF(VLOOKUP($A4,BLM貼值!$A:$O,5,0)=0,"",VLOOKUP($A4,BLM貼值!$A:$O,5,0)),"")</f>
        <v>49452</v>
      </c>
      <c r="G4" s="56">
        <f>IFERROR(IF(VLOOKUP($A4,BLM貼值!$A:$O,6,0)=0,"",VLOOKUP($A4,BLM貼值!$A:$O,6,0)),"")</f>
        <v>53044</v>
      </c>
      <c r="H4" s="56">
        <f>IFERROR(IF(VLOOKUP($A4,BLM貼值!$A:$O,7,0)=0,"",VLOOKUP($A4,BLM貼值!$A:$O,7,0)),"")</f>
        <v>56400</v>
      </c>
      <c r="I4" s="56">
        <f>IFERROR(IF(VLOOKUP($A4,BLM貼值!$A:$O,8,0)=0,"",VLOOKUP($A4,BLM貼值!$A:$O,8,0)),"")</f>
        <v>57933</v>
      </c>
      <c r="J4" s="56" t="str">
        <f>IFERROR(IF(VLOOKUP($A4,BLM貼值!$A:$O,9,0)=0,"",VLOOKUP($A4,BLM貼值!$A:$O,9,0)),"")</f>
        <v/>
      </c>
      <c r="K4" s="56" t="str">
        <f>IFERROR(IF(VLOOKUP($A4,BLM貼值!$A:$O,10,0)=0,"",VLOOKUP($A4,BLM貼值!$A:$O,10,0)),"")</f>
        <v/>
      </c>
      <c r="L4" s="56" t="str">
        <f>IFERROR(IF(VLOOKUP($A4,BLM貼值!$A:$O,11,0)=0,"",VLOOKUP($A4,BLM貼值!$A:$O,11,0)),"")</f>
        <v/>
      </c>
      <c r="M4" s="56" t="str">
        <f>IFERROR(IF(VLOOKUP($A4,BLM貼值!$A:$O,12,0)=0,"",VLOOKUP($A4,BLM貼值!$A:$O,12,0)),"")</f>
        <v/>
      </c>
      <c r="N4" s="56" t="str">
        <f>IFERROR(IF(VLOOKUP($A4,BLM貼值!$A:$O,13,0)=0,"",VLOOKUP($A4,BLM貼值!$A:$O,13,0)),"")</f>
        <v/>
      </c>
      <c r="O4" s="56" t="str">
        <f>IFERROR(IF(VLOOKUP($A4,BLM貼值!$A:$O,14,0)=0,"",VLOOKUP($A4,BLM貼值!$A:$O,14,0)),"")</f>
        <v/>
      </c>
      <c r="P4" s="57" t="str">
        <f>IFERROR(IF(VLOOKUP($A4,BLM貼值!$A:$O,15,0)=0,"",VLOOKUP($A4,BLM貼值!$A:$O,15,0)),"")</f>
        <v/>
      </c>
      <c r="S4" s="30">
        <v>2</v>
      </c>
      <c r="T4" s="31">
        <f t="shared" ref="T4:T14" si="0">EOMONTH(DATE($T$1,S4,1),0)</f>
        <v>45716</v>
      </c>
      <c r="U4" s="41">
        <f t="shared" ref="U4:U14" si="1">IF(WEEKDAY(T4,2)&lt;6,T4,IF(WEEKDAY(T4,2)=6,T4-1,T4-2))</f>
        <v>45716</v>
      </c>
      <c r="V4" s="75" t="s">
        <v>169</v>
      </c>
    </row>
    <row r="5" spans="1:22" ht="24" customHeight="1">
      <c r="A5" s="163" t="s">
        <v>299</v>
      </c>
      <c r="B5" s="52" t="s">
        <v>129</v>
      </c>
      <c r="C5" s="53" t="s">
        <v>127</v>
      </c>
      <c r="D5" s="54">
        <f>IFERROR(IF(VLOOKUP($A5,BLM貼值!$A:$O,3,0)=0,"",VLOOKUP($A5,BLM貼值!$A:$O,3,0)),"")</f>
        <v>108.38</v>
      </c>
      <c r="E5" s="54">
        <f>IFERROR(IF(VLOOKUP($A5,BLM貼值!$A:$O,4,0)=0,"",VLOOKUP($A5,BLM貼值!$A:$O,4,0)),"")</f>
        <v>96.12</v>
      </c>
      <c r="F5" s="54">
        <f>IFERROR(IF(VLOOKUP($A5,BLM貼值!$A:$O,5,0)=0,"",VLOOKUP($A5,BLM貼值!$A:$O,5,0)),"")</f>
        <v>92.68</v>
      </c>
      <c r="G5" s="54">
        <f>IFERROR(IF(VLOOKUP($A5,BLM貼值!$A:$O,6,0)=0,"",VLOOKUP($A5,BLM貼值!$A:$O,6,0)),"")</f>
        <v>105.27</v>
      </c>
      <c r="H5" s="54">
        <f>IFERROR(IF(VLOOKUP($A5,BLM貼值!$A:$O,7,0)=0,"",VLOOKUP($A5,BLM貼值!$A:$O,7,0)),"")</f>
        <v>108.74</v>
      </c>
      <c r="I5" s="54">
        <f>IFERROR(IF(VLOOKUP($A5,BLM貼值!$A:$O,8,0)=0,"",VLOOKUP($A5,BLM貼值!$A:$O,8,0)),"")</f>
        <v>120.18</v>
      </c>
      <c r="J5" s="54" t="str">
        <f>IFERROR(IF(VLOOKUP($A5,BLM貼值!$A:$O,9,0)=0,"",VLOOKUP($A5,BLM貼值!$A:$O,9,0)),"")</f>
        <v/>
      </c>
      <c r="K5" s="54" t="str">
        <f>IFERROR(IF(VLOOKUP($A5,BLM貼值!$A:$O,10,0)=0,"",VLOOKUP($A5,BLM貼值!$A:$O,10,0)),"")</f>
        <v/>
      </c>
      <c r="L5" s="54" t="str">
        <f>IFERROR(IF(VLOOKUP($A5,BLM貼值!$A:$O,11,0)=0,"",VLOOKUP($A5,BLM貼值!$A:$O,11,0)),"")</f>
        <v/>
      </c>
      <c r="M5" s="54" t="str">
        <f>IFERROR(IF(VLOOKUP($A5,BLM貼值!$A:$O,12,0)=0,"",VLOOKUP($A5,BLM貼值!$A:$O,12,0)),"")</f>
        <v/>
      </c>
      <c r="N5" s="54" t="str">
        <f>IFERROR(IF(VLOOKUP($A5,BLM貼值!$A:$O,13,0)=0,"",VLOOKUP($A5,BLM貼值!$A:$O,13,0)),"")</f>
        <v/>
      </c>
      <c r="O5" s="54" t="str">
        <f>IFERROR(IF(VLOOKUP($A5,BLM貼值!$A:$O,14,0)=0,"",VLOOKUP($A5,BLM貼值!$A:$O,14,0)),"")</f>
        <v/>
      </c>
      <c r="P5" s="55" t="str">
        <f>IFERROR(IF(VLOOKUP($A5,BLM貼值!$A:$O,15,0)=0,"",VLOOKUP($A5,BLM貼值!$A:$O,15,0)),"")</f>
        <v/>
      </c>
      <c r="S5" s="30">
        <v>3</v>
      </c>
      <c r="T5" s="31">
        <f t="shared" si="0"/>
        <v>45747</v>
      </c>
      <c r="U5" s="41">
        <f t="shared" si="1"/>
        <v>45747</v>
      </c>
      <c r="V5" s="75" t="s">
        <v>170</v>
      </c>
    </row>
    <row r="6" spans="1:22" ht="24" customHeight="1">
      <c r="A6" s="163" t="s">
        <v>300</v>
      </c>
      <c r="B6" s="52" t="s">
        <v>68</v>
      </c>
      <c r="C6" s="53" t="s">
        <v>130</v>
      </c>
      <c r="D6" s="54">
        <f>IFERROR(IF(VLOOKUP($A6,BLM貼值!$A:$O,3,0)=0,"",VLOOKUP($A6,BLM貼值!$A:$O,3,0)),"")</f>
        <v>6.07</v>
      </c>
      <c r="E6" s="54">
        <f>IFERROR(IF(VLOOKUP($A6,BLM貼值!$A:$O,4,0)=0,"",VLOOKUP($A6,BLM貼值!$A:$O,4,0)),"")</f>
        <v>9.9700000000000006</v>
      </c>
      <c r="F6" s="54">
        <f>IFERROR(IF(VLOOKUP($A6,BLM貼值!$A:$O,5,0)=0,"",VLOOKUP($A6,BLM貼值!$A:$O,5,0)),"")</f>
        <v>6.55</v>
      </c>
      <c r="G6" s="54">
        <f>IFERROR(IF(VLOOKUP($A6,BLM貼值!$A:$O,6,0)=0,"",VLOOKUP($A6,BLM貼值!$A:$O,6,0)),"")</f>
        <v>6.95</v>
      </c>
      <c r="H6" s="54">
        <f>IFERROR(IF(VLOOKUP($A6,BLM貼值!$A:$O,7,0)=0,"",VLOOKUP($A6,BLM貼值!$A:$O,7,0)),"")</f>
        <v>7.21</v>
      </c>
      <c r="I6" s="54">
        <f>IFERROR(IF(VLOOKUP($A6,BLM貼值!$A:$O,8,0)=0,"",VLOOKUP($A6,BLM貼值!$A:$O,8,0)),"")</f>
        <v>12.61</v>
      </c>
      <c r="J6" s="54">
        <f>IFERROR(IF(VLOOKUP($A6,BLM貼值!$A:$O,9,0)=0,"",VLOOKUP($A6,BLM貼值!$A:$O,9,0)),"")</f>
        <v>12.07</v>
      </c>
      <c r="K6" s="54" t="str">
        <f>IFERROR(IF(VLOOKUP($A6,BLM貼值!$A:$O,10,0)=0,"",VLOOKUP($A6,BLM貼值!$A:$O,10,0)),"")</f>
        <v/>
      </c>
      <c r="L6" s="54" t="str">
        <f>IFERROR(IF(VLOOKUP($A6,BLM貼值!$A:$O,11,0)=0,"",VLOOKUP($A6,BLM貼值!$A:$O,11,0)),"")</f>
        <v/>
      </c>
      <c r="M6" s="54" t="str">
        <f>IFERROR(IF(VLOOKUP($A6,BLM貼值!$A:$O,12,0)=0,"",VLOOKUP($A6,BLM貼值!$A:$O,12,0)),"")</f>
        <v/>
      </c>
      <c r="N6" s="54" t="str">
        <f>IFERROR(IF(VLOOKUP($A6,BLM貼值!$A:$O,13,0)=0,"",VLOOKUP($A6,BLM貼值!$A:$O,13,0)),"")</f>
        <v/>
      </c>
      <c r="O6" s="54" t="str">
        <f>IFERROR(IF(VLOOKUP($A6,BLM貼值!$A:$O,14,0)=0,"",VLOOKUP($A6,BLM貼值!$A:$O,14,0)),"")</f>
        <v/>
      </c>
      <c r="P6" s="55" t="str">
        <f>IFERROR(IF(VLOOKUP($A6,BLM貼值!$A:$O,15,0)=0,"",VLOOKUP($A6,BLM貼值!$A:$O,15,0)),"")</f>
        <v/>
      </c>
      <c r="S6" s="30">
        <v>4</v>
      </c>
      <c r="T6" s="31">
        <f t="shared" si="0"/>
        <v>45777</v>
      </c>
      <c r="U6" s="41">
        <f t="shared" si="1"/>
        <v>45777</v>
      </c>
      <c r="V6" s="75" t="s">
        <v>171</v>
      </c>
    </row>
    <row r="7" spans="1:22" ht="24" customHeight="1">
      <c r="A7" s="163" t="s">
        <v>301</v>
      </c>
      <c r="B7" s="52" t="s">
        <v>126</v>
      </c>
      <c r="C7" s="53" t="s">
        <v>131</v>
      </c>
      <c r="D7" s="54">
        <f>IFERROR(IF(VLOOKUP($A7,BLM貼值!$A:$O,3,0)=0,"",VLOOKUP($A7,BLM貼值!$A:$O,3,0)),"")</f>
        <v>434.09</v>
      </c>
      <c r="E7" s="54">
        <f>IFERROR(IF(VLOOKUP($A7,BLM貼值!$A:$O,4,0)=0,"",VLOOKUP($A7,BLM貼值!$A:$O,4,0)),"")</f>
        <v>445.85</v>
      </c>
      <c r="F7" s="54">
        <f>IFERROR(IF(VLOOKUP($A7,BLM貼值!$A:$O,5,0)=0,"",VLOOKUP($A7,BLM貼值!$A:$O,5,0)),"")</f>
        <v>355.65</v>
      </c>
      <c r="G7" s="54">
        <f>IFERROR(IF(VLOOKUP($A7,BLM貼值!$A:$O,6,0)=0,"",VLOOKUP($A7,BLM貼值!$A:$O,6,0)),"")</f>
        <v>393.1</v>
      </c>
      <c r="H7" s="54">
        <f>IFERROR(IF(VLOOKUP($A7,BLM貼值!$A:$O,7,0)=0,"",VLOOKUP($A7,BLM貼值!$A:$O,7,0)),"")</f>
        <v>384.91</v>
      </c>
      <c r="I7" s="54">
        <f>IFERROR(IF(VLOOKUP($A7,BLM貼值!$A:$O,8,0)=0,"",VLOOKUP($A7,BLM貼值!$A:$O,8,0)),"")</f>
        <v>394.91</v>
      </c>
      <c r="J7" s="54" t="str">
        <f>IFERROR(IF(VLOOKUP($A7,BLM貼值!$A:$O,9,0)=0,"",VLOOKUP($A7,BLM貼值!$A:$O,9,0)),"")</f>
        <v/>
      </c>
      <c r="K7" s="54" t="str">
        <f>IFERROR(IF(VLOOKUP($A7,BLM貼值!$A:$O,10,0)=0,"",VLOOKUP($A7,BLM貼值!$A:$O,10,0)),"")</f>
        <v/>
      </c>
      <c r="L7" s="54" t="str">
        <f>IFERROR(IF(VLOOKUP($A7,BLM貼值!$A:$O,11,0)=0,"",VLOOKUP($A7,BLM貼值!$A:$O,11,0)),"")</f>
        <v/>
      </c>
      <c r="M7" s="54" t="str">
        <f>IFERROR(IF(VLOOKUP($A7,BLM貼值!$A:$O,12,0)=0,"",VLOOKUP($A7,BLM貼值!$A:$O,12,0)),"")</f>
        <v/>
      </c>
      <c r="N7" s="54" t="str">
        <f>IFERROR(IF(VLOOKUP($A7,BLM貼值!$A:$O,13,0)=0,"",VLOOKUP($A7,BLM貼值!$A:$O,13,0)),"")</f>
        <v/>
      </c>
      <c r="O7" s="54" t="str">
        <f>IFERROR(IF(VLOOKUP($A7,BLM貼值!$A:$O,14,0)=0,"",VLOOKUP($A7,BLM貼值!$A:$O,14,0)),"")</f>
        <v/>
      </c>
      <c r="P7" s="55" t="str">
        <f>IFERROR(IF(VLOOKUP($A7,BLM貼值!$A:$O,15,0)=0,"",VLOOKUP($A7,BLM貼值!$A:$O,15,0)),"")</f>
        <v/>
      </c>
      <c r="S7" s="30">
        <v>5</v>
      </c>
      <c r="T7" s="31">
        <f t="shared" si="0"/>
        <v>45808</v>
      </c>
      <c r="U7" s="41">
        <f t="shared" si="1"/>
        <v>45807</v>
      </c>
      <c r="V7" s="75" t="s">
        <v>172</v>
      </c>
    </row>
    <row r="8" spans="1:22" ht="24" customHeight="1">
      <c r="A8" s="163" t="s">
        <v>302</v>
      </c>
      <c r="B8" s="52" t="s">
        <v>69</v>
      </c>
      <c r="C8" s="53" t="s">
        <v>132</v>
      </c>
      <c r="D8" s="54">
        <f>IFERROR(IF(VLOOKUP($A8,BLM貼值!$A:$O,3,0)=0,"",VLOOKUP($A8,BLM貼值!$A:$O,3,0)),"")</f>
        <v>3.38</v>
      </c>
      <c r="E8" s="54">
        <f>IFERROR(IF(VLOOKUP($A8,BLM貼值!$A:$O,4,0)=0,"",VLOOKUP($A8,BLM貼值!$A:$O,4,0)),"")</f>
        <v>3.37</v>
      </c>
      <c r="F8" s="54">
        <f>IFERROR(IF(VLOOKUP($A8,BLM貼值!$A:$O,5,0)=0,"",VLOOKUP($A8,BLM貼值!$A:$O,5,0)),"")</f>
        <v>3.35</v>
      </c>
      <c r="G8" s="54">
        <f>IFERROR(IF(VLOOKUP($A8,BLM貼值!$A:$O,6,0)=0,"",VLOOKUP($A8,BLM貼值!$A:$O,6,0)),"")</f>
        <v>3.36</v>
      </c>
      <c r="H8" s="54">
        <f>IFERROR(IF(VLOOKUP($A8,BLM貼值!$A:$O,7,0)=0,"",VLOOKUP($A8,BLM貼值!$A:$O,7,0)),"")</f>
        <v>3.36</v>
      </c>
      <c r="I8" s="54">
        <f>IFERROR(IF(VLOOKUP($A8,BLM貼值!$A:$O,8,0)=0,"",VLOOKUP($A8,BLM貼值!$A:$O,8,0)),"")</f>
        <v>3.34</v>
      </c>
      <c r="J8" s="54" t="str">
        <f>IFERROR(IF(VLOOKUP($A8,BLM貼值!$A:$O,9,0)=0,"",VLOOKUP($A8,BLM貼值!$A:$O,9,0)),"")</f>
        <v/>
      </c>
      <c r="K8" s="54" t="str">
        <f>IFERROR(IF(VLOOKUP($A8,BLM貼值!$A:$O,10,0)=0,"",VLOOKUP($A8,BLM貼值!$A:$O,10,0)),"")</f>
        <v/>
      </c>
      <c r="L8" s="54" t="str">
        <f>IFERROR(IF(VLOOKUP($A8,BLM貼值!$A:$O,11,0)=0,"",VLOOKUP($A8,BLM貼值!$A:$O,11,0)),"")</f>
        <v/>
      </c>
      <c r="M8" s="54" t="str">
        <f>IFERROR(IF(VLOOKUP($A8,BLM貼值!$A:$O,12,0)=0,"",VLOOKUP($A8,BLM貼值!$A:$O,12,0)),"")</f>
        <v/>
      </c>
      <c r="N8" s="54" t="str">
        <f>IFERROR(IF(VLOOKUP($A8,BLM貼值!$A:$O,13,0)=0,"",VLOOKUP($A8,BLM貼值!$A:$O,13,0)),"")</f>
        <v/>
      </c>
      <c r="O8" s="54" t="str">
        <f>IFERROR(IF(VLOOKUP($A8,BLM貼值!$A:$O,14,0)=0,"",VLOOKUP($A8,BLM貼值!$A:$O,14,0)),"")</f>
        <v/>
      </c>
      <c r="P8" s="55" t="str">
        <f>IFERROR(IF(VLOOKUP($A8,BLM貼值!$A:$O,15,0)=0,"",VLOOKUP($A8,BLM貼值!$A:$O,15,0)),"")</f>
        <v/>
      </c>
      <c r="S8" s="30">
        <v>6</v>
      </c>
      <c r="T8" s="31">
        <f t="shared" si="0"/>
        <v>45838</v>
      </c>
      <c r="U8" s="41">
        <f t="shared" si="1"/>
        <v>45838</v>
      </c>
      <c r="V8" s="75" t="s">
        <v>173</v>
      </c>
    </row>
    <row r="9" spans="1:22" ht="24" customHeight="1">
      <c r="A9" s="163" t="s">
        <v>303</v>
      </c>
      <c r="B9" s="52" t="s">
        <v>70</v>
      </c>
      <c r="C9" s="53" t="s">
        <v>127</v>
      </c>
      <c r="D9" s="54">
        <f>IFERROR(IF(VLOOKUP($A9,BLM貼值!$A:$O,3,0)=0,"",VLOOKUP($A9,BLM貼值!$A:$O,3,0)),"")</f>
        <v>2.1</v>
      </c>
      <c r="E9" s="54">
        <f>IFERROR(IF(VLOOKUP($A9,BLM貼值!$A:$O,4,0)=0,"",VLOOKUP($A9,BLM貼值!$A:$O,4,0)),"")</f>
        <v>2.67</v>
      </c>
      <c r="F9" s="54">
        <f>IFERROR(IF(VLOOKUP($A9,BLM貼值!$A:$O,5,0)=0,"",VLOOKUP($A9,BLM貼值!$A:$O,5,0)),"")</f>
        <v>1.62</v>
      </c>
      <c r="G9" s="54">
        <f>IFERROR(IF(VLOOKUP($A9,BLM貼值!$A:$O,6,0)=0,"",VLOOKUP($A9,BLM貼值!$A:$O,6,0)),"")</f>
        <v>2.34</v>
      </c>
      <c r="H9" s="54">
        <f>IFERROR(IF(VLOOKUP($A9,BLM貼值!$A:$O,7,0)=0,"",VLOOKUP($A9,BLM貼值!$A:$O,7,0)),"")</f>
        <v>2.0299999999999998</v>
      </c>
      <c r="I9" s="54">
        <f>IFERROR(IF(VLOOKUP($A9,BLM貼值!$A:$O,8,0)=0,"",VLOOKUP($A9,BLM貼值!$A:$O,8,0)),"")</f>
        <v>1.55</v>
      </c>
      <c r="J9" s="54">
        <f>IFERROR(IF(VLOOKUP($A9,BLM貼值!$A:$O,9,0)=0,"",VLOOKUP($A9,BLM貼值!$A:$O,9,0)),"")</f>
        <v>1.37</v>
      </c>
      <c r="K9" s="54" t="str">
        <f>IFERROR(IF(VLOOKUP($A9,BLM貼值!$A:$O,10,0)=0,"",VLOOKUP($A9,BLM貼值!$A:$O,10,0)),"")</f>
        <v/>
      </c>
      <c r="L9" s="54" t="str">
        <f>IFERROR(IF(VLOOKUP($A9,BLM貼值!$A:$O,11,0)=0,"",VLOOKUP($A9,BLM貼值!$A:$O,11,0)),"")</f>
        <v/>
      </c>
      <c r="M9" s="54" t="str">
        <f>IFERROR(IF(VLOOKUP($A9,BLM貼值!$A:$O,12,0)=0,"",VLOOKUP($A9,BLM貼值!$A:$O,12,0)),"")</f>
        <v/>
      </c>
      <c r="N9" s="54" t="str">
        <f>IFERROR(IF(VLOOKUP($A9,BLM貼值!$A:$O,13,0)=0,"",VLOOKUP($A9,BLM貼值!$A:$O,13,0)),"")</f>
        <v/>
      </c>
      <c r="O9" s="54" t="str">
        <f>IFERROR(IF(VLOOKUP($A9,BLM貼值!$A:$O,14,0)=0,"",VLOOKUP($A9,BLM貼值!$A:$O,14,0)),"")</f>
        <v/>
      </c>
      <c r="P9" s="55" t="str">
        <f>IFERROR(IF(VLOOKUP($A9,BLM貼值!$A:$O,15,0)=0,"",VLOOKUP($A9,BLM貼值!$A:$O,15,0)),"")</f>
        <v/>
      </c>
      <c r="S9" s="30">
        <v>7</v>
      </c>
      <c r="T9" s="31">
        <f t="shared" si="0"/>
        <v>45869</v>
      </c>
      <c r="U9" s="41">
        <f t="shared" si="1"/>
        <v>45869</v>
      </c>
      <c r="V9" s="75" t="s">
        <v>176</v>
      </c>
    </row>
    <row r="10" spans="1:22" ht="24" customHeight="1" thickBot="1">
      <c r="A10" s="163" t="s">
        <v>87</v>
      </c>
      <c r="B10" s="58" t="s">
        <v>87</v>
      </c>
      <c r="C10" s="43" t="s">
        <v>127</v>
      </c>
      <c r="D10" s="47">
        <f>IFERROR(IF(VLOOKUP($A10,BLM貼值!$A:$O,3,0)=0,"",VLOOKUP($A10,BLM貼值!$A:$O,3,0)),"")</f>
        <v>-1.6100000000000003</v>
      </c>
      <c r="E10" s="47">
        <f>IFERROR(IF(VLOOKUP($A10,BLM貼值!$A:$O,4,0)=0,"",VLOOKUP($A10,BLM貼值!$A:$O,4,0)),"")</f>
        <v>-1.33</v>
      </c>
      <c r="F10" s="47">
        <f>IFERROR(IF(VLOOKUP($A10,BLM貼值!$A:$O,5,0)=0,"",VLOOKUP($A10,BLM貼值!$A:$O,5,0)),"")</f>
        <v>-2.2300000000000004</v>
      </c>
      <c r="G10" s="47">
        <f>IFERROR(IF(VLOOKUP($A10,BLM貼值!$A:$O,6,0)=0,"",VLOOKUP($A10,BLM貼值!$A:$O,6,0)),"")</f>
        <v>-2.7199999999999998</v>
      </c>
      <c r="H10" s="47">
        <f>IFERROR(IF(VLOOKUP($A10,BLM貼值!$A:$O,7,0)=0,"",VLOOKUP($A10,BLM貼值!$A:$O,7,0)),"")</f>
        <v>-1.52</v>
      </c>
      <c r="I10" s="47">
        <f>IFERROR(IF(VLOOKUP($A10,BLM貼值!$A:$O,8,0)=0,"",VLOOKUP($A10,BLM貼值!$A:$O,8,0)),"")</f>
        <v>-1.1199999999999997</v>
      </c>
      <c r="J10" s="47" t="str">
        <f>IFERROR(IF(VLOOKUP($A10,BLM貼值!$A:$O,9,0)=0,"",VLOOKUP($A10,BLM貼值!$A:$O,9,0)),"")</f>
        <v/>
      </c>
      <c r="K10" s="47" t="str">
        <f>IFERROR(IF(VLOOKUP($A10,BLM貼值!$A:$O,10,0)=0,"",VLOOKUP($A10,BLM貼值!$A:$O,10,0)),"")</f>
        <v/>
      </c>
      <c r="L10" s="47" t="str">
        <f>IFERROR(IF(VLOOKUP($A10,BLM貼值!$A:$O,11,0)=0,"",VLOOKUP($A10,BLM貼值!$A:$O,11,0)),"")</f>
        <v/>
      </c>
      <c r="M10" s="47" t="str">
        <f>IFERROR(IF(VLOOKUP($A10,BLM貼值!$A:$O,12,0)=0,"",VLOOKUP($A10,BLM貼值!$A:$O,12,0)),"")</f>
        <v/>
      </c>
      <c r="N10" s="47" t="str">
        <f>IFERROR(IF(VLOOKUP($A10,BLM貼值!$A:$O,13,0)=0,"",VLOOKUP($A10,BLM貼值!$A:$O,13,0)),"")</f>
        <v/>
      </c>
      <c r="O10" s="47" t="str">
        <f>IFERROR(IF(VLOOKUP($A10,BLM貼值!$A:$O,14,0)=0,"",VLOOKUP($A10,BLM貼值!$A:$O,14,0)),"")</f>
        <v/>
      </c>
      <c r="P10" s="59" t="str">
        <f>IFERROR(IF(VLOOKUP($A10,BLM貼值!$A:$O,15,0)=0,"",VLOOKUP($A10,BLM貼值!$A:$O,15,0)),"")</f>
        <v/>
      </c>
      <c r="S10" s="30">
        <v>8</v>
      </c>
      <c r="T10" s="31">
        <f t="shared" si="0"/>
        <v>45900</v>
      </c>
      <c r="U10" s="41">
        <f t="shared" si="1"/>
        <v>45898</v>
      </c>
      <c r="V10" s="75" t="s">
        <v>177</v>
      </c>
    </row>
    <row r="11" spans="1:22" ht="24" customHeight="1" thickTop="1">
      <c r="B11" s="52" t="s">
        <v>98</v>
      </c>
      <c r="C11" s="53" t="s">
        <v>132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  <c r="S11" s="30">
        <v>9</v>
      </c>
      <c r="T11" s="31">
        <f t="shared" si="0"/>
        <v>45930</v>
      </c>
      <c r="U11" s="41">
        <f t="shared" si="1"/>
        <v>45930</v>
      </c>
      <c r="V11" s="75" t="s">
        <v>174</v>
      </c>
    </row>
    <row r="12" spans="1:22" ht="24" customHeight="1">
      <c r="B12" s="52" t="s">
        <v>99</v>
      </c>
      <c r="C12" s="53" t="s">
        <v>132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  <c r="S12" s="30">
        <v>10</v>
      </c>
      <c r="T12" s="31">
        <f t="shared" si="0"/>
        <v>45961</v>
      </c>
      <c r="U12" s="41">
        <f t="shared" si="1"/>
        <v>45961</v>
      </c>
      <c r="V12" s="75" t="s">
        <v>175</v>
      </c>
    </row>
    <row r="13" spans="1:22" ht="24" customHeight="1">
      <c r="B13" s="52" t="s">
        <v>105</v>
      </c>
      <c r="C13" s="53" t="s">
        <v>127</v>
      </c>
      <c r="D13" s="60"/>
      <c r="E13" s="62" t="s">
        <v>140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  <c r="S13" s="30">
        <v>11</v>
      </c>
      <c r="T13" s="31">
        <f t="shared" si="0"/>
        <v>45991</v>
      </c>
      <c r="U13" s="41">
        <f t="shared" si="1"/>
        <v>45989</v>
      </c>
    </row>
    <row r="14" spans="1:22" ht="24" customHeight="1" thickBot="1">
      <c r="B14" s="52" t="s">
        <v>100</v>
      </c>
      <c r="C14" s="53" t="s">
        <v>127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  <c r="S14" s="38">
        <v>12</v>
      </c>
      <c r="T14" s="39">
        <f t="shared" si="0"/>
        <v>46022</v>
      </c>
      <c r="U14" s="41">
        <f t="shared" si="1"/>
        <v>46022</v>
      </c>
    </row>
    <row r="15" spans="1:22" ht="24" customHeight="1">
      <c r="B15" s="52" t="s">
        <v>106</v>
      </c>
      <c r="C15" s="53" t="s">
        <v>127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  <c r="U15" s="41"/>
    </row>
    <row r="16" spans="1:22" ht="24" customHeight="1">
      <c r="B16" s="52" t="s">
        <v>107</v>
      </c>
      <c r="C16" s="53" t="s">
        <v>127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  <c r="U16" s="135"/>
    </row>
    <row r="17" spans="1:16" ht="24" customHeight="1">
      <c r="B17" s="52" t="s">
        <v>101</v>
      </c>
      <c r="C17" s="53" t="s">
        <v>133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1:16" ht="24" customHeight="1">
      <c r="B18" s="52" t="s">
        <v>108</v>
      </c>
      <c r="C18" s="53" t="s">
        <v>133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1:16" ht="24" customHeight="1">
      <c r="B19" s="52" t="s">
        <v>102</v>
      </c>
      <c r="C19" s="53" t="s">
        <v>133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1:16" ht="24" customHeight="1">
      <c r="B20" s="52" t="s">
        <v>109</v>
      </c>
      <c r="C20" s="53" t="s">
        <v>133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1:16" ht="24" customHeight="1">
      <c r="B21" s="52" t="s">
        <v>103</v>
      </c>
      <c r="C21" s="53" t="s">
        <v>133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1:16" ht="24" customHeight="1">
      <c r="B22" s="52" t="s">
        <v>110</v>
      </c>
      <c r="C22" s="53" t="s">
        <v>133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1:16" ht="24" customHeight="1">
      <c r="B23" s="52" t="s">
        <v>104</v>
      </c>
      <c r="C23" s="53" t="s">
        <v>133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1:16" ht="24" customHeight="1">
      <c r="B24" s="52" t="s">
        <v>111</v>
      </c>
      <c r="C24" s="53" t="s">
        <v>133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1:16" ht="24" customHeight="1">
      <c r="B25" s="52" t="s">
        <v>112</v>
      </c>
      <c r="C25" s="53" t="s">
        <v>133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1:16" ht="24" customHeight="1" thickBot="1">
      <c r="B26" s="63" t="s">
        <v>113</v>
      </c>
      <c r="C26" s="64" t="s">
        <v>133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ht="15" customHeight="1" thickBot="1">
      <c r="A27" s="164"/>
      <c r="B27" s="44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ht="24" customHeight="1">
      <c r="B28" s="67" t="s">
        <v>92</v>
      </c>
      <c r="C28" s="68" t="s">
        <v>132</v>
      </c>
      <c r="D28" s="69" t="s">
        <v>178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1"/>
    </row>
    <row r="29" spans="1:16" ht="24" customHeight="1">
      <c r="A29" s="163" t="s">
        <v>304</v>
      </c>
      <c r="B29" s="52" t="s">
        <v>89</v>
      </c>
      <c r="C29" s="26" t="s">
        <v>127</v>
      </c>
      <c r="D29" s="54">
        <f>IFERROR(IF(VLOOKUP($A29,BLM貼值!$A:$O,3,0)=0,"",VLOOKUP($A29,BLM貼值!$A:$O,3,0)),"")</f>
        <v>101.6</v>
      </c>
      <c r="E29" s="54">
        <f>IFERROR(IF(VLOOKUP($A29,BLM貼值!$A:$O,4,0)=0,"",VLOOKUP($A29,BLM貼值!$A:$O,4,0)),"")</f>
        <v>101.4</v>
      </c>
      <c r="F29" s="54">
        <f>IFERROR(IF(VLOOKUP($A29,BLM貼值!$A:$O,5,0)=0,"",VLOOKUP($A29,BLM貼值!$A:$O,5,0)),"")</f>
        <v>101.2</v>
      </c>
      <c r="G29" s="54">
        <f>IFERROR(IF(VLOOKUP($A29,BLM貼值!$A:$O,6,0)=0,"",VLOOKUP($A29,BLM貼值!$A:$O,6,0)),"")</f>
        <v>100.5</v>
      </c>
      <c r="H29" s="54">
        <f>IFERROR(IF(VLOOKUP($A29,BLM貼值!$A:$O,7,0)=0,"",VLOOKUP($A29,BLM貼值!$A:$O,7,0)),"")</f>
        <v>99.1</v>
      </c>
      <c r="I29" s="54">
        <f>IFERROR(IF(VLOOKUP($A29,BLM貼值!$A:$O,8,0)=0,"",VLOOKUP($A29,BLM貼值!$A:$O,8,0)),"")</f>
        <v>99</v>
      </c>
      <c r="J29" s="54" t="str">
        <f>IFERROR(IF(VLOOKUP($A29,BLM貼值!$A:$O,9,0)=0,"",VLOOKUP($A29,BLM貼值!$A:$O,9,0)),"")</f>
        <v/>
      </c>
      <c r="K29" s="54" t="str">
        <f>IFERROR(IF(VLOOKUP($A29,BLM貼值!$A:$O,10,0)=0,"",VLOOKUP($A29,BLM貼值!$A:$O,10,0)),"")</f>
        <v/>
      </c>
      <c r="L29" s="54" t="str">
        <f>IFERROR(IF(VLOOKUP($A29,BLM貼值!$A:$O,11,0)=0,"",VLOOKUP($A29,BLM貼值!$A:$O,11,0)),"")</f>
        <v/>
      </c>
      <c r="M29" s="54" t="str">
        <f>IFERROR(IF(VLOOKUP($A29,BLM貼值!$A:$O,12,0)=0,"",VLOOKUP($A29,BLM貼值!$A:$O,12,0)),"")</f>
        <v/>
      </c>
      <c r="N29" s="54" t="str">
        <f>IFERROR(IF(VLOOKUP($A29,BLM貼值!$A:$O,13,0)=0,"",VLOOKUP($A29,BLM貼值!$A:$O,13,0)),"")</f>
        <v/>
      </c>
      <c r="O29" s="54" t="str">
        <f>IFERROR(IF(VLOOKUP($A29,BLM貼值!$A:$O,14,0)=0,"",VLOOKUP($A29,BLM貼值!$A:$O,14,0)),"")</f>
        <v/>
      </c>
      <c r="P29" s="55" t="str">
        <f>IFERROR(IF(VLOOKUP($A29,BLM貼值!$A:$O,15,0)=0,"",VLOOKUP($A29,BLM貼值!$A:$O,15,0)),"")</f>
        <v/>
      </c>
    </row>
    <row r="30" spans="1:16" ht="24" customHeight="1">
      <c r="A30" s="163" t="s">
        <v>305</v>
      </c>
      <c r="B30" s="52" t="s">
        <v>124</v>
      </c>
      <c r="C30" s="26" t="s">
        <v>127</v>
      </c>
      <c r="D30" s="54">
        <f>IFERROR(IF(VLOOKUP($A30,BLM貼值!$A:$O,3,0)=0,"",VLOOKUP($A30,BLM貼值!$A:$O,3,0)),"")</f>
        <v>55.4</v>
      </c>
      <c r="E30" s="54">
        <f>IFERROR(IF(VLOOKUP($A30,BLM貼值!$A:$O,4,0)=0,"",VLOOKUP($A30,BLM貼值!$A:$O,4,0)),"")</f>
        <v>52.7</v>
      </c>
      <c r="F30" s="54">
        <f>IFERROR(IF(VLOOKUP($A30,BLM貼值!$A:$O,5,0)=0,"",VLOOKUP($A30,BLM貼值!$A:$O,5,0)),"")</f>
        <v>51.6</v>
      </c>
      <c r="G30" s="54">
        <f>IFERROR(IF(VLOOKUP($A30,BLM貼值!$A:$O,6,0)=0,"",VLOOKUP($A30,BLM貼值!$A:$O,6,0)),"")</f>
        <v>53.5</v>
      </c>
      <c r="H30" s="54">
        <f>IFERROR(IF(VLOOKUP($A30,BLM貼值!$A:$O,7,0)=0,"",VLOOKUP($A30,BLM貼值!$A:$O,7,0)),"")</f>
        <v>50.6</v>
      </c>
      <c r="I30" s="54">
        <f>IFERROR(IF(VLOOKUP($A30,BLM貼值!$A:$O,8,0)=0,"",VLOOKUP($A30,BLM貼值!$A:$O,8,0)),"")</f>
        <v>53</v>
      </c>
      <c r="J30" s="54">
        <f>IFERROR(IF(VLOOKUP($A30,BLM貼值!$A:$O,9,0)=0,"",VLOOKUP($A30,BLM貼值!$A:$O,9,0)),"")</f>
        <v>52.9</v>
      </c>
      <c r="K30" s="54" t="str">
        <f>IFERROR(IF(VLOOKUP($A30,BLM貼值!$A:$O,10,0)=0,"",VLOOKUP($A30,BLM貼值!$A:$O,10,0)),"")</f>
        <v/>
      </c>
      <c r="L30" s="54" t="str">
        <f>IFERROR(IF(VLOOKUP($A30,BLM貼值!$A:$O,11,0)=0,"",VLOOKUP($A30,BLM貼值!$A:$O,11,0)),"")</f>
        <v/>
      </c>
      <c r="M30" s="54" t="str">
        <f>IFERROR(IF(VLOOKUP($A30,BLM貼值!$A:$O,12,0)=0,"",VLOOKUP($A30,BLM貼值!$A:$O,12,0)),"")</f>
        <v/>
      </c>
      <c r="N30" s="54" t="str">
        <f>IFERROR(IF(VLOOKUP($A30,BLM貼值!$A:$O,13,0)=0,"",VLOOKUP($A30,BLM貼值!$A:$O,13,0)),"")</f>
        <v/>
      </c>
      <c r="O30" s="54" t="str">
        <f>IFERROR(IF(VLOOKUP($A30,BLM貼值!$A:$O,14,0)=0,"",VLOOKUP($A30,BLM貼值!$A:$O,14,0)),"")</f>
        <v/>
      </c>
      <c r="P30" s="55" t="str">
        <f>IFERROR(IF(VLOOKUP($A30,BLM貼值!$A:$O,15,0)=0,"",VLOOKUP($A30,BLM貼值!$A:$O,15,0)),"")</f>
        <v/>
      </c>
    </row>
    <row r="31" spans="1:16" ht="24" customHeight="1">
      <c r="A31" s="163" t="s">
        <v>306</v>
      </c>
      <c r="B31" s="52" t="s">
        <v>141</v>
      </c>
      <c r="C31" s="26" t="s">
        <v>128</v>
      </c>
      <c r="D31" s="56">
        <f>IFERROR(IF(VLOOKUP($A31,BLM貼值!$A:$O,3,0)=0,"",VLOOKUP($A31,BLM貼值!$A:$O,3,0)),"")</f>
        <v>290559</v>
      </c>
      <c r="E31" s="56">
        <f>IFERROR(IF(VLOOKUP($A31,BLM貼值!$A:$O,4,0)=0,"",VLOOKUP($A31,BLM貼值!$A:$O,4,0)),"")</f>
        <v>291195</v>
      </c>
      <c r="F31" s="56">
        <f>IFERROR(IF(VLOOKUP($A31,BLM貼值!$A:$O,5,0)=0,"",VLOOKUP($A31,BLM貼值!$A:$O,5,0)),"")</f>
        <v>293985</v>
      </c>
      <c r="G31" s="56">
        <f>IFERROR(IF(VLOOKUP($A31,BLM貼值!$A:$O,6,0)=0,"",VLOOKUP($A31,BLM貼值!$A:$O,6,0)),"")</f>
        <v>316215</v>
      </c>
      <c r="H31" s="56">
        <f>IFERROR(IF(VLOOKUP($A31,BLM貼值!$A:$O,7,0)=0,"",VLOOKUP($A31,BLM貼值!$A:$O,7,0)),"")</f>
        <v>295229</v>
      </c>
      <c r="I31" s="56">
        <f>IFERROR(IF(VLOOKUP($A31,BLM貼值!$A:$O,8,0)=0,"",VLOOKUP($A31,BLM貼值!$A:$O,8,0)),"")</f>
        <v>343567</v>
      </c>
      <c r="J31" s="56" t="str">
        <f>IFERROR(IF(VLOOKUP($A31,BLM貼值!$A:$O,9,0)=0,"",VLOOKUP($A31,BLM貼值!$A:$O,9,0)),"")</f>
        <v/>
      </c>
      <c r="K31" s="56" t="str">
        <f>IFERROR(IF(VLOOKUP($A31,BLM貼值!$A:$O,10,0)=0,"",VLOOKUP($A31,BLM貼值!$A:$O,10,0)),"")</f>
        <v/>
      </c>
      <c r="L31" s="56" t="str">
        <f>IFERROR(IF(VLOOKUP($A31,BLM貼值!$A:$O,11,0)=0,"",VLOOKUP($A31,BLM貼值!$A:$O,11,0)),"")</f>
        <v/>
      </c>
      <c r="M31" s="56" t="str">
        <f>IFERROR(IF(VLOOKUP($A31,BLM貼值!$A:$O,12,0)=0,"",VLOOKUP($A31,BLM貼值!$A:$O,12,0)),"")</f>
        <v/>
      </c>
      <c r="N31" s="56" t="str">
        <f>IFERROR(IF(VLOOKUP($A31,BLM貼值!$A:$O,13,0)=0,"",VLOOKUP($A31,BLM貼值!$A:$O,13,0)),"")</f>
        <v/>
      </c>
      <c r="O31" s="56" t="str">
        <f>IFERROR(IF(VLOOKUP($A31,BLM貼值!$A:$O,14,0)=0,"",VLOOKUP($A31,BLM貼值!$A:$O,14,0)),"")</f>
        <v/>
      </c>
      <c r="P31" s="57" t="str">
        <f>IFERROR(IF(VLOOKUP($A31,BLM貼值!$A:$O,15,0)=0,"",VLOOKUP($A31,BLM貼值!$A:$O,15,0)),"")</f>
        <v/>
      </c>
    </row>
    <row r="32" spans="1:16" ht="24" customHeight="1">
      <c r="A32" s="163" t="s">
        <v>307</v>
      </c>
      <c r="B32" s="52" t="s">
        <v>142</v>
      </c>
      <c r="C32" s="26" t="s">
        <v>127</v>
      </c>
      <c r="D32" s="54">
        <f>IFERROR(IF(VLOOKUP($A32,BLM貼值!$A:$O,3,0)=0,"",VLOOKUP($A32,BLM貼值!$A:$O,3,0)),"")</f>
        <v>717.66</v>
      </c>
      <c r="E32" s="54">
        <f>IFERROR(IF(VLOOKUP($A32,BLM貼值!$A:$O,4,0)=0,"",VLOOKUP($A32,BLM貼值!$A:$O,4,0)),"")</f>
        <v>711.46</v>
      </c>
      <c r="F32" s="54">
        <f>IFERROR(IF(VLOOKUP($A32,BLM貼值!$A:$O,5,0)=0,"",VLOOKUP($A32,BLM貼值!$A:$O,5,0)),"")</f>
        <v>711.76</v>
      </c>
      <c r="G32" s="54">
        <f>IFERROR(IF(VLOOKUP($A32,BLM貼值!$A:$O,6,0)=0,"",VLOOKUP($A32,BLM貼值!$A:$O,6,0)),"")</f>
        <v>722.57</v>
      </c>
      <c r="H32" s="54">
        <f>IFERROR(IF(VLOOKUP($A32,BLM貼值!$A:$O,7,0)=0,"",VLOOKUP($A32,BLM貼值!$A:$O,7,0)),"")</f>
        <v>721.98</v>
      </c>
      <c r="I32" s="54">
        <f>IFERROR(IF(VLOOKUP($A32,BLM貼值!$A:$O,8,0)=0,"",VLOOKUP($A32,BLM貼值!$A:$O,8,0)),"")</f>
        <v>715.42</v>
      </c>
      <c r="J32" s="54" t="str">
        <f>IFERROR(IF(VLOOKUP($A32,BLM貼值!$A:$O,9,0)=0,"",VLOOKUP($A32,BLM貼值!$A:$O,9,0)),"")</f>
        <v/>
      </c>
      <c r="K32" s="54" t="str">
        <f>IFERROR(IF(VLOOKUP($A32,BLM貼值!$A:$O,10,0)=0,"",VLOOKUP($A32,BLM貼值!$A:$O,10,0)),"")</f>
        <v/>
      </c>
      <c r="L32" s="54" t="str">
        <f>IFERROR(IF(VLOOKUP($A32,BLM貼值!$A:$O,11,0)=0,"",VLOOKUP($A32,BLM貼值!$A:$O,11,0)),"")</f>
        <v/>
      </c>
      <c r="M32" s="54" t="str">
        <f>IFERROR(IF(VLOOKUP($A32,BLM貼值!$A:$O,12,0)=0,"",VLOOKUP($A32,BLM貼值!$A:$O,12,0)),"")</f>
        <v/>
      </c>
      <c r="N32" s="54" t="str">
        <f>IFERROR(IF(VLOOKUP($A32,BLM貼值!$A:$O,13,0)=0,"",VLOOKUP($A32,BLM貼值!$A:$O,13,0)),"")</f>
        <v/>
      </c>
      <c r="O32" s="54" t="str">
        <f>IFERROR(IF(VLOOKUP($A32,BLM貼值!$A:$O,14,0)=0,"",VLOOKUP($A32,BLM貼值!$A:$O,14,0)),"")</f>
        <v/>
      </c>
      <c r="P32" s="55" t="str">
        <f>IFERROR(IF(VLOOKUP($A32,BLM貼值!$A:$O,15,0)=0,"",VLOOKUP($A32,BLM貼值!$A:$O,15,0)),"")</f>
        <v/>
      </c>
    </row>
    <row r="33" spans="1:16" ht="24" customHeight="1">
      <c r="A33" s="163" t="s">
        <v>308</v>
      </c>
      <c r="B33" s="52" t="s">
        <v>143</v>
      </c>
      <c r="C33" s="26" t="s">
        <v>144</v>
      </c>
      <c r="D33" s="54">
        <f>IFERROR(IF(VLOOKUP($A33,BLM貼值!$A:$O,3,0)=0,"",VLOOKUP($A33,BLM貼值!$A:$O,3,0)),"")/1000</f>
        <v>158.94200000000001</v>
      </c>
      <c r="E33" s="54">
        <f>IFERROR(IF(VLOOKUP($A33,BLM貼值!$A:$O,4,0)=0,"",VLOOKUP($A33,BLM貼值!$A:$O,4,0)),"")/1000</f>
        <v>159.053</v>
      </c>
      <c r="F33" s="54">
        <f>IFERROR(IF(VLOOKUP($A33,BLM貼值!$A:$O,5,0)=0,"",VLOOKUP($A33,BLM貼值!$A:$O,5,0)),"")/1000</f>
        <v>159.155</v>
      </c>
      <c r="G33" s="54">
        <f>IFERROR(IF(VLOOKUP($A33,BLM貼值!$A:$O,6,0)=0,"",VLOOKUP($A33,BLM貼值!$A:$O,6,0)),"")/1000</f>
        <v>159.27500000000001</v>
      </c>
      <c r="H33" s="54">
        <f>IFERROR(IF(VLOOKUP($A33,BLM貼值!$A:$O,7,0)=0,"",VLOOKUP($A33,BLM貼值!$A:$O,7,0)),"")/1000</f>
        <v>159.43299999999999</v>
      </c>
      <c r="I33" s="54">
        <f>IFERROR(IF(VLOOKUP($A33,BLM貼值!$A:$O,8,0)=0,"",VLOOKUP($A33,BLM貼值!$A:$O,8,0)),"")/1000</f>
        <v>159.577</v>
      </c>
      <c r="J33" s="54">
        <f>IFERROR(IF(VLOOKUP($A33,BLM貼值!$A:$O,9,0)=0,"",VLOOKUP($A33,BLM貼值!$A:$O,9,0)),"")/1000</f>
        <v>159.72399999999999</v>
      </c>
      <c r="K33" s="54" t="str">
        <f>IFERROR(IF(VLOOKUP($A33,BLM貼值!$A:$O,10,0)=0,"",VLOOKUP($A33,BLM貼值!$A:$O,10,0)),"")</f>
        <v/>
      </c>
      <c r="L33" s="54" t="str">
        <f>IFERROR(IF(VLOOKUP($A33,BLM貼值!$A:$O,11,0)=0,"",VLOOKUP($A33,BLM貼值!$A:$O,11,0)),"")</f>
        <v/>
      </c>
      <c r="M33" s="54" t="str">
        <f>IFERROR(IF(VLOOKUP($A33,BLM貼值!$A:$O,12,0)=0,"",VLOOKUP($A33,BLM貼值!$A:$O,12,0)),"")</f>
        <v/>
      </c>
      <c r="N33" s="54" t="str">
        <f>IFERROR(IF(VLOOKUP($A33,BLM貼值!$A:$O,13,0)=0,"",VLOOKUP($A33,BLM貼值!$A:$O,13,0)),"")</f>
        <v/>
      </c>
      <c r="O33" s="54" t="str">
        <f>IFERROR(IF(VLOOKUP($A33,BLM貼值!$A:$O,14,0)=0,"",VLOOKUP($A33,BLM貼值!$A:$O,14,0)),"")</f>
        <v/>
      </c>
      <c r="P33" s="55" t="str">
        <f>IFERROR(IF(VLOOKUP($A33,BLM貼值!$A:$O,15,0)=0,"",VLOOKUP($A33,BLM貼值!$A:$O,15,0)),"")</f>
        <v/>
      </c>
    </row>
    <row r="34" spans="1:16" ht="24" customHeight="1">
      <c r="A34" s="163" t="s">
        <v>309</v>
      </c>
      <c r="B34" s="52" t="s">
        <v>145</v>
      </c>
      <c r="C34" s="26" t="s">
        <v>132</v>
      </c>
      <c r="D34" s="73">
        <f>IFERROR(IF(VLOOKUP($A34,BLM貼值!$A:$O,3,0)=0,"",VLOOKUP($A34,BLM貼值!$A:$O,3,0)),"")</f>
        <v>4.0999999999999996</v>
      </c>
      <c r="E34" s="73">
        <f>IFERROR(IF(VLOOKUP($A34,BLM貼值!$A:$O,4,0)=0,"",VLOOKUP($A34,BLM貼值!$A:$O,4,0)),"")</f>
        <v>4</v>
      </c>
      <c r="F34" s="73">
        <f>IFERROR(IF(VLOOKUP($A34,BLM貼值!$A:$O,5,0)=0,"",VLOOKUP($A34,BLM貼值!$A:$O,5,0)),"")</f>
        <v>4.0999999999999996</v>
      </c>
      <c r="G34" s="73">
        <f>IFERROR(IF(VLOOKUP($A34,BLM貼值!$A:$O,6,0)=0,"",VLOOKUP($A34,BLM貼值!$A:$O,6,0)),"")</f>
        <v>4.2</v>
      </c>
      <c r="H34" s="73">
        <f>IFERROR(IF(VLOOKUP($A34,BLM貼值!$A:$O,7,0)=0,"",VLOOKUP($A34,BLM貼值!$A:$O,7,0)),"")</f>
        <v>4.2</v>
      </c>
      <c r="I34" s="73">
        <f>IFERROR(IF(VLOOKUP($A34,BLM貼值!$A:$O,8,0)=0,"",VLOOKUP($A34,BLM貼值!$A:$O,8,0)),"")</f>
        <v>4.2</v>
      </c>
      <c r="J34" s="73">
        <f>IFERROR(IF(VLOOKUP($A34,BLM貼值!$A:$O,9,0)=0,"",VLOOKUP($A34,BLM貼值!$A:$O,9,0)),"")</f>
        <v>4.0999999999999996</v>
      </c>
      <c r="K34" s="73" t="str">
        <f>IFERROR(IF(VLOOKUP($A34,BLM貼值!$A:$O,10,0)=0,"",VLOOKUP($A34,BLM貼值!$A:$O,10,0)),"")</f>
        <v/>
      </c>
      <c r="L34" s="73" t="str">
        <f>IFERROR(IF(VLOOKUP($A34,BLM貼值!$A:$O,11,0)=0,"",VLOOKUP($A34,BLM貼值!$A:$O,11,0)),"")</f>
        <v/>
      </c>
      <c r="M34" s="73" t="str">
        <f>IFERROR(IF(VLOOKUP($A34,BLM貼值!$A:$O,12,0)=0,"",VLOOKUP($A34,BLM貼值!$A:$O,12,0)),"")</f>
        <v/>
      </c>
      <c r="N34" s="73" t="str">
        <f>IFERROR(IF(VLOOKUP($A34,BLM貼值!$A:$O,13,0)=0,"",VLOOKUP($A34,BLM貼值!$A:$O,13,0)),"")</f>
        <v/>
      </c>
      <c r="O34" s="73" t="str">
        <f>IFERROR(IF(VLOOKUP($A34,BLM貼值!$A:$O,14,0)=0,"",VLOOKUP($A34,BLM貼值!$A:$O,14,0)),"")</f>
        <v/>
      </c>
      <c r="P34" s="74" t="str">
        <f>IFERROR(IF(VLOOKUP($A34,BLM貼值!$A:$O,15,0)=0,"",VLOOKUP($A34,BLM貼值!$A:$O,15,0)),"")</f>
        <v/>
      </c>
    </row>
    <row r="35" spans="1:16" ht="24" customHeight="1">
      <c r="A35" s="163" t="s">
        <v>310</v>
      </c>
      <c r="B35" s="52" t="s">
        <v>146</v>
      </c>
      <c r="C35" s="26" t="s">
        <v>127</v>
      </c>
      <c r="D35" s="54">
        <f>IFERROR(IF(VLOOKUP($A35,BLM貼值!$A:$O,3,0)=0,"",VLOOKUP($A35,BLM貼值!$A:$O,3,0)),"")</f>
        <v>0.4</v>
      </c>
      <c r="E35" s="54">
        <f>IFERROR(IF(VLOOKUP($A35,BLM貼值!$A:$O,4,0)=0,"",VLOOKUP($A35,BLM貼值!$A:$O,4,0)),"")</f>
        <v>0.5</v>
      </c>
      <c r="F35" s="54">
        <f>IFERROR(IF(VLOOKUP($A35,BLM貼值!$A:$O,5,0)=0,"",VLOOKUP($A35,BLM貼值!$A:$O,5,0)),"")</f>
        <v>0.2</v>
      </c>
      <c r="G35" s="54">
        <f>IFERROR(IF(VLOOKUP($A35,BLM貼值!$A:$O,6,0)=0,"",VLOOKUP($A35,BLM貼值!$A:$O,6,0)),"")</f>
        <v>-0.1</v>
      </c>
      <c r="H35" s="54">
        <f>IFERROR(IF(VLOOKUP($A35,BLM貼值!$A:$O,7,0)=0,"",VLOOKUP($A35,BLM貼值!$A:$O,7,0)),"")</f>
        <v>0.2</v>
      </c>
      <c r="I35" s="54">
        <f>IFERROR(IF(VLOOKUP($A35,BLM貼值!$A:$O,8,0)=0,"",VLOOKUP($A35,BLM貼值!$A:$O,8,0)),"")</f>
        <v>0.1</v>
      </c>
      <c r="J35" s="54" t="str">
        <f>IFERROR(IF(VLOOKUP($A35,BLM貼值!$A:$O,9,0)=0,"",VLOOKUP($A35,BLM貼值!$A:$O,9,0)),"")</f>
        <v/>
      </c>
      <c r="K35" s="54" t="str">
        <f>IFERROR(IF(VLOOKUP($A35,BLM貼值!$A:$O,10,0)=0,"",VLOOKUP($A35,BLM貼值!$A:$O,10,0)),"")</f>
        <v/>
      </c>
      <c r="L35" s="54" t="str">
        <f>IFERROR(IF(VLOOKUP($A35,BLM貼值!$A:$O,11,0)=0,"",VLOOKUP($A35,BLM貼值!$A:$O,11,0)),"")</f>
        <v/>
      </c>
      <c r="M35" s="54" t="str">
        <f>IFERROR(IF(VLOOKUP($A35,BLM貼值!$A:$O,12,0)=0,"",VLOOKUP($A35,BLM貼值!$A:$O,12,0)),"")</f>
        <v/>
      </c>
      <c r="N35" s="54" t="str">
        <f>IFERROR(IF(VLOOKUP($A35,BLM貼值!$A:$O,13,0)=0,"",VLOOKUP($A35,BLM貼值!$A:$O,13,0)),"")</f>
        <v/>
      </c>
      <c r="O35" s="54" t="str">
        <f>IFERROR(IF(VLOOKUP($A35,BLM貼值!$A:$O,14,0)=0,"",VLOOKUP($A35,BLM貼值!$A:$O,14,0)),"")</f>
        <v/>
      </c>
      <c r="P35" s="55" t="str">
        <f>IFERROR(IF(VLOOKUP($A35,BLM貼值!$A:$O,15,0)=0,"",VLOOKUP($A35,BLM貼值!$A:$O,15,0)),"")</f>
        <v/>
      </c>
    </row>
    <row r="36" spans="1:16" ht="24" customHeight="1">
      <c r="A36" s="163" t="s">
        <v>311</v>
      </c>
      <c r="B36" s="52" t="s">
        <v>147</v>
      </c>
      <c r="C36" s="26" t="s">
        <v>148</v>
      </c>
      <c r="D36" s="54">
        <f>IFERROR(IF(VLOOKUP($A36,BLM貼值!$A:$O,3,0)=0,"",VLOOKUP($A36,BLM貼值!$A:$O,3,0)),"")</f>
        <v>4.29</v>
      </c>
      <c r="E36" s="54">
        <f>IFERROR(IF(VLOOKUP($A36,BLM貼值!$A:$O,4,0)=0,"",VLOOKUP($A36,BLM貼值!$A:$O,4,0)),"")</f>
        <v>4.09</v>
      </c>
      <c r="F36" s="54">
        <f>IFERROR(IF(VLOOKUP($A36,BLM貼值!$A:$O,5,0)=0,"",VLOOKUP($A36,BLM貼值!$A:$O,5,0)),"")</f>
        <v>4.2699999999999996</v>
      </c>
      <c r="G36" s="54">
        <f>IFERROR(IF(VLOOKUP($A36,BLM貼值!$A:$O,6,0)=0,"",VLOOKUP($A36,BLM貼值!$A:$O,6,0)),"")</f>
        <v>4.0199999999999996</v>
      </c>
      <c r="H36" s="54">
        <f>IFERROR(IF(VLOOKUP($A36,BLM貼值!$A:$O,7,0)=0,"",VLOOKUP($A36,BLM貼值!$A:$O,7,0)),"")</f>
        <v>4</v>
      </c>
      <c r="I36" s="54">
        <f>IFERROR(IF(VLOOKUP($A36,BLM貼值!$A:$O,8,0)=0,"",VLOOKUP($A36,BLM貼值!$A:$O,8,0)),"")</f>
        <v>4.03</v>
      </c>
      <c r="J36" s="54" t="str">
        <f>IFERROR(IF(VLOOKUP($A36,BLM貼值!$A:$O,9,0)=0,"",VLOOKUP($A36,BLM貼值!$A:$O,9,0)),"")</f>
        <v/>
      </c>
      <c r="K36" s="54" t="str">
        <f>IFERROR(IF(VLOOKUP($A36,BLM貼值!$A:$O,10,0)=0,"",VLOOKUP($A36,BLM貼值!$A:$O,10,0)),"")</f>
        <v/>
      </c>
      <c r="L36" s="54" t="str">
        <f>IFERROR(IF(VLOOKUP($A36,BLM貼值!$A:$O,11,0)=0,"",VLOOKUP($A36,BLM貼值!$A:$O,11,0)),"")</f>
        <v/>
      </c>
      <c r="M36" s="54" t="str">
        <f>IFERROR(IF(VLOOKUP($A36,BLM貼值!$A:$O,12,0)=0,"",VLOOKUP($A36,BLM貼值!$A:$O,12,0)),"")</f>
        <v/>
      </c>
      <c r="N36" s="54" t="str">
        <f>IFERROR(IF(VLOOKUP($A36,BLM貼值!$A:$O,13,0)=0,"",VLOOKUP($A36,BLM貼值!$A:$O,13,0)),"")</f>
        <v/>
      </c>
      <c r="O36" s="54" t="str">
        <f>IFERROR(IF(VLOOKUP($A36,BLM貼值!$A:$O,14,0)=0,"",VLOOKUP($A36,BLM貼值!$A:$O,14,0)),"")</f>
        <v/>
      </c>
      <c r="P36" s="55" t="str">
        <f>IFERROR(IF(VLOOKUP($A36,BLM貼值!$A:$O,15,0)=0,"",VLOOKUP($A36,BLM貼值!$A:$O,15,0)),"")</f>
        <v/>
      </c>
    </row>
    <row r="37" spans="1:16" ht="24" customHeight="1">
      <c r="A37" s="163" t="s">
        <v>84</v>
      </c>
      <c r="B37" s="52" t="s">
        <v>84</v>
      </c>
      <c r="C37" s="26" t="s">
        <v>127</v>
      </c>
      <c r="D37" s="54">
        <f>IFERROR(IF(VLOOKUP($A37,BLM貼值!$A:$O,3,0)=0,"",VLOOKUP($A37,BLM貼值!$A:$O,3,0)),"")</f>
        <v>-1.1000000000000001</v>
      </c>
      <c r="E37" s="54">
        <f>IFERROR(IF(VLOOKUP($A37,BLM貼值!$A:$O,4,0)=0,"",VLOOKUP($A37,BLM貼值!$A:$O,4,0)),"")</f>
        <v>-0.80000000000000027</v>
      </c>
      <c r="F37" s="54">
        <f>IFERROR(IF(VLOOKUP($A37,BLM貼值!$A:$O,5,0)=0,"",VLOOKUP($A37,BLM貼值!$A:$O,5,0)),"")</f>
        <v>-0.70000000000000018</v>
      </c>
      <c r="G37" s="54">
        <f>IFERROR(IF(VLOOKUP($A37,BLM貼值!$A:$O,6,0)=0,"",VLOOKUP($A37,BLM貼值!$A:$O,6,0)),"")</f>
        <v>-0.79999999999999982</v>
      </c>
      <c r="H37" s="54">
        <f>IFERROR(IF(VLOOKUP($A37,BLM貼值!$A:$O,7,0)=0,"",VLOOKUP($A37,BLM貼值!$A:$O,7,0)),"")</f>
        <v>-0.50000000000000044</v>
      </c>
      <c r="I37" s="54">
        <f>IFERROR(IF(VLOOKUP($A37,BLM貼值!$A:$O,8,0)=0,"",VLOOKUP($A37,BLM貼值!$A:$O,8,0)),"")</f>
        <v>-0.60000000000000009</v>
      </c>
      <c r="J37" s="54" t="str">
        <f>IFERROR(IF(VLOOKUP($A37,BLM貼值!$A:$O,9,0)=0,"",VLOOKUP($A37,BLM貼值!$A:$O,9,0)),"")</f>
        <v/>
      </c>
      <c r="K37" s="54" t="str">
        <f>IFERROR(IF(VLOOKUP($A37,BLM貼值!$A:$O,10,0)=0,"",VLOOKUP($A37,BLM貼值!$A:$O,10,0)),"")</f>
        <v/>
      </c>
      <c r="L37" s="54" t="str">
        <f>IFERROR(IF(VLOOKUP($A37,BLM貼值!$A:$O,11,0)=0,"",VLOOKUP($A37,BLM貼值!$A:$O,11,0)),"")</f>
        <v/>
      </c>
      <c r="M37" s="54" t="str">
        <f>IFERROR(IF(VLOOKUP($A37,BLM貼值!$A:$O,12,0)=0,"",VLOOKUP($A37,BLM貼值!$A:$O,12,0)),"")</f>
        <v/>
      </c>
      <c r="N37" s="54" t="str">
        <f>IFERROR(IF(VLOOKUP($A37,BLM貼值!$A:$O,13,0)=0,"",VLOOKUP($A37,BLM貼值!$A:$O,13,0)),"")</f>
        <v/>
      </c>
      <c r="O37" s="54" t="str">
        <f>IFERROR(IF(VLOOKUP($A37,BLM貼值!$A:$O,14,0)=0,"",VLOOKUP($A37,BLM貼值!$A:$O,14,0)),"")</f>
        <v/>
      </c>
      <c r="P37" s="55" t="str">
        <f>IFERROR(IF(VLOOKUP($A37,BLM貼值!$A:$O,15,0)=0,"",VLOOKUP($A37,BLM貼值!$A:$O,15,0)),"")</f>
        <v/>
      </c>
    </row>
    <row r="38" spans="1:16" ht="24" customHeight="1">
      <c r="A38" s="163" t="s">
        <v>312</v>
      </c>
      <c r="B38" s="52" t="s">
        <v>149</v>
      </c>
      <c r="C38" s="26" t="s">
        <v>127</v>
      </c>
      <c r="D38" s="54">
        <f>IFERROR(IF(VLOOKUP($A38,BLM貼值!$A:$O,3,0)=0,"",VLOOKUP($A38,BLM貼值!$A:$O,3,0)),"")</f>
        <v>102</v>
      </c>
      <c r="E38" s="54">
        <f>IFERROR(IF(VLOOKUP($A38,BLM貼值!$A:$O,4,0)=0,"",VLOOKUP($A38,BLM貼值!$A:$O,4,0)),"")</f>
        <v>101.5</v>
      </c>
      <c r="F38" s="54">
        <f>IFERROR(IF(VLOOKUP($A38,BLM貼值!$A:$O,5,0)=0,"",VLOOKUP($A38,BLM貼值!$A:$O,5,0)),"")</f>
        <v>101.2</v>
      </c>
      <c r="G38" s="54">
        <f>IFERROR(IF(VLOOKUP($A38,BLM貼值!$A:$O,6,0)=0,"",VLOOKUP($A38,BLM貼值!$A:$O,6,0)),"")</f>
        <v>100.8</v>
      </c>
      <c r="H38" s="54">
        <f>IFERROR(IF(VLOOKUP($A38,BLM貼值!$A:$O,7,0)=0,"",VLOOKUP($A38,BLM貼值!$A:$O,7,0)),"")</f>
        <v>99.9</v>
      </c>
      <c r="I38" s="54">
        <f>IFERROR(IF(VLOOKUP($A38,BLM貼值!$A:$O,8,0)=0,"",VLOOKUP($A38,BLM貼值!$A:$O,8,0)),"")</f>
        <v>99.7</v>
      </c>
      <c r="J38" s="54" t="str">
        <f>IFERROR(IF(VLOOKUP($A38,BLM貼值!$A:$O,9,0)=0,"",VLOOKUP($A38,BLM貼值!$A:$O,9,0)),"")</f>
        <v/>
      </c>
      <c r="K38" s="54" t="str">
        <f>IFERROR(IF(VLOOKUP($A38,BLM貼值!$A:$O,10,0)=0,"",VLOOKUP($A38,BLM貼值!$A:$O,10,0)),"")</f>
        <v/>
      </c>
      <c r="L38" s="54" t="str">
        <f>IFERROR(IF(VLOOKUP($A38,BLM貼值!$A:$O,11,0)=0,"",VLOOKUP($A38,BLM貼值!$A:$O,11,0)),"")</f>
        <v/>
      </c>
      <c r="M38" s="54" t="str">
        <f>IFERROR(IF(VLOOKUP($A38,BLM貼值!$A:$O,12,0)=0,"",VLOOKUP($A38,BLM貼值!$A:$O,12,0)),"")</f>
        <v/>
      </c>
      <c r="N38" s="54" t="str">
        <f>IFERROR(IF(VLOOKUP($A38,BLM貼值!$A:$O,13,0)=0,"",VLOOKUP($A38,BLM貼值!$A:$O,13,0)),"")</f>
        <v/>
      </c>
      <c r="O38" s="54" t="str">
        <f>IFERROR(IF(VLOOKUP($A38,BLM貼值!$A:$O,14,0)=0,"",VLOOKUP($A38,BLM貼值!$A:$O,14,0)),"")</f>
        <v/>
      </c>
      <c r="P38" s="55" t="str">
        <f>IFERROR(IF(VLOOKUP($A38,BLM貼值!$A:$O,15,0)=0,"",VLOOKUP($A38,BLM貼值!$A:$O,15,0)),"")</f>
        <v/>
      </c>
    </row>
    <row r="39" spans="1:16" ht="24" customHeight="1">
      <c r="A39" s="163" t="s">
        <v>313</v>
      </c>
      <c r="B39" s="52" t="s">
        <v>124</v>
      </c>
      <c r="C39" s="26" t="s">
        <v>127</v>
      </c>
      <c r="D39" s="54">
        <f>IFERROR(IF(VLOOKUP($A39,BLM貼值!$A:$O,3,0)=0,"",VLOOKUP($A39,BLM貼值!$A:$O,3,0)),"")</f>
        <v>49.6</v>
      </c>
      <c r="E39" s="54">
        <f>IFERROR(IF(VLOOKUP($A39,BLM貼值!$A:$O,4,0)=0,"",VLOOKUP($A39,BLM貼值!$A:$O,4,0)),"")</f>
        <v>50.2</v>
      </c>
      <c r="F39" s="54">
        <f>IFERROR(IF(VLOOKUP($A39,BLM貼值!$A:$O,5,0)=0,"",VLOOKUP($A39,BLM貼值!$A:$O,5,0)),"")</f>
        <v>50.2</v>
      </c>
      <c r="G39" s="54">
        <f>IFERROR(IF(VLOOKUP($A39,BLM貼值!$A:$O,6,0)=0,"",VLOOKUP($A39,BLM貼值!$A:$O,6,0)),"")</f>
        <v>50.9</v>
      </c>
      <c r="H39" s="54">
        <f>IFERROR(IF(VLOOKUP($A39,BLM貼值!$A:$O,7,0)=0,"",VLOOKUP($A39,BLM貼值!$A:$O,7,0)),"")</f>
        <v>50.4</v>
      </c>
      <c r="I39" s="54">
        <f>IFERROR(IF(VLOOKUP($A39,BLM貼值!$A:$O,8,0)=0,"",VLOOKUP($A39,BLM貼值!$A:$O,8,0)),"")</f>
        <v>50.2</v>
      </c>
      <c r="J39" s="54">
        <f>IFERROR(IF(VLOOKUP($A39,BLM貼值!$A:$O,9,0)=0,"",VLOOKUP($A39,BLM貼值!$A:$O,9,0)),"")</f>
        <v>50.6</v>
      </c>
      <c r="K39" s="54" t="str">
        <f>IFERROR(IF(VLOOKUP($A39,BLM貼值!$A:$O,10,0)=0,"",VLOOKUP($A39,BLM貼值!$A:$O,10,0)),"")</f>
        <v/>
      </c>
      <c r="L39" s="54" t="str">
        <f>IFERROR(IF(VLOOKUP($A39,BLM貼值!$A:$O,11,0)=0,"",VLOOKUP($A39,BLM貼值!$A:$O,11,0)),"")</f>
        <v/>
      </c>
      <c r="M39" s="54" t="str">
        <f>IFERROR(IF(VLOOKUP($A39,BLM貼值!$A:$O,12,0)=0,"",VLOOKUP($A39,BLM貼值!$A:$O,12,0)),"")</f>
        <v/>
      </c>
      <c r="N39" s="54" t="str">
        <f>IFERROR(IF(VLOOKUP($A39,BLM貼值!$A:$O,13,0)=0,"",VLOOKUP($A39,BLM貼值!$A:$O,13,0)),"")</f>
        <v/>
      </c>
      <c r="O39" s="54" t="str">
        <f>IFERROR(IF(VLOOKUP($A39,BLM貼值!$A:$O,14,0)=0,"",VLOOKUP($A39,BLM貼值!$A:$O,14,0)),"")</f>
        <v/>
      </c>
      <c r="P39" s="55" t="str">
        <f>IFERROR(IF(VLOOKUP($A39,BLM貼值!$A:$O,15,0)=0,"",VLOOKUP($A39,BLM貼值!$A:$O,15,0)),"")</f>
        <v/>
      </c>
    </row>
    <row r="40" spans="1:16" ht="24" customHeight="1">
      <c r="A40" s="163" t="s">
        <v>314</v>
      </c>
      <c r="B40" s="52" t="s">
        <v>150</v>
      </c>
      <c r="C40" s="26" t="s">
        <v>127</v>
      </c>
      <c r="D40" s="54">
        <f>IFERROR(IF(VLOOKUP($A40,BLM貼值!$A:$O,3,0)=0,"",VLOOKUP($A40,BLM貼值!$A:$O,3,0)),"")</f>
        <v>-0.9</v>
      </c>
      <c r="E40" s="54">
        <f>IFERROR(IF(VLOOKUP($A40,BLM貼值!$A:$O,4,0)=0,"",VLOOKUP($A40,BLM貼值!$A:$O,4,0)),"")</f>
        <v>-0.88</v>
      </c>
      <c r="F40" s="54">
        <f>IFERROR(IF(VLOOKUP($A40,BLM貼值!$A:$O,5,0)=0,"",VLOOKUP($A40,BLM貼值!$A:$O,5,0)),"")</f>
        <v>-0.74</v>
      </c>
      <c r="G40" s="54">
        <f>IFERROR(IF(VLOOKUP($A40,BLM貼值!$A:$O,6,0)=0,"",VLOOKUP($A40,BLM貼值!$A:$O,6,0)),"")</f>
        <v>-0.72</v>
      </c>
      <c r="H40" s="54">
        <f>IFERROR(IF(VLOOKUP($A40,BLM貼值!$A:$O,7,0)=0,"",VLOOKUP($A40,BLM貼值!$A:$O,7,0)),"")</f>
        <v>-0.67</v>
      </c>
      <c r="I40" s="54">
        <f>IFERROR(IF(VLOOKUP($A40,BLM貼值!$A:$O,8,0)=0,"",VLOOKUP($A40,BLM貼值!$A:$O,8,0)),"")</f>
        <v>-0.56999999999999995</v>
      </c>
      <c r="J40" s="54">
        <f>IFERROR(IF(VLOOKUP($A40,BLM貼值!$A:$O,9,0)=0,"",VLOOKUP($A40,BLM貼值!$A:$O,9,0)),"")</f>
        <v>-0.78</v>
      </c>
      <c r="K40" s="54" t="str">
        <f>IFERROR(IF(VLOOKUP($A40,BLM貼值!$A:$O,10,0)=0,"",VLOOKUP($A40,BLM貼值!$A:$O,10,0)),"")</f>
        <v/>
      </c>
      <c r="L40" s="54" t="str">
        <f>IFERROR(IF(VLOOKUP($A40,BLM貼值!$A:$O,11,0)=0,"",VLOOKUP($A40,BLM貼值!$A:$O,11,0)),"")</f>
        <v/>
      </c>
      <c r="M40" s="54" t="str">
        <f>IFERROR(IF(VLOOKUP($A40,BLM貼值!$A:$O,12,0)=0,"",VLOOKUP($A40,BLM貼值!$A:$O,12,0)),"")</f>
        <v/>
      </c>
      <c r="N40" s="54" t="str">
        <f>IFERROR(IF(VLOOKUP($A40,BLM貼值!$A:$O,13,0)=0,"",VLOOKUP($A40,BLM貼值!$A:$O,13,0)),"")</f>
        <v/>
      </c>
      <c r="O40" s="54" t="str">
        <f>IFERROR(IF(VLOOKUP($A40,BLM貼值!$A:$O,14,0)=0,"",VLOOKUP($A40,BLM貼值!$A:$O,14,0)),"")</f>
        <v/>
      </c>
      <c r="P40" s="55" t="str">
        <f>IFERROR(IF(VLOOKUP($A40,BLM貼值!$A:$O,15,0)=0,"",VLOOKUP($A40,BLM貼值!$A:$O,15,0)),"")</f>
        <v/>
      </c>
    </row>
    <row r="41" spans="1:16" ht="24" customHeight="1">
      <c r="A41" s="163" t="s">
        <v>315</v>
      </c>
      <c r="B41" s="52" t="s">
        <v>151</v>
      </c>
      <c r="C41" s="26" t="s">
        <v>127</v>
      </c>
      <c r="D41" s="54">
        <f>IFERROR(IF(VLOOKUP($A41,BLM貼值!$A:$O,3,0)=0,"",VLOOKUP($A41,BLM貼值!$A:$O,3,0)),"")</f>
        <v>96.5</v>
      </c>
      <c r="E41" s="54">
        <f>IFERROR(IF(VLOOKUP($A41,BLM貼值!$A:$O,4,0)=0,"",VLOOKUP($A41,BLM貼值!$A:$O,4,0)),"")</f>
        <v>97</v>
      </c>
      <c r="F41" s="54">
        <f>IFERROR(IF(VLOOKUP($A41,BLM貼值!$A:$O,5,0)=0,"",VLOOKUP($A41,BLM貼值!$A:$O,5,0)),"")</f>
        <v>98.3</v>
      </c>
      <c r="G41" s="54">
        <f>IFERROR(IF(VLOOKUP($A41,BLM貼值!$A:$O,6,0)=0,"",VLOOKUP($A41,BLM貼值!$A:$O,6,0)),"")</f>
        <v>100.7</v>
      </c>
      <c r="H41" s="54">
        <f>IFERROR(IF(VLOOKUP($A41,BLM貼值!$A:$O,7,0)=0,"",VLOOKUP($A41,BLM貼值!$A:$O,7,0)),"")</f>
        <v>98.3</v>
      </c>
      <c r="I41" s="54" t="str">
        <f>IFERROR(IF(VLOOKUP($A41,BLM貼值!$A:$O,8,0)=0,"",VLOOKUP($A41,BLM貼值!$A:$O,8,0)),"")</f>
        <v/>
      </c>
      <c r="J41" s="54" t="str">
        <f>IFERROR(IF(VLOOKUP($A41,BLM貼值!$A:$O,9,0)=0,"",VLOOKUP($A41,BLM貼值!$A:$O,9,0)),"")</f>
        <v/>
      </c>
      <c r="K41" s="54" t="str">
        <f>IFERROR(IF(VLOOKUP($A41,BLM貼值!$A:$O,10,0)=0,"",VLOOKUP($A41,BLM貼值!$A:$O,10,0)),"")</f>
        <v/>
      </c>
      <c r="L41" s="54" t="str">
        <f>IFERROR(IF(VLOOKUP($A41,BLM貼值!$A:$O,11,0)=0,"",VLOOKUP($A41,BLM貼值!$A:$O,11,0)),"")</f>
        <v/>
      </c>
      <c r="M41" s="54" t="str">
        <f>IFERROR(IF(VLOOKUP($A41,BLM貼值!$A:$O,12,0)=0,"",VLOOKUP($A41,BLM貼值!$A:$O,12,0)),"")</f>
        <v/>
      </c>
      <c r="N41" s="54" t="str">
        <f>IFERROR(IF(VLOOKUP($A41,BLM貼值!$A:$O,13,0)=0,"",VLOOKUP($A41,BLM貼值!$A:$O,13,0)),"")</f>
        <v/>
      </c>
      <c r="O41" s="54" t="str">
        <f>IFERROR(IF(VLOOKUP($A41,BLM貼值!$A:$O,14,0)=0,"",VLOOKUP($A41,BLM貼值!$A:$O,14,0)),"")</f>
        <v/>
      </c>
      <c r="P41" s="55" t="str">
        <f>IFERROR(IF(VLOOKUP($A41,BLM貼值!$A:$O,15,0)=0,"",VLOOKUP($A41,BLM貼值!$A:$O,15,0)),"")</f>
        <v/>
      </c>
    </row>
    <row r="42" spans="1:16" ht="24" customHeight="1">
      <c r="A42" s="163" t="s">
        <v>316</v>
      </c>
      <c r="B42" s="52" t="s">
        <v>152</v>
      </c>
      <c r="C42" s="26" t="s">
        <v>127</v>
      </c>
      <c r="D42" s="56">
        <f>IFERROR(IF(VLOOKUP($A42,BLM貼值!$A:$O,3,0)=0,"",VLOOKUP($A42,BLM貼值!$A:$O,3,0)),"")</f>
        <v>14450.7</v>
      </c>
      <c r="E42" s="56">
        <f>IFERROR(IF(VLOOKUP($A42,BLM貼值!$A:$O,4,0)=0,"",VLOOKUP($A42,BLM貼值!$A:$O,4,0)),"")</f>
        <v>13444</v>
      </c>
      <c r="F42" s="56">
        <f>IFERROR(IF(VLOOKUP($A42,BLM貼值!$A:$O,5,0)=0,"",VLOOKUP($A42,BLM貼值!$A:$O,5,0)),"")</f>
        <v>21002.5</v>
      </c>
      <c r="G42" s="56">
        <f>IFERROR(IF(VLOOKUP($A42,BLM貼值!$A:$O,6,0)=0,"",VLOOKUP($A42,BLM貼值!$A:$O,6,0)),"")</f>
        <v>28759.4</v>
      </c>
      <c r="H42" s="56">
        <f>IFERROR(IF(VLOOKUP($A42,BLM貼值!$A:$O,7,0)=0,"",VLOOKUP($A42,BLM貼值!$A:$O,7,0)),"")</f>
        <v>14000</v>
      </c>
      <c r="I42" s="56" t="str">
        <f>IFERROR(IF(VLOOKUP($A42,BLM貼值!$A:$O,8,0)=0,"",VLOOKUP($A42,BLM貼值!$A:$O,8,0)),"")</f>
        <v/>
      </c>
      <c r="J42" s="56" t="str">
        <f>IFERROR(IF(VLOOKUP($A42,BLM貼值!$A:$O,9,0)=0,"",VLOOKUP($A42,BLM貼值!$A:$O,9,0)),"")</f>
        <v/>
      </c>
      <c r="K42" s="56" t="str">
        <f>IFERROR(IF(VLOOKUP($A42,BLM貼值!$A:$O,10,0)=0,"",VLOOKUP($A42,BLM貼值!$A:$O,10,0)),"")</f>
        <v/>
      </c>
      <c r="L42" s="56" t="str">
        <f>IFERROR(IF(VLOOKUP($A42,BLM貼值!$A:$O,11,0)=0,"",VLOOKUP($A42,BLM貼值!$A:$O,11,0)),"")</f>
        <v/>
      </c>
      <c r="M42" s="56" t="str">
        <f>IFERROR(IF(VLOOKUP($A42,BLM貼值!$A:$O,12,0)=0,"",VLOOKUP($A42,BLM貼值!$A:$O,12,0)),"")</f>
        <v/>
      </c>
      <c r="N42" s="56" t="str">
        <f>IFERROR(IF(VLOOKUP($A42,BLM貼值!$A:$O,13,0)=0,"",VLOOKUP($A42,BLM貼值!$A:$O,13,0)),"")</f>
        <v/>
      </c>
      <c r="O42" s="56" t="str">
        <f>IFERROR(IF(VLOOKUP($A42,BLM貼值!$A:$O,14,0)=0,"",VLOOKUP($A42,BLM貼值!$A:$O,14,0)),"")</f>
        <v/>
      </c>
      <c r="P42" s="57" t="str">
        <f>IFERROR(IF(VLOOKUP($A42,BLM貼值!$A:$O,15,0)=0,"",VLOOKUP($A42,BLM貼值!$A:$O,15,0)),"")</f>
        <v/>
      </c>
    </row>
    <row r="43" spans="1:16" ht="24" customHeight="1">
      <c r="A43" s="163" t="s">
        <v>317</v>
      </c>
      <c r="B43" s="52" t="s">
        <v>153</v>
      </c>
      <c r="C43" s="26" t="s">
        <v>127</v>
      </c>
      <c r="D43" s="54">
        <f>IFERROR(IF(VLOOKUP($A43,BLM貼值!$A:$O,3,0)=0,"",VLOOKUP($A43,BLM貼值!$A:$O,3,0)),"")</f>
        <v>101.5</v>
      </c>
      <c r="E43" s="54">
        <f>IFERROR(IF(VLOOKUP($A43,BLM貼值!$A:$O,4,0)=0,"",VLOOKUP($A43,BLM貼值!$A:$O,4,0)),"")</f>
        <v>101.5</v>
      </c>
      <c r="F43" s="54">
        <f>IFERROR(IF(VLOOKUP($A43,BLM貼值!$A:$O,5,0)=0,"",VLOOKUP($A43,BLM貼值!$A:$O,5,0)),"")</f>
        <v>101.8</v>
      </c>
      <c r="G43" s="54">
        <f>IFERROR(IF(VLOOKUP($A43,BLM貼值!$A:$O,6,0)=0,"",VLOOKUP($A43,BLM貼值!$A:$O,6,0)),"")</f>
        <v>102.2</v>
      </c>
      <c r="H43" s="54">
        <f>IFERROR(IF(VLOOKUP($A43,BLM貼值!$A:$O,7,0)=0,"",VLOOKUP($A43,BLM貼值!$A:$O,7,0)),"")</f>
        <v>102.5</v>
      </c>
      <c r="I43" s="54">
        <f>IFERROR(IF(VLOOKUP($A43,BLM貼值!$A:$O,8,0)=0,"",VLOOKUP($A43,BLM貼值!$A:$O,8,0)),"")</f>
        <v>101.8</v>
      </c>
      <c r="J43" s="54" t="str">
        <f>IFERROR(IF(VLOOKUP($A43,BLM貼值!$A:$O,9,0)=0,"",VLOOKUP($A43,BLM貼值!$A:$O,9,0)),"")</f>
        <v/>
      </c>
      <c r="K43" s="54" t="str">
        <f>IFERROR(IF(VLOOKUP($A43,BLM貼值!$A:$O,10,0)=0,"",VLOOKUP($A43,BLM貼值!$A:$O,10,0)),"")</f>
        <v/>
      </c>
      <c r="L43" s="54" t="str">
        <f>IFERROR(IF(VLOOKUP($A43,BLM貼值!$A:$O,11,0)=0,"",VLOOKUP($A43,BLM貼值!$A:$O,11,0)),"")</f>
        <v/>
      </c>
      <c r="M43" s="54" t="str">
        <f>IFERROR(IF(VLOOKUP($A43,BLM貼值!$A:$O,12,0)=0,"",VLOOKUP($A43,BLM貼值!$A:$O,12,0)),"")</f>
        <v/>
      </c>
      <c r="N43" s="54" t="str">
        <f>IFERROR(IF(VLOOKUP($A43,BLM貼值!$A:$O,13,0)=0,"",VLOOKUP($A43,BLM貼值!$A:$O,13,0)),"")</f>
        <v/>
      </c>
      <c r="O43" s="54" t="str">
        <f>IFERROR(IF(VLOOKUP($A43,BLM貼值!$A:$O,14,0)=0,"",VLOOKUP($A43,BLM貼值!$A:$O,14,0)),"")</f>
        <v/>
      </c>
      <c r="P43" s="55" t="str">
        <f>IFERROR(IF(VLOOKUP($A43,BLM貼值!$A:$O,15,0)=0,"",VLOOKUP($A43,BLM貼值!$A:$O,15,0)),"")</f>
        <v/>
      </c>
    </row>
    <row r="44" spans="1:16" ht="24" customHeight="1">
      <c r="A44" s="163" t="s">
        <v>318</v>
      </c>
      <c r="B44" s="52" t="s">
        <v>154</v>
      </c>
      <c r="C44" s="26" t="s">
        <v>155</v>
      </c>
      <c r="D44" s="54">
        <f>IFERROR(IF(VLOOKUP($A44,BLM貼值!$A:$O,3,0)=0,"",VLOOKUP($A44,BLM貼值!$A:$O,3,0)),"")</f>
        <v>6.3</v>
      </c>
      <c r="E44" s="54">
        <f>IFERROR(IF(VLOOKUP($A44,BLM貼值!$A:$O,4,0)=0,"",VLOOKUP($A44,BLM貼值!$A:$O,4,0)),"")</f>
        <v>6.3</v>
      </c>
      <c r="F44" s="54">
        <f>IFERROR(IF(VLOOKUP($A44,BLM貼值!$A:$O,5,0)=0,"",VLOOKUP($A44,BLM貼值!$A:$O,5,0)),"")</f>
        <v>6.3</v>
      </c>
      <c r="G44" s="54">
        <f>IFERROR(IF(VLOOKUP($A44,BLM貼值!$A:$O,6,0)=0,"",VLOOKUP($A44,BLM貼值!$A:$O,6,0)),"")</f>
        <v>6.4</v>
      </c>
      <c r="H44" s="54">
        <f>IFERROR(IF(VLOOKUP($A44,BLM貼值!$A:$O,7,0)=0,"",VLOOKUP($A44,BLM貼值!$A:$O,7,0)),"")</f>
        <v>6.2</v>
      </c>
      <c r="I44" s="54">
        <f>IFERROR(IF(VLOOKUP($A44,BLM貼值!$A:$O,8,0)=0,"",VLOOKUP($A44,BLM貼值!$A:$O,8,0)),"")</f>
        <v>6.3</v>
      </c>
      <c r="J44" s="54" t="str">
        <f>IFERROR(IF(VLOOKUP($A44,BLM貼值!$A:$O,9,0)=0,"",VLOOKUP($A44,BLM貼值!$A:$O,9,0)),"")</f>
        <v/>
      </c>
      <c r="K44" s="54" t="str">
        <f>IFERROR(IF(VLOOKUP($A44,BLM貼值!$A:$O,10,0)=0,"",VLOOKUP($A44,BLM貼值!$A:$O,10,0)),"")</f>
        <v/>
      </c>
      <c r="L44" s="54" t="str">
        <f>IFERROR(IF(VLOOKUP($A44,BLM貼值!$A:$O,11,0)=0,"",VLOOKUP($A44,BLM貼值!$A:$O,11,0)),"")</f>
        <v/>
      </c>
      <c r="M44" s="54" t="str">
        <f>IFERROR(IF(VLOOKUP($A44,BLM貼值!$A:$O,12,0)=0,"",VLOOKUP($A44,BLM貼值!$A:$O,12,0)),"")</f>
        <v/>
      </c>
      <c r="N44" s="54" t="str">
        <f>IFERROR(IF(VLOOKUP($A44,BLM貼值!$A:$O,13,0)=0,"",VLOOKUP($A44,BLM貼值!$A:$O,13,0)),"")</f>
        <v/>
      </c>
      <c r="O44" s="54" t="str">
        <f>IFERROR(IF(VLOOKUP($A44,BLM貼值!$A:$O,14,0)=0,"",VLOOKUP($A44,BLM貼值!$A:$O,14,0)),"")</f>
        <v/>
      </c>
      <c r="P44" s="55" t="str">
        <f>IFERROR(IF(VLOOKUP($A44,BLM貼值!$A:$O,15,0)=0,"",VLOOKUP($A44,BLM貼值!$A:$O,15,0)),"")</f>
        <v/>
      </c>
    </row>
    <row r="45" spans="1:16" ht="24" customHeight="1">
      <c r="A45" s="163" t="s">
        <v>319</v>
      </c>
      <c r="B45" s="52" t="s">
        <v>156</v>
      </c>
      <c r="C45" s="26" t="s">
        <v>127</v>
      </c>
      <c r="D45" s="54">
        <f>IFERROR(IF(VLOOKUP($A45,BLM貼值!$A:$O,3,0)=0,"",VLOOKUP($A45,BLM貼值!$A:$O,3,0)),"")</f>
        <v>0.4</v>
      </c>
      <c r="E45" s="54">
        <f>IFERROR(IF(VLOOKUP($A45,BLM貼值!$A:$O,4,0)=0,"",VLOOKUP($A45,BLM貼值!$A:$O,4,0)),"")</f>
        <v>-0.3</v>
      </c>
      <c r="F45" s="54">
        <f>IFERROR(IF(VLOOKUP($A45,BLM貼值!$A:$O,5,0)=0,"",VLOOKUP($A45,BLM貼值!$A:$O,5,0)),"")</f>
        <v>0.4</v>
      </c>
      <c r="G45" s="54">
        <f>IFERROR(IF(VLOOKUP($A45,BLM貼值!$A:$O,6,0)=0,"",VLOOKUP($A45,BLM貼值!$A:$O,6,0)),"")</f>
        <v>0.6</v>
      </c>
      <c r="H45" s="54">
        <f>IFERROR(IF(VLOOKUP($A45,BLM貼值!$A:$O,7,0)=0,"",VLOOKUP($A45,BLM貼值!$A:$O,7,0)),"")</f>
        <v>0.6</v>
      </c>
      <c r="I45" s="54" t="str">
        <f>IFERROR(IF(VLOOKUP($A45,BLM貼值!$A:$O,8,0)=0,"",VLOOKUP($A45,BLM貼值!$A:$O,8,0)),"")</f>
        <v/>
      </c>
      <c r="J45" s="54">
        <f>IFERROR(IF(VLOOKUP($A45,BLM貼值!$A:$O,9,0)=0,"",VLOOKUP($A45,BLM貼值!$A:$O,9,0)),"")</f>
        <v>0.3</v>
      </c>
      <c r="K45" s="54" t="str">
        <f>IFERROR(IF(VLOOKUP($A45,BLM貼值!$A:$O,10,0)=0,"",VLOOKUP($A45,BLM貼值!$A:$O,10,0)),"")</f>
        <v/>
      </c>
      <c r="L45" s="54" t="str">
        <f>IFERROR(IF(VLOOKUP($A45,BLM貼值!$A:$O,11,0)=0,"",VLOOKUP($A45,BLM貼值!$A:$O,11,0)),"")</f>
        <v/>
      </c>
      <c r="M45" s="54" t="str">
        <f>IFERROR(IF(VLOOKUP($A45,BLM貼值!$A:$O,12,0)=0,"",VLOOKUP($A45,BLM貼值!$A:$O,12,0)),"")</f>
        <v/>
      </c>
      <c r="N45" s="54" t="str">
        <f>IFERROR(IF(VLOOKUP($A45,BLM貼值!$A:$O,13,0)=0,"",VLOOKUP($A45,BLM貼值!$A:$O,13,0)),"")</f>
        <v/>
      </c>
      <c r="O45" s="54" t="str">
        <f>IFERROR(IF(VLOOKUP($A45,BLM貼值!$A:$O,14,0)=0,"",VLOOKUP($A45,BLM貼值!$A:$O,14,0)),"")</f>
        <v/>
      </c>
      <c r="P45" s="55" t="str">
        <f>IFERROR(IF(VLOOKUP($A45,BLM貼值!$A:$O,15,0)=0,"",VLOOKUP($A45,BLM貼值!$A:$O,15,0)),"")</f>
        <v/>
      </c>
    </row>
    <row r="46" spans="1:16" ht="24" customHeight="1">
      <c r="A46" s="163" t="s">
        <v>85</v>
      </c>
      <c r="B46" s="52" t="s">
        <v>85</v>
      </c>
      <c r="C46" s="26" t="s">
        <v>127</v>
      </c>
      <c r="D46" s="54">
        <f>IFERROR(IF(VLOOKUP($A46,BLM貼值!$A:$O,3,0)=0,"",VLOOKUP($A46,BLM貼值!$A:$O,3,0)),"")</f>
        <v>-0.8</v>
      </c>
      <c r="E46" s="54">
        <f>IFERROR(IF(VLOOKUP($A46,BLM貼值!$A:$O,4,0)=0,"",VLOOKUP($A46,BLM貼值!$A:$O,4,0)),"")</f>
        <v>-0.19999999999999973</v>
      </c>
      <c r="F46" s="54">
        <f>IFERROR(IF(VLOOKUP($A46,BLM貼值!$A:$O,5,0)=0,"",VLOOKUP($A46,BLM貼值!$A:$O,5,0)),"")</f>
        <v>0.39999999999999991</v>
      </c>
      <c r="G46" s="54">
        <f>IFERROR(IF(VLOOKUP($A46,BLM貼值!$A:$O,6,0)=0,"",VLOOKUP($A46,BLM貼值!$A:$O,6,0)),"")</f>
        <v>0.79999999999999982</v>
      </c>
      <c r="H46" s="54">
        <f>IFERROR(IF(VLOOKUP($A46,BLM貼值!$A:$O,7,0)=0,"",VLOOKUP($A46,BLM貼值!$A:$O,7,0)),"")</f>
        <v>1.3000000000000003</v>
      </c>
      <c r="I46" s="54">
        <f>IFERROR(IF(VLOOKUP($A46,BLM貼值!$A:$O,8,0)=0,"",VLOOKUP($A46,BLM貼值!$A:$O,8,0)),"")</f>
        <v>1.6999999999999997</v>
      </c>
      <c r="J46" s="54" t="str">
        <f>IFERROR(IF(VLOOKUP($A46,BLM貼值!$A:$O,9,0)=0,"",VLOOKUP($A46,BLM貼值!$A:$O,9,0)),"")</f>
        <v/>
      </c>
      <c r="K46" s="54" t="str">
        <f>IFERROR(IF(VLOOKUP($A46,BLM貼值!$A:$O,10,0)=0,"",VLOOKUP($A46,BLM貼值!$A:$O,10,0)),"")</f>
        <v/>
      </c>
      <c r="L46" s="54" t="str">
        <f>IFERROR(IF(VLOOKUP($A46,BLM貼值!$A:$O,11,0)=0,"",VLOOKUP($A46,BLM貼值!$A:$O,11,0)),"")</f>
        <v/>
      </c>
      <c r="M46" s="54" t="str">
        <f>IFERROR(IF(VLOOKUP($A46,BLM貼值!$A:$O,12,0)=0,"",VLOOKUP($A46,BLM貼值!$A:$O,12,0)),"")</f>
        <v/>
      </c>
      <c r="N46" s="54" t="str">
        <f>IFERROR(IF(VLOOKUP($A46,BLM貼值!$A:$O,13,0)=0,"",VLOOKUP($A46,BLM貼值!$A:$O,13,0)),"")</f>
        <v/>
      </c>
      <c r="O46" s="54" t="str">
        <f>IFERROR(IF(VLOOKUP($A46,BLM貼值!$A:$O,14,0)=0,"",VLOOKUP($A46,BLM貼值!$A:$O,14,0)),"")</f>
        <v/>
      </c>
      <c r="P46" s="55" t="str">
        <f>IFERROR(IF(VLOOKUP($A46,BLM貼值!$A:$O,15,0)=0,"",VLOOKUP($A46,BLM貼值!$A:$O,15,0)),"")</f>
        <v/>
      </c>
    </row>
    <row r="47" spans="1:16" ht="24" customHeight="1">
      <c r="A47" s="163" t="s">
        <v>320</v>
      </c>
      <c r="B47" s="52" t="s">
        <v>157</v>
      </c>
      <c r="C47" s="26" t="s">
        <v>127</v>
      </c>
      <c r="D47" s="54">
        <f>IFERROR(IF(VLOOKUP($A47,BLM貼值!$A:$O,3,0)=0,"",VLOOKUP($A47,BLM貼值!$A:$O,3,0)),"")</f>
        <v>99.83</v>
      </c>
      <c r="E47" s="54">
        <f>IFERROR(IF(VLOOKUP($A47,BLM貼值!$A:$O,4,0)=0,"",VLOOKUP($A47,BLM貼值!$A:$O,4,0)),"")</f>
        <v>99.99</v>
      </c>
      <c r="F47" s="54">
        <f>IFERROR(IF(VLOOKUP($A47,BLM貼值!$A:$O,5,0)=0,"",VLOOKUP($A47,BLM貼值!$A:$O,5,0)),"")</f>
        <v>100.1</v>
      </c>
      <c r="G47" s="54">
        <f>IFERROR(IF(VLOOKUP($A47,BLM貼值!$A:$O,6,0)=0,"",VLOOKUP($A47,BLM貼值!$A:$O,6,0)),"")</f>
        <v>100.17</v>
      </c>
      <c r="H47" s="54">
        <f>IFERROR(IF(VLOOKUP($A47,BLM貼值!$A:$O,7,0)=0,"",VLOOKUP($A47,BLM貼值!$A:$O,7,0)),"")</f>
        <v>100.19</v>
      </c>
      <c r="I47" s="54">
        <f>IFERROR(IF(VLOOKUP($A47,BLM貼值!$A:$O,8,0)=0,"",VLOOKUP($A47,BLM貼值!$A:$O,8,0)),"")</f>
        <v>100.2</v>
      </c>
      <c r="J47" s="54">
        <f>IFERROR(IF(VLOOKUP($A47,BLM貼值!$A:$O,9,0)=0,"",VLOOKUP($A47,BLM貼值!$A:$O,9,0)),"")</f>
        <v>100.2</v>
      </c>
      <c r="K47" s="54" t="str">
        <f>IFERROR(IF(VLOOKUP($A47,BLM貼值!$A:$O,10,0)=0,"",VLOOKUP($A47,BLM貼值!$A:$O,10,0)),"")</f>
        <v/>
      </c>
      <c r="L47" s="54" t="str">
        <f>IFERROR(IF(VLOOKUP($A47,BLM貼值!$A:$O,11,0)=0,"",VLOOKUP($A47,BLM貼值!$A:$O,11,0)),"")</f>
        <v/>
      </c>
      <c r="M47" s="54" t="str">
        <f>IFERROR(IF(VLOOKUP($A47,BLM貼值!$A:$O,12,0)=0,"",VLOOKUP($A47,BLM貼值!$A:$O,12,0)),"")</f>
        <v/>
      </c>
      <c r="N47" s="54" t="str">
        <f>IFERROR(IF(VLOOKUP($A47,BLM貼值!$A:$O,13,0)=0,"",VLOOKUP($A47,BLM貼值!$A:$O,13,0)),"")</f>
        <v/>
      </c>
      <c r="O47" s="54" t="str">
        <f>IFERROR(IF(VLOOKUP($A47,BLM貼值!$A:$O,14,0)=0,"",VLOOKUP($A47,BLM貼值!$A:$O,14,0)),"")</f>
        <v/>
      </c>
      <c r="P47" s="55" t="str">
        <f>IFERROR(IF(VLOOKUP($A47,BLM貼值!$A:$O,15,0)=0,"",VLOOKUP($A47,BLM貼值!$A:$O,15,0)),"")</f>
        <v/>
      </c>
    </row>
    <row r="48" spans="1:16" ht="24" customHeight="1">
      <c r="A48" s="163" t="s">
        <v>321</v>
      </c>
      <c r="B48" s="52" t="s">
        <v>124</v>
      </c>
      <c r="C48" s="26" t="s">
        <v>127</v>
      </c>
      <c r="D48" s="54">
        <f>IFERROR(IF(VLOOKUP($A48,BLM貼值!$A:$O,3,0)=0,"",VLOOKUP($A48,BLM貼值!$A:$O,3,0)),"")</f>
        <v>50.1</v>
      </c>
      <c r="E48" s="54">
        <f>IFERROR(IF(VLOOKUP($A48,BLM貼值!$A:$O,4,0)=0,"",VLOOKUP($A48,BLM貼值!$A:$O,4,0)),"")</f>
        <v>49.1</v>
      </c>
      <c r="F48" s="54">
        <f>IFERROR(IF(VLOOKUP($A48,BLM貼值!$A:$O,5,0)=0,"",VLOOKUP($A48,BLM貼值!$A:$O,5,0)),"")</f>
        <v>50.2</v>
      </c>
      <c r="G48" s="54">
        <f>IFERROR(IF(VLOOKUP($A48,BLM貼值!$A:$O,6,0)=0,"",VLOOKUP($A48,BLM貼值!$A:$O,6,0)),"")</f>
        <v>50.5</v>
      </c>
      <c r="H48" s="54">
        <f>IFERROR(IF(VLOOKUP($A48,BLM貼值!$A:$O,7,0)=0,"",VLOOKUP($A48,BLM貼值!$A:$O,7,0)),"")</f>
        <v>49</v>
      </c>
      <c r="I48" s="54">
        <f>IFERROR(IF(VLOOKUP($A48,BLM貼值!$A:$O,8,0)=0,"",VLOOKUP($A48,BLM貼值!$A:$O,8,0)),"")</f>
        <v>49.5</v>
      </c>
      <c r="J48" s="54">
        <f>IFERROR(IF(VLOOKUP($A48,BLM貼值!$A:$O,9,0)=0,"",VLOOKUP($A48,BLM貼值!$A:$O,9,0)),"")</f>
        <v>49.7</v>
      </c>
      <c r="K48" s="54" t="str">
        <f>IFERROR(IF(VLOOKUP($A48,BLM貼值!$A:$O,10,0)=0,"",VLOOKUP($A48,BLM貼值!$A:$O,10,0)),"")</f>
        <v/>
      </c>
      <c r="L48" s="54" t="str">
        <f>IFERROR(IF(VLOOKUP($A48,BLM貼值!$A:$O,11,0)=0,"",VLOOKUP($A48,BLM貼值!$A:$O,11,0)),"")</f>
        <v/>
      </c>
      <c r="M48" s="54" t="str">
        <f>IFERROR(IF(VLOOKUP($A48,BLM貼值!$A:$O,12,0)=0,"",VLOOKUP($A48,BLM貼值!$A:$O,12,0)),"")</f>
        <v/>
      </c>
      <c r="N48" s="54" t="str">
        <f>IFERROR(IF(VLOOKUP($A48,BLM貼值!$A:$O,13,0)=0,"",VLOOKUP($A48,BLM貼值!$A:$O,13,0)),"")</f>
        <v/>
      </c>
      <c r="O48" s="54" t="str">
        <f>IFERROR(IF(VLOOKUP($A48,BLM貼值!$A:$O,14,0)=0,"",VLOOKUP($A48,BLM貼值!$A:$O,14,0)),"")</f>
        <v/>
      </c>
      <c r="P48" s="55" t="str">
        <f>IFERROR(IF(VLOOKUP($A48,BLM貼值!$A:$O,15,0)=0,"",VLOOKUP($A48,BLM貼值!$A:$O,15,0)),"")</f>
        <v/>
      </c>
    </row>
    <row r="49" spans="1:16" ht="24" customHeight="1">
      <c r="A49" s="163" t="s">
        <v>322</v>
      </c>
      <c r="B49" s="52" t="s">
        <v>158</v>
      </c>
      <c r="C49" s="26" t="s">
        <v>159</v>
      </c>
      <c r="D49" s="54">
        <f>IFERROR(IF(VLOOKUP($A49,BLM貼值!$A:$O,3,0)=0,"",VLOOKUP($A49,BLM貼值!$A:$O,3,0)),"")</f>
        <v>846.24</v>
      </c>
      <c r="E49" s="54" t="str">
        <f>IFERROR(IF(VLOOKUP($A49,BLM貼值!$A:$O,4,0)=0,"",VLOOKUP($A49,BLM貼值!$A:$O,4,0)),"")</f>
        <v/>
      </c>
      <c r="F49" s="54" t="str">
        <f>IFERROR(IF(VLOOKUP($A49,BLM貼值!$A:$O,5,0)=0,"",VLOOKUP($A49,BLM貼值!$A:$O,5,0)),"")</f>
        <v/>
      </c>
      <c r="G49" s="54">
        <f>IFERROR(IF(VLOOKUP($A49,BLM貼值!$A:$O,6,0)=0,"",VLOOKUP($A49,BLM貼值!$A:$O,6,0)),"")</f>
        <v>778</v>
      </c>
      <c r="H49" s="54">
        <f>IFERROR(IF(VLOOKUP($A49,BLM貼值!$A:$O,7,0)=0,"",VLOOKUP($A49,BLM貼值!$A:$O,7,0)),"")</f>
        <v>711.1</v>
      </c>
      <c r="I49" s="54">
        <f>IFERROR(IF(VLOOKUP($A49,BLM貼值!$A:$O,8,0)=0,"",VLOOKUP($A49,BLM貼值!$A:$O,8,0)),"")</f>
        <v>737.8</v>
      </c>
      <c r="J49" s="54" t="str">
        <f>IFERROR(IF(VLOOKUP($A49,BLM貼值!$A:$O,9,0)=0,"",VLOOKUP($A49,BLM貼值!$A:$O,9,0)),"")</f>
        <v/>
      </c>
      <c r="K49" s="54" t="str">
        <f>IFERROR(IF(VLOOKUP($A49,BLM貼值!$A:$O,10,0)=0,"",VLOOKUP($A49,BLM貼值!$A:$O,10,0)),"")</f>
        <v/>
      </c>
      <c r="L49" s="54" t="str">
        <f>IFERROR(IF(VLOOKUP($A49,BLM貼值!$A:$O,11,0)=0,"",VLOOKUP($A49,BLM貼值!$A:$O,11,0)),"")</f>
        <v/>
      </c>
      <c r="M49" s="54" t="str">
        <f>IFERROR(IF(VLOOKUP($A49,BLM貼值!$A:$O,12,0)=0,"",VLOOKUP($A49,BLM貼值!$A:$O,12,0)),"")</f>
        <v/>
      </c>
      <c r="N49" s="54" t="str">
        <f>IFERROR(IF(VLOOKUP($A49,BLM貼值!$A:$O,13,0)=0,"",VLOOKUP($A49,BLM貼值!$A:$O,13,0)),"")</f>
        <v/>
      </c>
      <c r="O49" s="54" t="str">
        <f>IFERROR(IF(VLOOKUP($A49,BLM貼值!$A:$O,14,0)=0,"",VLOOKUP($A49,BLM貼值!$A:$O,14,0)),"")</f>
        <v/>
      </c>
      <c r="P49" s="55" t="str">
        <f>IFERROR(IF(VLOOKUP($A49,BLM貼值!$A:$O,15,0)=0,"",VLOOKUP($A49,BLM貼值!$A:$O,15,0)),"")</f>
        <v/>
      </c>
    </row>
    <row r="50" spans="1:16" ht="24" customHeight="1">
      <c r="A50" s="163" t="s">
        <v>323</v>
      </c>
      <c r="B50" s="52" t="s">
        <v>160</v>
      </c>
      <c r="C50" s="26" t="s">
        <v>130</v>
      </c>
      <c r="D50" s="54">
        <f>IFERROR(IF(VLOOKUP($A50,BLM貼值!$A:$O,3,0)=0,"",VLOOKUP($A50,BLM貼值!$A:$O,3,0)),"")</f>
        <v>105.06</v>
      </c>
      <c r="E50" s="54">
        <f>IFERROR(IF(VLOOKUP($A50,BLM貼值!$A:$O,4,0)=0,"",VLOOKUP($A50,BLM貼值!$A:$O,4,0)),"")</f>
        <v>138.43</v>
      </c>
      <c r="F50" s="54">
        <f>IFERROR(IF(VLOOKUP($A50,BLM貼值!$A:$O,5,0)=0,"",VLOOKUP($A50,BLM貼值!$A:$O,5,0)),"")</f>
        <v>31.6</v>
      </c>
      <c r="G50" s="54">
        <f>IFERROR(IF(VLOOKUP($A50,BLM貼值!$A:$O,6,0)=0,"",VLOOKUP($A50,BLM貼值!$A:$O,6,0)),"")</f>
        <v>102.41</v>
      </c>
      <c r="H50" s="54">
        <f>IFERROR(IF(VLOOKUP($A50,BLM貼值!$A:$O,7,0)=0,"",VLOOKUP($A50,BLM貼值!$A:$O,7,0)),"")</f>
        <v>96.24</v>
      </c>
      <c r="I50" s="54">
        <f>IFERROR(IF(VLOOKUP($A50,BLM貼值!$A:$O,8,0)=0,"",VLOOKUP($A50,BLM貼值!$A:$O,8,0)),"")</f>
        <v>103.22</v>
      </c>
      <c r="J50" s="54" t="str">
        <f>IFERROR(IF(VLOOKUP($A50,BLM貼值!$A:$O,9,0)=0,"",VLOOKUP($A50,BLM貼值!$A:$O,9,0)),"")</f>
        <v/>
      </c>
      <c r="K50" s="54" t="str">
        <f>IFERROR(IF(VLOOKUP($A50,BLM貼值!$A:$O,10,0)=0,"",VLOOKUP($A50,BLM貼值!$A:$O,10,0)),"")</f>
        <v/>
      </c>
      <c r="L50" s="54" t="str">
        <f>IFERROR(IF(VLOOKUP($A50,BLM貼值!$A:$O,11,0)=0,"",VLOOKUP($A50,BLM貼值!$A:$O,11,0)),"")</f>
        <v/>
      </c>
      <c r="M50" s="54" t="str">
        <f>IFERROR(IF(VLOOKUP($A50,BLM貼值!$A:$O,12,0)=0,"",VLOOKUP($A50,BLM貼值!$A:$O,12,0)),"")</f>
        <v/>
      </c>
      <c r="N50" s="54" t="str">
        <f>IFERROR(IF(VLOOKUP($A50,BLM貼值!$A:$O,13,0)=0,"",VLOOKUP($A50,BLM貼值!$A:$O,13,0)),"")</f>
        <v/>
      </c>
      <c r="O50" s="54" t="str">
        <f>IFERROR(IF(VLOOKUP($A50,BLM貼值!$A:$O,14,0)=0,"",VLOOKUP($A50,BLM貼值!$A:$O,14,0)),"")</f>
        <v/>
      </c>
      <c r="P50" s="55" t="str">
        <f>IFERROR(IF(VLOOKUP($A50,BLM貼值!$A:$O,15,0)=0,"",VLOOKUP($A50,BLM貼值!$A:$O,15,0)),"")</f>
        <v/>
      </c>
    </row>
    <row r="51" spans="1:16" ht="24" customHeight="1">
      <c r="A51" s="163" t="s">
        <v>324</v>
      </c>
      <c r="B51" s="52" t="s">
        <v>161</v>
      </c>
      <c r="C51" s="26" t="s">
        <v>162</v>
      </c>
      <c r="D51" s="54">
        <f>IFERROR(IF(VLOOKUP($A51,BLM貼值!$A:$O,3,0)=0,"",VLOOKUP($A51,BLM貼值!$A:$O,3,0)),"")</f>
        <v>4517.1499999999996</v>
      </c>
      <c r="E51" s="54" t="str">
        <f>IFERROR(IF(VLOOKUP($A51,BLM貼值!$A:$O,4,0)=0,"",VLOOKUP($A51,BLM貼值!$A:$O,4,0)),"")</f>
        <v/>
      </c>
      <c r="F51" s="54" t="str">
        <f>IFERROR(IF(VLOOKUP($A51,BLM貼值!$A:$O,5,0)=0,"",VLOOKUP($A51,BLM貼值!$A:$O,5,0)),"")</f>
        <v/>
      </c>
      <c r="G51" s="54">
        <f>IFERROR(IF(VLOOKUP($A51,BLM貼值!$A:$O,6,0)=0,"",VLOOKUP($A51,BLM貼值!$A:$O,6,0)),"")</f>
        <v>4094.05</v>
      </c>
      <c r="H51" s="54">
        <f>IFERROR(IF(VLOOKUP($A51,BLM貼值!$A:$O,7,0)=0,"",VLOOKUP($A51,BLM貼值!$A:$O,7,0)),"")</f>
        <v>3717.41</v>
      </c>
      <c r="I51" s="54">
        <f>IFERROR(IF(VLOOKUP($A51,BLM貼值!$A:$O,8,0)=0,"",VLOOKUP($A51,BLM貼值!$A:$O,8,0)),"")</f>
        <v>4132.58</v>
      </c>
      <c r="J51" s="54" t="str">
        <f>IFERROR(IF(VLOOKUP($A51,BLM貼值!$A:$O,9,0)=0,"",VLOOKUP($A51,BLM貼值!$A:$O,9,0)),"")</f>
        <v/>
      </c>
      <c r="K51" s="54" t="str">
        <f>IFERROR(IF(VLOOKUP($A51,BLM貼值!$A:$O,10,0)=0,"",VLOOKUP($A51,BLM貼值!$A:$O,10,0)),"")</f>
        <v/>
      </c>
      <c r="L51" s="54" t="str">
        <f>IFERROR(IF(VLOOKUP($A51,BLM貼值!$A:$O,11,0)=0,"",VLOOKUP($A51,BLM貼值!$A:$O,11,0)),"")</f>
        <v/>
      </c>
      <c r="M51" s="54" t="str">
        <f>IFERROR(IF(VLOOKUP($A51,BLM貼值!$A:$O,12,0)=0,"",VLOOKUP($A51,BLM貼值!$A:$O,12,0)),"")</f>
        <v/>
      </c>
      <c r="N51" s="54" t="str">
        <f>IFERROR(IF(VLOOKUP($A51,BLM貼值!$A:$O,13,0)=0,"",VLOOKUP($A51,BLM貼值!$A:$O,13,0)),"")</f>
        <v/>
      </c>
      <c r="O51" s="54" t="str">
        <f>IFERROR(IF(VLOOKUP($A51,BLM貼值!$A:$O,14,0)=0,"",VLOOKUP($A51,BLM貼值!$A:$O,14,0)),"")</f>
        <v/>
      </c>
      <c r="P51" s="55" t="str">
        <f>IFERROR(IF(VLOOKUP($A51,BLM貼值!$A:$O,15,0)=0,"",VLOOKUP($A51,BLM貼值!$A:$O,15,0)),"")</f>
        <v/>
      </c>
    </row>
    <row r="52" spans="1:16" ht="24" customHeight="1">
      <c r="A52" s="163" t="s">
        <v>325</v>
      </c>
      <c r="B52" s="52" t="s">
        <v>163</v>
      </c>
      <c r="C52" s="26" t="s">
        <v>132</v>
      </c>
      <c r="D52" s="54">
        <f>IFERROR(IF(VLOOKUP($A52,BLM貼值!$A:$O,3,0)=0,"",VLOOKUP($A52,BLM貼值!$A:$O,3,0)),"")</f>
        <v>5.0999999999999996</v>
      </c>
      <c r="E52" s="54" t="str">
        <f>IFERROR(IF(VLOOKUP($A52,BLM貼值!$A:$O,4,0)=0,"",VLOOKUP($A52,BLM貼值!$A:$O,4,0)),"")</f>
        <v/>
      </c>
      <c r="F52" s="54">
        <f>IFERROR(IF(VLOOKUP($A52,BLM貼值!$A:$O,5,0)=0,"",VLOOKUP($A52,BLM貼值!$A:$O,5,0)),"")</f>
        <v>5.4</v>
      </c>
      <c r="G52" s="54">
        <f>IFERROR(IF(VLOOKUP($A52,BLM貼值!$A:$O,6,0)=0,"",VLOOKUP($A52,BLM貼值!$A:$O,6,0)),"")</f>
        <v>5.2</v>
      </c>
      <c r="H52" s="54">
        <f>IFERROR(IF(VLOOKUP($A52,BLM貼值!$A:$O,7,0)=0,"",VLOOKUP($A52,BLM貼值!$A:$O,7,0)),"")</f>
        <v>5.0999999999999996</v>
      </c>
      <c r="I52" s="54">
        <f>IFERROR(IF(VLOOKUP($A52,BLM貼值!$A:$O,8,0)=0,"",VLOOKUP($A52,BLM貼值!$A:$O,8,0)),"")</f>
        <v>5</v>
      </c>
      <c r="J52" s="54" t="str">
        <f>IFERROR(IF(VLOOKUP($A52,BLM貼值!$A:$O,9,0)=0,"",VLOOKUP($A52,BLM貼值!$A:$O,9,0)),"")</f>
        <v/>
      </c>
      <c r="K52" s="54" t="str">
        <f>IFERROR(IF(VLOOKUP($A52,BLM貼值!$A:$O,10,0)=0,"",VLOOKUP($A52,BLM貼值!$A:$O,10,0)),"")</f>
        <v/>
      </c>
      <c r="L52" s="54" t="str">
        <f>IFERROR(IF(VLOOKUP($A52,BLM貼值!$A:$O,11,0)=0,"",VLOOKUP($A52,BLM貼值!$A:$O,11,0)),"")</f>
        <v/>
      </c>
      <c r="M52" s="54" t="str">
        <f>IFERROR(IF(VLOOKUP($A52,BLM貼值!$A:$O,12,0)=0,"",VLOOKUP($A52,BLM貼值!$A:$O,12,0)),"")</f>
        <v/>
      </c>
      <c r="N52" s="54" t="str">
        <f>IFERROR(IF(VLOOKUP($A52,BLM貼值!$A:$O,13,0)=0,"",VLOOKUP($A52,BLM貼值!$A:$O,13,0)),"")</f>
        <v/>
      </c>
      <c r="O52" s="54" t="str">
        <f>IFERROR(IF(VLOOKUP($A52,BLM貼值!$A:$O,14,0)=0,"",VLOOKUP($A52,BLM貼值!$A:$O,14,0)),"")</f>
        <v/>
      </c>
      <c r="P52" s="55" t="str">
        <f>IFERROR(IF(VLOOKUP($A52,BLM貼值!$A:$O,15,0)=0,"",VLOOKUP($A52,BLM貼值!$A:$O,15,0)),"")</f>
        <v/>
      </c>
    </row>
    <row r="53" spans="1:16" ht="24" customHeight="1">
      <c r="A53" s="163" t="s">
        <v>326</v>
      </c>
      <c r="B53" s="52" t="s">
        <v>164</v>
      </c>
      <c r="C53" s="26" t="s">
        <v>127</v>
      </c>
      <c r="D53" s="54">
        <f>IFERROR(IF(VLOOKUP($A53,BLM貼值!$A:$O,3,0)=0,"",VLOOKUP($A53,BLM貼值!$A:$O,3,0)),"")</f>
        <v>0.1</v>
      </c>
      <c r="E53" s="54">
        <f>IFERROR(IF(VLOOKUP($A53,BLM貼值!$A:$O,4,0)=0,"",VLOOKUP($A53,BLM貼值!$A:$O,4,0)),"")</f>
        <v>0.5</v>
      </c>
      <c r="F53" s="54">
        <f>IFERROR(IF(VLOOKUP($A53,BLM貼值!$A:$O,5,0)=0,"",VLOOKUP($A53,BLM貼值!$A:$O,5,0)),"")</f>
        <v>-0.7</v>
      </c>
      <c r="G53" s="54">
        <f>IFERROR(IF(VLOOKUP($A53,BLM貼值!$A:$O,6,0)=0,"",VLOOKUP($A53,BLM貼值!$A:$O,6,0)),"")</f>
        <v>-0.1</v>
      </c>
      <c r="H53" s="54">
        <f>IFERROR(IF(VLOOKUP($A53,BLM貼值!$A:$O,7,0)=0,"",VLOOKUP($A53,BLM貼值!$A:$O,7,0)),"")</f>
        <v>-0.1</v>
      </c>
      <c r="I53" s="54">
        <f>IFERROR(IF(VLOOKUP($A53,BLM貼值!$A:$O,8,0)=0,"",VLOOKUP($A53,BLM貼值!$A:$O,8,0)),"")</f>
        <v>-0.1</v>
      </c>
      <c r="J53" s="54">
        <f>IFERROR(IF(VLOOKUP($A53,BLM貼值!$A:$O,9,0)=0,"",VLOOKUP($A53,BLM貼值!$A:$O,9,0)),"")</f>
        <v>0.1</v>
      </c>
      <c r="K53" s="54" t="str">
        <f>IFERROR(IF(VLOOKUP($A53,BLM貼值!$A:$O,10,0)=0,"",VLOOKUP($A53,BLM貼值!$A:$O,10,0)),"")</f>
        <v/>
      </c>
      <c r="L53" s="54" t="str">
        <f>IFERROR(IF(VLOOKUP($A53,BLM貼值!$A:$O,11,0)=0,"",VLOOKUP($A53,BLM貼值!$A:$O,11,0)),"")</f>
        <v/>
      </c>
      <c r="M53" s="54" t="str">
        <f>IFERROR(IF(VLOOKUP($A53,BLM貼值!$A:$O,12,0)=0,"",VLOOKUP($A53,BLM貼值!$A:$O,12,0)),"")</f>
        <v/>
      </c>
      <c r="N53" s="54" t="str">
        <f>IFERROR(IF(VLOOKUP($A53,BLM貼值!$A:$O,13,0)=0,"",VLOOKUP($A53,BLM貼值!$A:$O,13,0)),"")</f>
        <v/>
      </c>
      <c r="O53" s="54" t="str">
        <f>IFERROR(IF(VLOOKUP($A53,BLM貼值!$A:$O,14,0)=0,"",VLOOKUP($A53,BLM貼值!$A:$O,14,0)),"")</f>
        <v/>
      </c>
      <c r="P53" s="55" t="str">
        <f>IFERROR(IF(VLOOKUP($A53,BLM貼值!$A:$O,15,0)=0,"",VLOOKUP($A53,BLM貼值!$A:$O,15,0)),"")</f>
        <v/>
      </c>
    </row>
    <row r="54" spans="1:16" ht="24" customHeight="1">
      <c r="A54" s="163" t="s">
        <v>86</v>
      </c>
      <c r="B54" s="52" t="s">
        <v>86</v>
      </c>
      <c r="C54" s="26" t="s">
        <v>127</v>
      </c>
      <c r="D54" s="54">
        <f>IFERROR(IF(VLOOKUP($A54,BLM貼值!$A:$O,3,0)=0,"",VLOOKUP($A54,BLM貼值!$A:$O,3,0)),"")</f>
        <v>-6.1</v>
      </c>
      <c r="E54" s="54">
        <f>IFERROR(IF(VLOOKUP($A54,BLM貼值!$A:$O,4,0)=0,"",VLOOKUP($A54,BLM貼值!$A:$O,4,0)),"")</f>
        <v>-6.6</v>
      </c>
      <c r="F54" s="54">
        <f>IFERROR(IF(VLOOKUP($A54,BLM貼值!$A:$O,5,0)=0,"",VLOOKUP($A54,BLM貼值!$A:$O,5,0)),"")</f>
        <v>-6.9</v>
      </c>
      <c r="G54" s="54">
        <f>IFERROR(IF(VLOOKUP($A54,BLM貼值!$A:$O,6,0)=0,"",VLOOKUP($A54,BLM貼值!$A:$O,6,0)),"")</f>
        <v>-5.4</v>
      </c>
      <c r="H54" s="54">
        <f>IFERROR(IF(VLOOKUP($A54,BLM貼值!$A:$O,7,0)=0,"",VLOOKUP($A54,BLM貼值!$A:$O,7,0)),"")</f>
        <v>-6.5</v>
      </c>
      <c r="I54" s="54">
        <f>IFERROR(IF(VLOOKUP($A54,BLM貼值!$A:$O,8,0)=0,"",VLOOKUP($A54,BLM貼值!$A:$O,8,0)),"")</f>
        <v>-5.6000000000000005</v>
      </c>
      <c r="J54" s="54" t="str">
        <f>IFERROR(IF(VLOOKUP($A54,BLM貼值!$A:$O,9,0)=0,"",VLOOKUP($A54,BLM貼值!$A:$O,9,0)),"")</f>
        <v/>
      </c>
      <c r="K54" s="54" t="str">
        <f>IFERROR(IF(VLOOKUP($A54,BLM貼值!$A:$O,10,0)=0,"",VLOOKUP($A54,BLM貼值!$A:$O,10,0)),"")</f>
        <v/>
      </c>
      <c r="L54" s="54" t="str">
        <f>IFERROR(IF(VLOOKUP($A54,BLM貼值!$A:$O,11,0)=0,"",VLOOKUP($A54,BLM貼值!$A:$O,11,0)),"")</f>
        <v/>
      </c>
      <c r="M54" s="54" t="str">
        <f>IFERROR(IF(VLOOKUP($A54,BLM貼值!$A:$O,12,0)=0,"",VLOOKUP($A54,BLM貼值!$A:$O,12,0)),"")</f>
        <v/>
      </c>
      <c r="N54" s="54" t="str">
        <f>IFERROR(IF(VLOOKUP($A54,BLM貼值!$A:$O,13,0)=0,"",VLOOKUP($A54,BLM貼值!$A:$O,13,0)),"")</f>
        <v/>
      </c>
      <c r="O54" s="54" t="str">
        <f>IFERROR(IF(VLOOKUP($A54,BLM貼值!$A:$O,14,0)=0,"",VLOOKUP($A54,BLM貼值!$A:$O,14,0)),"")</f>
        <v/>
      </c>
      <c r="P54" s="55" t="str">
        <f>IFERROR(IF(VLOOKUP($A54,BLM貼值!$A:$O,15,0)=0,"",VLOOKUP($A54,BLM貼值!$A:$O,15,0)),"")</f>
        <v/>
      </c>
    </row>
    <row r="55" spans="1:16" ht="24" customHeight="1">
      <c r="A55" s="163" t="s">
        <v>327</v>
      </c>
      <c r="B55" s="52" t="s">
        <v>165</v>
      </c>
      <c r="C55" s="26" t="s">
        <v>162</v>
      </c>
      <c r="D55" s="54">
        <f>IFERROR(IF(VLOOKUP($A55,BLM貼值!$A:$O,3,0)=0,"",VLOOKUP($A55,BLM貼值!$A:$O,3,0)),"")</f>
        <v>995.14</v>
      </c>
      <c r="E55" s="54">
        <f>IFERROR(IF(VLOOKUP($A55,BLM貼值!$A:$O,4,0)=0,"",VLOOKUP($A55,BLM貼值!$A:$O,4,0)),"")</f>
        <v>5130</v>
      </c>
      <c r="F55" s="54">
        <f>IFERROR(IF(VLOOKUP($A55,BLM貼值!$A:$O,5,0)=0,"",VLOOKUP($A55,BLM貼值!$A:$O,5,0)),"")</f>
        <v>1008.72</v>
      </c>
      <c r="G55" s="54">
        <f>IFERROR(IF(VLOOKUP($A55,BLM貼值!$A:$O,6,0)=0,"",VLOOKUP($A55,BLM貼值!$A:$O,6,0)),"")</f>
        <v>3635.86</v>
      </c>
      <c r="H55" s="54">
        <f>IFERROR(IF(VLOOKUP($A55,BLM貼值!$A:$O,7,0)=0,"",VLOOKUP($A55,BLM貼值!$A:$O,7,0)),"")</f>
        <v>285.07</v>
      </c>
      <c r="I55" s="54">
        <f>IFERROR(IF(VLOOKUP($A55,BLM貼值!$A:$O,8,0)=0,"",VLOOKUP($A55,BLM貼值!$A:$O,8,0)),"")</f>
        <v>622.51</v>
      </c>
      <c r="J55" s="54" t="str">
        <f>IFERROR(IF(VLOOKUP($A55,BLM貼值!$A:$O,9,0)=0,"",VLOOKUP($A55,BLM貼值!$A:$O,9,0)),"")</f>
        <v/>
      </c>
      <c r="K55" s="54" t="str">
        <f>IFERROR(IF(VLOOKUP($A55,BLM貼值!$A:$O,10,0)=0,"",VLOOKUP($A55,BLM貼值!$A:$O,10,0)),"")</f>
        <v/>
      </c>
      <c r="L55" s="54" t="str">
        <f>IFERROR(IF(VLOOKUP($A55,BLM貼值!$A:$O,11,0)=0,"",VLOOKUP($A55,BLM貼值!$A:$O,11,0)),"")</f>
        <v/>
      </c>
      <c r="M55" s="54" t="str">
        <f>IFERROR(IF(VLOOKUP($A55,BLM貼值!$A:$O,12,0)=0,"",VLOOKUP($A55,BLM貼值!$A:$O,12,0)),"")</f>
        <v/>
      </c>
      <c r="N55" s="54" t="str">
        <f>IFERROR(IF(VLOOKUP($A55,BLM貼值!$A:$O,13,0)=0,"",VLOOKUP($A55,BLM貼值!$A:$O,13,0)),"")</f>
        <v/>
      </c>
      <c r="O55" s="54" t="str">
        <f>IFERROR(IF(VLOOKUP($A55,BLM貼值!$A:$O,14,0)=0,"",VLOOKUP($A55,BLM貼值!$A:$O,14,0)),"")</f>
        <v/>
      </c>
      <c r="P55" s="55" t="str">
        <f>IFERROR(IF(VLOOKUP($A55,BLM貼值!$A:$O,15,0)=0,"",VLOOKUP($A55,BLM貼值!$A:$O,15,0)),"")</f>
        <v/>
      </c>
    </row>
    <row r="56" spans="1:16" ht="24" customHeight="1">
      <c r="B56" s="52" t="s">
        <v>114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9"/>
    </row>
    <row r="57" spans="1:16" ht="24" customHeight="1">
      <c r="B57" s="52" t="s">
        <v>115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9"/>
    </row>
    <row r="58" spans="1:16" ht="24" customHeight="1">
      <c r="B58" s="52" t="s">
        <v>116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9"/>
    </row>
    <row r="59" spans="1:16" ht="24" customHeight="1">
      <c r="A59" s="163" t="s">
        <v>293</v>
      </c>
      <c r="B59" s="52" t="s">
        <v>82</v>
      </c>
      <c r="D59" s="82">
        <f>IFERROR(IF(VLOOKUP($A59,BLM貼值!$A:$O,3,0)=0,"",VLOOKUP($A59,BLM貼值!$A:$O,3,0)),"")</f>
        <v>24.79</v>
      </c>
      <c r="E59" s="82">
        <f>IFERROR(IF(VLOOKUP($A59,BLM貼值!$A:$O,4,0)=0,"",VLOOKUP($A59,BLM貼值!$A:$O,4,0)),"")</f>
        <v>25.46</v>
      </c>
      <c r="F59" s="82">
        <f>IFERROR(IF(VLOOKUP($A59,BLM貼值!$A:$O,5,0)=0,"",VLOOKUP($A59,BLM貼值!$A:$O,5,0)),"")</f>
        <v>24.15</v>
      </c>
      <c r="G59" s="82">
        <f>IFERROR(IF(VLOOKUP($A59,BLM貼值!$A:$O,6,0)=0,"",VLOOKUP($A59,BLM貼值!$A:$O,6,0)),"")</f>
        <v>22.74</v>
      </c>
      <c r="H59" s="82">
        <f>IFERROR(IF(VLOOKUP($A59,BLM貼值!$A:$O,7,0)=0,"",VLOOKUP($A59,BLM貼值!$A:$O,7,0)),"")</f>
        <v>22.56</v>
      </c>
      <c r="I59" s="82">
        <f>IFERROR(IF(VLOOKUP($A59,BLM貼值!$A:$O,8,0)=0,"",VLOOKUP($A59,BLM貼值!$A:$O,8,0)),"")</f>
        <v>23.27</v>
      </c>
      <c r="J59" s="82">
        <f>IFERROR(IF(VLOOKUP($A59,BLM貼值!$A:$O,9,0)=0,"",VLOOKUP($A59,BLM貼值!$A:$O,9,0)),"")</f>
        <v>24.4</v>
      </c>
      <c r="K59" s="82">
        <f>IFERROR(IF(VLOOKUP($A59,BLM貼值!$A:$O,10,0)=0,"",VLOOKUP($A59,BLM貼值!$A:$O,10,0)),"")</f>
        <v>24.7</v>
      </c>
      <c r="L59" s="82" t="str">
        <f>IFERROR(IF(VLOOKUP($A59,BLM貼值!$A:$O,11,0)=0,"",VLOOKUP($A59,BLM貼值!$A:$O,11,0)),"")</f>
        <v/>
      </c>
      <c r="M59" s="82" t="str">
        <f>IFERROR(IF(VLOOKUP($A59,BLM貼值!$A:$O,12,0)=0,"",VLOOKUP($A59,BLM貼值!$A:$O,12,0)),"")</f>
        <v/>
      </c>
      <c r="N59" s="82" t="str">
        <f>IFERROR(IF(VLOOKUP($A59,BLM貼值!$A:$O,13,0)=0,"",VLOOKUP($A59,BLM貼值!$A:$O,13,0)),"")</f>
        <v/>
      </c>
      <c r="O59" s="82" t="str">
        <f>IFERROR(IF(VLOOKUP($A59,BLM貼值!$A:$O,14,0)=0,"",VLOOKUP($A59,BLM貼值!$A:$O,14,0)),"")</f>
        <v/>
      </c>
      <c r="P59" s="83" t="str">
        <f>IFERROR(IF(VLOOKUP($A59,BLM貼值!$A:$O,15,0)=0,"",VLOOKUP($A59,BLM貼值!$A:$O,15,0)),"")</f>
        <v/>
      </c>
    </row>
    <row r="60" spans="1:16" ht="24" customHeight="1">
      <c r="A60" s="163" t="s">
        <v>294</v>
      </c>
      <c r="B60" s="52" t="s">
        <v>83</v>
      </c>
      <c r="D60" s="82">
        <f>IFERROR(IF(VLOOKUP($A60,BLM貼值!$A:$O,3,0)=0,"",VLOOKUP($A60,BLM貼值!$A:$O,3,0)),"")</f>
        <v>14.33</v>
      </c>
      <c r="E60" s="82">
        <f>IFERROR(IF(VLOOKUP($A60,BLM貼值!$A:$O,4,0)=0,"",VLOOKUP($A60,BLM貼值!$A:$O,4,0)),"")</f>
        <v>15.31</v>
      </c>
      <c r="F60" s="82">
        <f>IFERROR(IF(VLOOKUP($A60,BLM貼值!$A:$O,5,0)=0,"",VLOOKUP($A60,BLM貼值!$A:$O,5,0)),"")</f>
        <v>15.51</v>
      </c>
      <c r="G60" s="82">
        <f>IFERROR(IF(VLOOKUP($A60,BLM貼值!$A:$O,6,0)=0,"",VLOOKUP($A60,BLM貼值!$A:$O,6,0)),"")</f>
        <v>14.8</v>
      </c>
      <c r="H60" s="82">
        <f>IFERROR(IF(VLOOKUP($A60,BLM貼值!$A:$O,7,0)=0,"",VLOOKUP($A60,BLM貼值!$A:$O,7,0)),"")</f>
        <v>14.54</v>
      </c>
      <c r="I60" s="82">
        <f>IFERROR(IF(VLOOKUP($A60,BLM貼值!$A:$O,8,0)=0,"",VLOOKUP($A60,BLM貼值!$A:$O,8,0)),"")</f>
        <v>15.35</v>
      </c>
      <c r="J60" s="82">
        <f>IFERROR(IF(VLOOKUP($A60,BLM貼值!$A:$O,9,0)=0,"",VLOOKUP($A60,BLM貼值!$A:$O,9,0)),"")</f>
        <v>15.14</v>
      </c>
      <c r="K60" s="82">
        <f>IFERROR(IF(VLOOKUP($A60,BLM貼值!$A:$O,10,0)=0,"",VLOOKUP($A60,BLM貼值!$A:$O,10,0)),"")</f>
        <v>15.35</v>
      </c>
      <c r="L60" s="82" t="str">
        <f>IFERROR(IF(VLOOKUP($A60,BLM貼值!$A:$O,11,0)=0,"",VLOOKUP($A60,BLM貼值!$A:$O,11,0)),"")</f>
        <v/>
      </c>
      <c r="M60" s="82" t="str">
        <f>IFERROR(IF(VLOOKUP($A60,BLM貼值!$A:$O,12,0)=0,"",VLOOKUP($A60,BLM貼值!$A:$O,12,0)),"")</f>
        <v/>
      </c>
      <c r="N60" s="82" t="str">
        <f>IFERROR(IF(VLOOKUP($A60,BLM貼值!$A:$O,13,0)=0,"",VLOOKUP($A60,BLM貼值!$A:$O,13,0)),"")</f>
        <v/>
      </c>
      <c r="O60" s="82" t="str">
        <f>IFERROR(IF(VLOOKUP($A60,BLM貼值!$A:$O,14,0)=0,"",VLOOKUP($A60,BLM貼值!$A:$O,14,0)),"")</f>
        <v/>
      </c>
      <c r="P60" s="83" t="str">
        <f>IFERROR(IF(VLOOKUP($A60,BLM貼值!$A:$O,15,0)=0,"",VLOOKUP($A60,BLM貼值!$A:$O,15,0)),"")</f>
        <v/>
      </c>
    </row>
    <row r="61" spans="1:16" ht="24" customHeight="1" thickBot="1">
      <c r="B61" s="63" t="s">
        <v>117</v>
      </c>
      <c r="C61" s="72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1"/>
    </row>
  </sheetData>
  <phoneticPr fontId="1" type="noConversion"/>
  <conditionalFormatting sqref="D2:P10">
    <cfRule type="cellIs" dxfId="1" priority="2" operator="equal">
      <formula>""</formula>
    </cfRule>
  </conditionalFormatting>
  <conditionalFormatting sqref="D29:P55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DA96-6ACE-4B95-99DF-DE45EF3291D6}">
  <sheetPr>
    <tabColor rgb="FFFFC000"/>
  </sheetPr>
  <dimension ref="A1:Q50"/>
  <sheetViews>
    <sheetView showGridLines="0" zoomScale="85" zoomScaleNormal="85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9.95" customHeight="1"/>
  <cols>
    <col min="1" max="1" width="15.6640625" style="139" bestFit="1" customWidth="1"/>
    <col min="2" max="2" width="25.44140625" style="139" bestFit="1" customWidth="1"/>
    <col min="3" max="3" width="17.33203125" style="139" bestFit="1" customWidth="1"/>
    <col min="4" max="9" width="14.44140625" style="139" bestFit="1" customWidth="1"/>
    <col min="10" max="11" width="13.33203125" style="139" bestFit="1" customWidth="1"/>
    <col min="12" max="12" width="13.5546875" style="139" bestFit="1" customWidth="1"/>
    <col min="13" max="15" width="14.77734375" style="139" bestFit="1" customWidth="1"/>
    <col min="16" max="16" width="8.88671875" style="139"/>
    <col min="18" max="16384" width="8.88671875" style="139"/>
  </cols>
  <sheetData>
    <row r="1" spans="1:17" s="138" customFormat="1" ht="19.95" customHeight="1">
      <c r="A1" s="140" t="s">
        <v>248</v>
      </c>
      <c r="B1" s="140" t="s">
        <v>291</v>
      </c>
      <c r="C1" s="141">
        <f>整理!D1</f>
        <v>45657</v>
      </c>
      <c r="D1" s="141">
        <f>整理!E1</f>
        <v>45688</v>
      </c>
      <c r="E1" s="141">
        <f>整理!F1</f>
        <v>45716</v>
      </c>
      <c r="F1" s="141">
        <f>整理!G1</f>
        <v>45747</v>
      </c>
      <c r="G1" s="141">
        <f>整理!H1</f>
        <v>45777</v>
      </c>
      <c r="H1" s="141">
        <f>整理!I1</f>
        <v>45808</v>
      </c>
      <c r="I1" s="141">
        <f>整理!J1</f>
        <v>45838</v>
      </c>
      <c r="J1" s="141">
        <f>整理!K1</f>
        <v>45869</v>
      </c>
      <c r="K1" s="141">
        <f>整理!L1</f>
        <v>45900</v>
      </c>
      <c r="L1" s="141">
        <f>整理!M1</f>
        <v>45930</v>
      </c>
      <c r="M1" s="141">
        <f>整理!N1</f>
        <v>45961</v>
      </c>
      <c r="N1" s="141">
        <f>整理!O1</f>
        <v>45991</v>
      </c>
      <c r="O1" s="141">
        <f>整理!P1</f>
        <v>46022</v>
      </c>
      <c r="Q1"/>
    </row>
    <row r="2" spans="1:17" ht="19.95" customHeight="1">
      <c r="A2" s="145" t="s">
        <v>249</v>
      </c>
      <c r="B2" s="142" t="s">
        <v>232</v>
      </c>
      <c r="C2" s="148">
        <v>101.6</v>
      </c>
      <c r="D2" s="148">
        <v>101.4</v>
      </c>
      <c r="E2" s="148">
        <v>101.2</v>
      </c>
      <c r="F2" s="148">
        <v>100.5</v>
      </c>
      <c r="G2" s="148">
        <v>99.1</v>
      </c>
      <c r="H2" s="148">
        <v>99</v>
      </c>
      <c r="I2" s="148"/>
      <c r="J2" s="148"/>
      <c r="K2" s="148"/>
      <c r="L2" s="148"/>
      <c r="M2" s="148"/>
      <c r="N2" s="148"/>
      <c r="O2" s="148"/>
    </row>
    <row r="3" spans="1:17" ht="19.95" customHeight="1">
      <c r="A3" s="146" t="s">
        <v>250</v>
      </c>
      <c r="B3" s="143" t="s">
        <v>124</v>
      </c>
      <c r="C3" s="149">
        <v>55.4</v>
      </c>
      <c r="D3" s="149">
        <v>52.7</v>
      </c>
      <c r="E3" s="149">
        <v>51.6</v>
      </c>
      <c r="F3" s="149">
        <v>53.5</v>
      </c>
      <c r="G3" s="149">
        <v>50.6</v>
      </c>
      <c r="H3" s="149">
        <v>53</v>
      </c>
      <c r="I3" s="149">
        <v>52.9</v>
      </c>
      <c r="J3" s="149"/>
      <c r="K3" s="149"/>
      <c r="L3" s="149"/>
      <c r="M3" s="149"/>
      <c r="N3" s="149"/>
      <c r="O3" s="149"/>
    </row>
    <row r="4" spans="1:17" ht="19.95" customHeight="1">
      <c r="A4" s="146" t="s">
        <v>251</v>
      </c>
      <c r="B4" s="143" t="s">
        <v>141</v>
      </c>
      <c r="C4" s="149">
        <v>290559</v>
      </c>
      <c r="D4" s="149">
        <v>291195</v>
      </c>
      <c r="E4" s="149">
        <v>293985</v>
      </c>
      <c r="F4" s="149">
        <v>316215</v>
      </c>
      <c r="G4" s="149">
        <v>295229</v>
      </c>
      <c r="H4" s="149">
        <v>343567</v>
      </c>
      <c r="I4" s="149"/>
      <c r="J4" s="149"/>
      <c r="K4" s="149"/>
      <c r="L4" s="149"/>
      <c r="M4" s="149"/>
      <c r="N4" s="149"/>
      <c r="O4" s="149"/>
    </row>
    <row r="5" spans="1:17" ht="19.95" customHeight="1">
      <c r="A5" s="146" t="s">
        <v>252</v>
      </c>
      <c r="B5" s="143" t="s">
        <v>142</v>
      </c>
      <c r="C5" s="149">
        <v>717.66</v>
      </c>
      <c r="D5" s="149">
        <v>711.46</v>
      </c>
      <c r="E5" s="149">
        <v>711.76</v>
      </c>
      <c r="F5" s="149">
        <v>722.57</v>
      </c>
      <c r="G5" s="149">
        <v>721.98</v>
      </c>
      <c r="H5" s="149">
        <v>715.42</v>
      </c>
      <c r="I5" s="149"/>
      <c r="J5" s="149"/>
      <c r="K5" s="149"/>
      <c r="L5" s="149"/>
      <c r="M5" s="149"/>
      <c r="N5" s="149"/>
      <c r="O5" s="149"/>
    </row>
    <row r="6" spans="1:17" ht="19.95" customHeight="1">
      <c r="A6" s="146" t="s">
        <v>253</v>
      </c>
      <c r="B6" s="143" t="s">
        <v>234</v>
      </c>
      <c r="C6" s="149">
        <v>158942</v>
      </c>
      <c r="D6" s="149">
        <v>159053</v>
      </c>
      <c r="E6" s="149">
        <v>159155</v>
      </c>
      <c r="F6" s="149">
        <v>159275</v>
      </c>
      <c r="G6" s="149">
        <v>159433</v>
      </c>
      <c r="H6" s="149">
        <v>159577</v>
      </c>
      <c r="I6" s="149">
        <v>159724</v>
      </c>
      <c r="J6" s="149"/>
      <c r="K6" s="149"/>
      <c r="L6" s="149"/>
      <c r="M6" s="149"/>
      <c r="N6" s="149"/>
      <c r="O6" s="149"/>
    </row>
    <row r="7" spans="1:17" ht="19.95" customHeight="1">
      <c r="A7" s="146" t="s">
        <v>254</v>
      </c>
      <c r="B7" s="143" t="s">
        <v>145</v>
      </c>
      <c r="C7" s="149">
        <v>4.0999999999999996</v>
      </c>
      <c r="D7" s="149">
        <v>4</v>
      </c>
      <c r="E7" s="149">
        <v>4.0999999999999996</v>
      </c>
      <c r="F7" s="149">
        <v>4.2</v>
      </c>
      <c r="G7" s="149">
        <v>4.2</v>
      </c>
      <c r="H7" s="149">
        <v>4.2</v>
      </c>
      <c r="I7" s="149">
        <v>4.0999999999999996</v>
      </c>
      <c r="J7" s="149"/>
      <c r="K7" s="149"/>
      <c r="L7" s="149"/>
      <c r="M7" s="149"/>
      <c r="N7" s="149"/>
      <c r="O7" s="149"/>
    </row>
    <row r="8" spans="1:17" ht="19.95" customHeight="1">
      <c r="A8" s="146" t="s">
        <v>255</v>
      </c>
      <c r="B8" s="143" t="s">
        <v>235</v>
      </c>
      <c r="C8" s="149">
        <v>0.4</v>
      </c>
      <c r="D8" s="149">
        <v>0.5</v>
      </c>
      <c r="E8" s="149">
        <v>0.2</v>
      </c>
      <c r="F8" s="149">
        <v>-0.1</v>
      </c>
      <c r="G8" s="149">
        <v>0.2</v>
      </c>
      <c r="H8" s="149">
        <v>0.1</v>
      </c>
      <c r="I8" s="149"/>
      <c r="J8" s="149"/>
      <c r="K8" s="149"/>
      <c r="L8" s="149"/>
      <c r="M8" s="149"/>
      <c r="N8" s="149"/>
      <c r="O8" s="149"/>
    </row>
    <row r="9" spans="1:17" ht="19.95" customHeight="1">
      <c r="A9" s="146" t="s">
        <v>256</v>
      </c>
      <c r="B9" s="143" t="s">
        <v>147</v>
      </c>
      <c r="C9" s="149">
        <v>4.29</v>
      </c>
      <c r="D9" s="149">
        <v>4.09</v>
      </c>
      <c r="E9" s="149">
        <v>4.2699999999999996</v>
      </c>
      <c r="F9" s="149">
        <v>4.0199999999999996</v>
      </c>
      <c r="G9" s="149">
        <v>4</v>
      </c>
      <c r="H9" s="149">
        <v>4.03</v>
      </c>
      <c r="I9" s="149"/>
      <c r="J9" s="149"/>
      <c r="K9" s="149"/>
      <c r="L9" s="149"/>
      <c r="M9" s="149"/>
      <c r="N9" s="149"/>
      <c r="O9" s="149"/>
    </row>
    <row r="10" spans="1:17" ht="19.95" customHeight="1">
      <c r="A10" s="146" t="s">
        <v>257</v>
      </c>
      <c r="B10" s="143" t="s">
        <v>149</v>
      </c>
      <c r="C10" s="149">
        <v>102</v>
      </c>
      <c r="D10" s="149">
        <v>101.5</v>
      </c>
      <c r="E10" s="149">
        <v>101.2</v>
      </c>
      <c r="F10" s="149">
        <v>100.8</v>
      </c>
      <c r="G10" s="149">
        <v>99.9</v>
      </c>
      <c r="H10" s="149">
        <v>99.7</v>
      </c>
      <c r="I10" s="149"/>
      <c r="J10" s="149"/>
      <c r="K10" s="149"/>
      <c r="L10" s="149"/>
      <c r="M10" s="149"/>
      <c r="N10" s="149"/>
      <c r="O10" s="149"/>
    </row>
    <row r="11" spans="1:17" ht="19.95" customHeight="1">
      <c r="A11" s="146" t="s">
        <v>258</v>
      </c>
      <c r="B11" s="143" t="s">
        <v>236</v>
      </c>
      <c r="C11" s="149">
        <v>49.6</v>
      </c>
      <c r="D11" s="149">
        <v>50.2</v>
      </c>
      <c r="E11" s="149">
        <v>50.2</v>
      </c>
      <c r="F11" s="149">
        <v>50.9</v>
      </c>
      <c r="G11" s="149">
        <v>50.4</v>
      </c>
      <c r="H11" s="149">
        <v>50.2</v>
      </c>
      <c r="I11" s="149">
        <v>50.6</v>
      </c>
      <c r="J11" s="149"/>
      <c r="K11" s="149"/>
      <c r="L11" s="149"/>
      <c r="M11" s="149"/>
      <c r="N11" s="149"/>
      <c r="O11" s="149"/>
    </row>
    <row r="12" spans="1:17" ht="19.95" customHeight="1">
      <c r="A12" s="146" t="s">
        <v>259</v>
      </c>
      <c r="B12" s="143" t="s">
        <v>150</v>
      </c>
      <c r="C12" s="149">
        <v>-0.9</v>
      </c>
      <c r="D12" s="149">
        <v>-0.88</v>
      </c>
      <c r="E12" s="149">
        <v>-0.74</v>
      </c>
      <c r="F12" s="149">
        <v>-0.72</v>
      </c>
      <c r="G12" s="149">
        <v>-0.67</v>
      </c>
      <c r="H12" s="149">
        <v>-0.56999999999999995</v>
      </c>
      <c r="I12" s="149">
        <v>-0.78</v>
      </c>
      <c r="J12" s="149"/>
      <c r="K12" s="149"/>
      <c r="L12" s="149"/>
      <c r="M12" s="149"/>
      <c r="N12" s="149"/>
      <c r="O12" s="149"/>
    </row>
    <row r="13" spans="1:17" ht="19.95" customHeight="1">
      <c r="A13" s="146" t="s">
        <v>260</v>
      </c>
      <c r="B13" s="143" t="s">
        <v>237</v>
      </c>
      <c r="C13" s="149">
        <v>96.5</v>
      </c>
      <c r="D13" s="149">
        <v>97</v>
      </c>
      <c r="E13" s="149">
        <v>98.3</v>
      </c>
      <c r="F13" s="149">
        <v>100.7</v>
      </c>
      <c r="G13" s="149">
        <v>98.3</v>
      </c>
      <c r="H13" s="149"/>
      <c r="I13" s="149"/>
      <c r="J13" s="149"/>
      <c r="K13" s="149"/>
      <c r="L13" s="149"/>
      <c r="M13" s="149"/>
      <c r="N13" s="149"/>
      <c r="O13" s="149"/>
    </row>
    <row r="14" spans="1:17" ht="19.95" customHeight="1">
      <c r="A14" s="146" t="s">
        <v>261</v>
      </c>
      <c r="B14" s="143" t="s">
        <v>152</v>
      </c>
      <c r="C14" s="149">
        <v>14450.7</v>
      </c>
      <c r="D14" s="149">
        <v>13444</v>
      </c>
      <c r="E14" s="149">
        <v>21002.5</v>
      </c>
      <c r="F14" s="149">
        <v>28759.4</v>
      </c>
      <c r="G14" s="149">
        <v>14000</v>
      </c>
      <c r="H14" s="149"/>
      <c r="I14" s="149"/>
      <c r="J14" s="149"/>
      <c r="K14" s="149"/>
      <c r="L14" s="149"/>
      <c r="M14" s="149"/>
      <c r="N14" s="149"/>
      <c r="O14" s="149"/>
    </row>
    <row r="15" spans="1:17" ht="19.95" customHeight="1">
      <c r="A15" s="146" t="s">
        <v>262</v>
      </c>
      <c r="B15" s="143" t="s">
        <v>153</v>
      </c>
      <c r="C15" s="149">
        <v>101.5</v>
      </c>
      <c r="D15" s="149">
        <v>101.5</v>
      </c>
      <c r="E15" s="149">
        <v>101.8</v>
      </c>
      <c r="F15" s="149">
        <v>102.2</v>
      </c>
      <c r="G15" s="149">
        <v>102.5</v>
      </c>
      <c r="H15" s="149">
        <v>101.8</v>
      </c>
      <c r="I15" s="149"/>
      <c r="J15" s="149"/>
      <c r="K15" s="149"/>
      <c r="L15" s="149"/>
      <c r="M15" s="149"/>
      <c r="N15" s="149"/>
      <c r="O15" s="149"/>
    </row>
    <row r="16" spans="1:17" ht="19.95" customHeight="1">
      <c r="A16" s="146" t="s">
        <v>263</v>
      </c>
      <c r="B16" s="143" t="s">
        <v>154</v>
      </c>
      <c r="C16" s="149">
        <v>6.3</v>
      </c>
      <c r="D16" s="149">
        <v>6.3</v>
      </c>
      <c r="E16" s="149">
        <v>6.3</v>
      </c>
      <c r="F16" s="149">
        <v>6.4</v>
      </c>
      <c r="G16" s="149">
        <v>6.2</v>
      </c>
      <c r="H16" s="149">
        <v>6.3</v>
      </c>
      <c r="I16" s="149"/>
      <c r="J16" s="149"/>
      <c r="K16" s="149"/>
      <c r="L16" s="149"/>
      <c r="M16" s="149"/>
      <c r="N16" s="149"/>
      <c r="O16" s="149"/>
    </row>
    <row r="17" spans="1:15" ht="19.95" customHeight="1">
      <c r="A17" s="146" t="s">
        <v>264</v>
      </c>
      <c r="B17" s="143" t="s">
        <v>156</v>
      </c>
      <c r="C17" s="149">
        <v>0.4</v>
      </c>
      <c r="D17" s="149">
        <v>-0.3</v>
      </c>
      <c r="E17" s="149">
        <v>0.4</v>
      </c>
      <c r="F17" s="149">
        <v>0.6</v>
      </c>
      <c r="G17" s="149">
        <v>0.6</v>
      </c>
      <c r="H17" s="149">
        <v>0</v>
      </c>
      <c r="I17" s="149">
        <v>0.3</v>
      </c>
      <c r="J17" s="149"/>
      <c r="K17" s="149"/>
      <c r="L17" s="149"/>
      <c r="M17" s="149"/>
      <c r="N17" s="149"/>
      <c r="O17" s="149"/>
    </row>
    <row r="18" spans="1:15" ht="19.95" customHeight="1">
      <c r="A18" s="146" t="s">
        <v>265</v>
      </c>
      <c r="B18" s="143" t="s">
        <v>157</v>
      </c>
      <c r="C18" s="149">
        <v>99.83</v>
      </c>
      <c r="D18" s="149">
        <v>99.99</v>
      </c>
      <c r="E18" s="149">
        <v>100.1</v>
      </c>
      <c r="F18" s="149">
        <v>100.17</v>
      </c>
      <c r="G18" s="149">
        <v>100.19</v>
      </c>
      <c r="H18" s="149">
        <v>100.2</v>
      </c>
      <c r="I18" s="149">
        <v>100.2</v>
      </c>
      <c r="J18" s="149"/>
      <c r="K18" s="149"/>
      <c r="L18" s="149"/>
      <c r="M18" s="149"/>
      <c r="N18" s="149"/>
      <c r="O18" s="149"/>
    </row>
    <row r="19" spans="1:15" ht="19.95" customHeight="1">
      <c r="A19" s="146" t="s">
        <v>266</v>
      </c>
      <c r="B19" s="143" t="s">
        <v>124</v>
      </c>
      <c r="C19" s="149">
        <v>50.1</v>
      </c>
      <c r="D19" s="149">
        <v>49.1</v>
      </c>
      <c r="E19" s="149">
        <v>50.2</v>
      </c>
      <c r="F19" s="149">
        <v>50.5</v>
      </c>
      <c r="G19" s="149">
        <v>49</v>
      </c>
      <c r="H19" s="149">
        <v>49.5</v>
      </c>
      <c r="I19" s="149">
        <v>49.7</v>
      </c>
      <c r="J19" s="149"/>
      <c r="K19" s="149"/>
      <c r="L19" s="149"/>
      <c r="M19" s="149"/>
      <c r="N19" s="149"/>
      <c r="O19" s="149"/>
    </row>
    <row r="20" spans="1:15" ht="19.95" customHeight="1">
      <c r="A20" s="146" t="s">
        <v>267</v>
      </c>
      <c r="B20" s="143" t="s">
        <v>158</v>
      </c>
      <c r="C20" s="149">
        <v>846.24</v>
      </c>
      <c r="D20" s="149"/>
      <c r="E20" s="149"/>
      <c r="F20" s="149">
        <v>778</v>
      </c>
      <c r="G20" s="149">
        <v>711.1</v>
      </c>
      <c r="H20" s="149">
        <v>737.8</v>
      </c>
      <c r="I20" s="149"/>
      <c r="J20" s="149"/>
      <c r="K20" s="149"/>
      <c r="L20" s="149"/>
      <c r="M20" s="149"/>
      <c r="N20" s="149"/>
      <c r="O20" s="149"/>
    </row>
    <row r="21" spans="1:15" ht="19.95" customHeight="1">
      <c r="A21" s="146" t="s">
        <v>268</v>
      </c>
      <c r="B21" s="143" t="s">
        <v>160</v>
      </c>
      <c r="C21" s="149">
        <v>105.06</v>
      </c>
      <c r="D21" s="149">
        <v>138.43</v>
      </c>
      <c r="E21" s="149">
        <v>31.6</v>
      </c>
      <c r="F21" s="149">
        <v>102.41</v>
      </c>
      <c r="G21" s="149">
        <v>96.24</v>
      </c>
      <c r="H21" s="149">
        <v>103.22</v>
      </c>
      <c r="I21" s="149"/>
      <c r="J21" s="149"/>
      <c r="K21" s="149"/>
      <c r="L21" s="149"/>
      <c r="M21" s="149"/>
      <c r="N21" s="149"/>
      <c r="O21" s="149"/>
    </row>
    <row r="22" spans="1:15" ht="19.95" customHeight="1">
      <c r="A22" s="146" t="s">
        <v>269</v>
      </c>
      <c r="B22" s="143" t="s">
        <v>161</v>
      </c>
      <c r="C22" s="149">
        <v>4517.1499999999996</v>
      </c>
      <c r="D22" s="149"/>
      <c r="E22" s="149"/>
      <c r="F22" s="149">
        <v>4094.05</v>
      </c>
      <c r="G22" s="149">
        <v>3717.41</v>
      </c>
      <c r="H22" s="149">
        <v>4132.58</v>
      </c>
      <c r="I22" s="149"/>
      <c r="J22" s="149"/>
      <c r="K22" s="149"/>
      <c r="L22" s="149"/>
      <c r="M22" s="149"/>
      <c r="N22" s="149"/>
      <c r="O22" s="149"/>
    </row>
    <row r="23" spans="1:15" ht="19.95" customHeight="1">
      <c r="A23" s="146" t="s">
        <v>270</v>
      </c>
      <c r="B23" s="143" t="s">
        <v>238</v>
      </c>
      <c r="C23" s="149">
        <v>5.0999999999999996</v>
      </c>
      <c r="D23" s="149"/>
      <c r="E23" s="149">
        <v>5.4</v>
      </c>
      <c r="F23" s="149">
        <v>5.2</v>
      </c>
      <c r="G23" s="149">
        <v>5.0999999999999996</v>
      </c>
      <c r="H23" s="149">
        <v>5</v>
      </c>
      <c r="I23" s="149"/>
      <c r="J23" s="149"/>
      <c r="K23" s="149"/>
      <c r="L23" s="149"/>
      <c r="M23" s="149"/>
      <c r="N23" s="149"/>
      <c r="O23" s="149"/>
    </row>
    <row r="24" spans="1:15" ht="19.95" customHeight="1">
      <c r="A24" s="146" t="s">
        <v>271</v>
      </c>
      <c r="B24" s="143" t="s">
        <v>164</v>
      </c>
      <c r="C24" s="149">
        <v>0.1</v>
      </c>
      <c r="D24" s="149">
        <v>0.5</v>
      </c>
      <c r="E24" s="149">
        <v>-0.7</v>
      </c>
      <c r="F24" s="149">
        <v>-0.1</v>
      </c>
      <c r="G24" s="149">
        <v>-0.1</v>
      </c>
      <c r="H24" s="149">
        <v>-0.1</v>
      </c>
      <c r="I24" s="149">
        <v>0.1</v>
      </c>
      <c r="J24" s="149"/>
      <c r="K24" s="149"/>
      <c r="L24" s="149"/>
      <c r="M24" s="149"/>
      <c r="N24" s="149"/>
      <c r="O24" s="149"/>
    </row>
    <row r="25" spans="1:15" ht="19.95" customHeight="1">
      <c r="A25" s="146" t="s">
        <v>272</v>
      </c>
      <c r="B25" s="143" t="s">
        <v>239</v>
      </c>
      <c r="C25" s="149">
        <v>995.14</v>
      </c>
      <c r="D25" s="149">
        <v>5130</v>
      </c>
      <c r="E25" s="149">
        <v>1008.72</v>
      </c>
      <c r="F25" s="149">
        <v>3635.86</v>
      </c>
      <c r="G25" s="149">
        <v>285.07</v>
      </c>
      <c r="H25" s="149">
        <v>622.51</v>
      </c>
      <c r="I25" s="149"/>
      <c r="J25" s="149"/>
      <c r="K25" s="149"/>
      <c r="L25" s="149"/>
      <c r="M25" s="149"/>
      <c r="N25" s="149"/>
      <c r="O25" s="149"/>
    </row>
    <row r="26" spans="1:15" ht="19.95" customHeight="1">
      <c r="A26" s="146" t="s">
        <v>273</v>
      </c>
      <c r="B26" s="143" t="s">
        <v>67</v>
      </c>
      <c r="C26" s="149">
        <v>102.07</v>
      </c>
      <c r="D26" s="149">
        <v>102.56</v>
      </c>
      <c r="E26" s="149">
        <v>102.66</v>
      </c>
      <c r="F26" s="149">
        <v>102.42</v>
      </c>
      <c r="G26" s="149">
        <v>102.07</v>
      </c>
      <c r="H26" s="149">
        <v>101.73</v>
      </c>
      <c r="I26" s="149"/>
      <c r="J26" s="149"/>
      <c r="K26" s="149"/>
      <c r="L26" s="149"/>
      <c r="M26" s="149"/>
      <c r="N26" s="149"/>
      <c r="O26" s="149"/>
    </row>
    <row r="27" spans="1:15" ht="19.95" customHeight="1">
      <c r="A27" s="146" t="s">
        <v>274</v>
      </c>
      <c r="B27" s="143" t="s">
        <v>124</v>
      </c>
      <c r="C27" s="149">
        <v>52.7</v>
      </c>
      <c r="D27" s="149">
        <v>51.1</v>
      </c>
      <c r="E27" s="149">
        <v>51.5</v>
      </c>
      <c r="F27" s="149">
        <v>49.8</v>
      </c>
      <c r="G27" s="149">
        <v>47.8</v>
      </c>
      <c r="H27" s="149">
        <v>48.6</v>
      </c>
      <c r="I27" s="149">
        <v>47.2</v>
      </c>
      <c r="J27" s="149"/>
      <c r="K27" s="149"/>
      <c r="L27" s="149"/>
      <c r="M27" s="149"/>
      <c r="N27" s="149"/>
      <c r="O27" s="149"/>
    </row>
    <row r="28" spans="1:15" ht="19.95" customHeight="1">
      <c r="A28" s="146" t="s">
        <v>275</v>
      </c>
      <c r="B28" s="143" t="s">
        <v>125</v>
      </c>
      <c r="C28" s="149">
        <v>52921</v>
      </c>
      <c r="D28" s="149">
        <v>46972</v>
      </c>
      <c r="E28" s="149">
        <v>49452</v>
      </c>
      <c r="F28" s="149">
        <v>53044</v>
      </c>
      <c r="G28" s="149">
        <v>56400</v>
      </c>
      <c r="H28" s="149">
        <v>57933</v>
      </c>
      <c r="I28" s="149"/>
      <c r="J28" s="149"/>
      <c r="K28" s="149"/>
      <c r="L28" s="149"/>
      <c r="M28" s="149"/>
      <c r="N28" s="149"/>
      <c r="O28" s="149"/>
    </row>
    <row r="29" spans="1:15" ht="19.95" customHeight="1">
      <c r="A29" s="146" t="s">
        <v>276</v>
      </c>
      <c r="B29" s="143" t="s">
        <v>240</v>
      </c>
      <c r="C29" s="149">
        <v>108.38</v>
      </c>
      <c r="D29" s="149">
        <v>96.12</v>
      </c>
      <c r="E29" s="149">
        <v>92.68</v>
      </c>
      <c r="F29" s="149">
        <v>105.27</v>
      </c>
      <c r="G29" s="149">
        <v>108.74</v>
      </c>
      <c r="H29" s="149">
        <v>120.18</v>
      </c>
      <c r="I29" s="149"/>
      <c r="J29" s="149"/>
      <c r="K29" s="149"/>
      <c r="L29" s="149"/>
      <c r="M29" s="149"/>
      <c r="N29" s="149"/>
      <c r="O29" s="149"/>
    </row>
    <row r="30" spans="1:15" ht="19.95" customHeight="1">
      <c r="A30" s="146" t="s">
        <v>277</v>
      </c>
      <c r="B30" s="143" t="s">
        <v>68</v>
      </c>
      <c r="C30" s="149">
        <v>6.07</v>
      </c>
      <c r="D30" s="149">
        <v>9.9700000000000006</v>
      </c>
      <c r="E30" s="149">
        <v>6.55</v>
      </c>
      <c r="F30" s="149">
        <v>6.95</v>
      </c>
      <c r="G30" s="149">
        <v>7.21</v>
      </c>
      <c r="H30" s="149">
        <v>12.61</v>
      </c>
      <c r="I30" s="149">
        <v>12.07</v>
      </c>
      <c r="J30" s="149"/>
      <c r="K30" s="149"/>
      <c r="L30" s="149"/>
      <c r="M30" s="149"/>
      <c r="N30" s="149"/>
      <c r="O30" s="149"/>
    </row>
    <row r="31" spans="1:15" ht="19.95" customHeight="1">
      <c r="A31" s="146" t="s">
        <v>278</v>
      </c>
      <c r="B31" s="143" t="s">
        <v>126</v>
      </c>
      <c r="C31" s="149">
        <v>434.09</v>
      </c>
      <c r="D31" s="149">
        <v>445.85</v>
      </c>
      <c r="E31" s="149">
        <v>355.65</v>
      </c>
      <c r="F31" s="149">
        <v>393.1</v>
      </c>
      <c r="G31" s="149">
        <v>384.91</v>
      </c>
      <c r="H31" s="149">
        <v>394.91</v>
      </c>
      <c r="I31" s="149"/>
      <c r="J31" s="149"/>
      <c r="K31" s="149"/>
      <c r="L31" s="149"/>
      <c r="M31" s="149"/>
      <c r="N31" s="149"/>
      <c r="O31" s="149"/>
    </row>
    <row r="32" spans="1:15" ht="19.95" customHeight="1">
      <c r="A32" s="146" t="s">
        <v>279</v>
      </c>
      <c r="B32" s="143" t="s">
        <v>69</v>
      </c>
      <c r="C32" s="149">
        <v>3.38</v>
      </c>
      <c r="D32" s="149">
        <v>3.37</v>
      </c>
      <c r="E32" s="149">
        <v>3.35</v>
      </c>
      <c r="F32" s="149">
        <v>3.36</v>
      </c>
      <c r="G32" s="149">
        <v>3.36</v>
      </c>
      <c r="H32" s="149">
        <v>3.34</v>
      </c>
      <c r="I32" s="149"/>
      <c r="J32" s="149"/>
      <c r="K32" s="149"/>
      <c r="L32" s="149"/>
      <c r="M32" s="149"/>
      <c r="N32" s="149"/>
      <c r="O32" s="149"/>
    </row>
    <row r="33" spans="1:15" ht="19.95" customHeight="1">
      <c r="A33" s="146" t="s">
        <v>280</v>
      </c>
      <c r="B33" s="143" t="s">
        <v>70</v>
      </c>
      <c r="C33" s="149">
        <v>2.1</v>
      </c>
      <c r="D33" s="149">
        <v>2.67</v>
      </c>
      <c r="E33" s="149">
        <v>1.62</v>
      </c>
      <c r="F33" s="149">
        <v>2.34</v>
      </c>
      <c r="G33" s="149">
        <v>2.0299999999999998</v>
      </c>
      <c r="H33" s="149">
        <v>1.55</v>
      </c>
      <c r="I33" s="149">
        <v>1.37</v>
      </c>
      <c r="J33" s="149"/>
      <c r="K33" s="149"/>
      <c r="L33" s="149"/>
      <c r="M33" s="149"/>
      <c r="N33" s="149"/>
      <c r="O33" s="149"/>
    </row>
    <row r="34" spans="1:15" ht="19.95" customHeight="1">
      <c r="A34" s="146" t="s">
        <v>281</v>
      </c>
      <c r="B34" s="143" t="s">
        <v>241</v>
      </c>
      <c r="C34" s="149">
        <v>3.8</v>
      </c>
      <c r="D34" s="149">
        <v>4.0599999999999996</v>
      </c>
      <c r="E34" s="149">
        <v>2.63</v>
      </c>
      <c r="F34" s="149">
        <v>1.26</v>
      </c>
      <c r="G34" s="149">
        <v>2</v>
      </c>
      <c r="H34" s="149">
        <v>2.2000000000000002</v>
      </c>
      <c r="I34" s="149"/>
      <c r="J34" s="149"/>
      <c r="K34" s="149"/>
      <c r="L34" s="149"/>
      <c r="M34" s="149"/>
      <c r="N34" s="149"/>
      <c r="O34" s="149"/>
    </row>
    <row r="35" spans="1:15" ht="19.95" customHeight="1">
      <c r="A35" s="146" t="s">
        <v>282</v>
      </c>
      <c r="B35" s="143" t="s">
        <v>241</v>
      </c>
      <c r="C35" s="149">
        <v>5.41</v>
      </c>
      <c r="D35" s="149">
        <v>5.39</v>
      </c>
      <c r="E35" s="149">
        <v>4.8600000000000003</v>
      </c>
      <c r="F35" s="149">
        <v>3.98</v>
      </c>
      <c r="G35" s="149">
        <v>3.52</v>
      </c>
      <c r="H35" s="149">
        <v>3.32</v>
      </c>
      <c r="I35" s="149"/>
      <c r="J35" s="149"/>
      <c r="K35" s="149"/>
      <c r="L35" s="149"/>
      <c r="M35" s="149"/>
      <c r="N35" s="149"/>
      <c r="O35" s="149"/>
    </row>
    <row r="36" spans="1:15" ht="19.95" customHeight="1">
      <c r="A36" s="146" t="s">
        <v>283</v>
      </c>
      <c r="B36" s="143" t="s">
        <v>242</v>
      </c>
      <c r="C36" s="149">
        <v>2.5</v>
      </c>
      <c r="D36" s="149">
        <v>2.8</v>
      </c>
      <c r="E36" s="149">
        <v>2.9</v>
      </c>
      <c r="F36" s="149">
        <v>3.1</v>
      </c>
      <c r="G36" s="149">
        <v>3.9</v>
      </c>
      <c r="H36" s="149">
        <v>3.9</v>
      </c>
      <c r="I36" s="149"/>
      <c r="J36" s="149"/>
      <c r="K36" s="149"/>
      <c r="L36" s="149"/>
      <c r="M36" s="149"/>
      <c r="N36" s="149"/>
      <c r="O36" s="149"/>
    </row>
    <row r="37" spans="1:15" ht="19.95" customHeight="1">
      <c r="A37" s="146" t="s">
        <v>284</v>
      </c>
      <c r="B37" s="143" t="s">
        <v>242</v>
      </c>
      <c r="C37" s="149">
        <v>3.6</v>
      </c>
      <c r="D37" s="149">
        <v>3.6</v>
      </c>
      <c r="E37" s="149">
        <v>3.6</v>
      </c>
      <c r="F37" s="149">
        <v>3.9</v>
      </c>
      <c r="G37" s="149">
        <v>4.4000000000000004</v>
      </c>
      <c r="H37" s="149">
        <v>4.5</v>
      </c>
      <c r="I37" s="149"/>
      <c r="J37" s="149"/>
      <c r="K37" s="149"/>
      <c r="L37" s="149"/>
      <c r="M37" s="149"/>
      <c r="N37" s="149"/>
      <c r="O37" s="149"/>
    </row>
    <row r="38" spans="1:15" ht="19.95" customHeight="1">
      <c r="A38" s="146" t="s">
        <v>285</v>
      </c>
      <c r="B38" s="143" t="s">
        <v>243</v>
      </c>
      <c r="C38" s="149">
        <v>1.8</v>
      </c>
      <c r="D38" s="149">
        <v>2.7</v>
      </c>
      <c r="E38" s="149">
        <v>3.4</v>
      </c>
      <c r="F38" s="149">
        <v>3.9</v>
      </c>
      <c r="G38" s="149">
        <v>4.7</v>
      </c>
      <c r="H38" s="149">
        <v>5.0999999999999996</v>
      </c>
      <c r="I38" s="149"/>
      <c r="J38" s="149"/>
      <c r="K38" s="149"/>
      <c r="L38" s="149"/>
      <c r="M38" s="149"/>
      <c r="N38" s="149"/>
      <c r="O38" s="149"/>
    </row>
    <row r="39" spans="1:15" ht="19.95" customHeight="1">
      <c r="A39" s="146" t="s">
        <v>286</v>
      </c>
      <c r="B39" s="143" t="s">
        <v>243</v>
      </c>
      <c r="C39" s="149">
        <v>2.6</v>
      </c>
      <c r="D39" s="149">
        <v>2.9</v>
      </c>
      <c r="E39" s="149">
        <v>3</v>
      </c>
      <c r="F39" s="149">
        <v>3.1</v>
      </c>
      <c r="G39" s="149">
        <v>3.4</v>
      </c>
      <c r="H39" s="149">
        <v>3.4</v>
      </c>
      <c r="I39" s="149"/>
      <c r="J39" s="149"/>
      <c r="K39" s="149"/>
      <c r="L39" s="149"/>
      <c r="M39" s="149"/>
      <c r="N39" s="149"/>
      <c r="O39" s="149"/>
    </row>
    <row r="40" spans="1:15" ht="19.95" customHeight="1">
      <c r="A40" s="146" t="s">
        <v>287</v>
      </c>
      <c r="B40" s="143" t="s">
        <v>244</v>
      </c>
      <c r="C40" s="149">
        <v>7.38</v>
      </c>
      <c r="D40" s="149">
        <v>7.49</v>
      </c>
      <c r="E40" s="149">
        <v>7.31</v>
      </c>
      <c r="F40" s="149">
        <v>7.79</v>
      </c>
      <c r="G40" s="149">
        <v>8.7799999999999994</v>
      </c>
      <c r="H40" s="149">
        <v>9.16</v>
      </c>
      <c r="I40" s="149"/>
      <c r="J40" s="149"/>
      <c r="K40" s="149"/>
      <c r="L40" s="149"/>
      <c r="M40" s="149"/>
      <c r="N40" s="149"/>
      <c r="O40" s="149"/>
    </row>
    <row r="41" spans="1:15" ht="19.95" customHeight="1">
      <c r="A41" s="146" t="s">
        <v>288</v>
      </c>
      <c r="B41" s="143" t="s">
        <v>244</v>
      </c>
      <c r="C41" s="149">
        <v>5.45</v>
      </c>
      <c r="D41" s="149">
        <v>5.36</v>
      </c>
      <c r="E41" s="149">
        <v>5.34</v>
      </c>
      <c r="F41" s="149">
        <v>5.13</v>
      </c>
      <c r="G41" s="149">
        <v>5.62</v>
      </c>
      <c r="H41" s="149">
        <v>5.94</v>
      </c>
      <c r="I41" s="149"/>
      <c r="J41" s="149"/>
      <c r="K41" s="149"/>
      <c r="L41" s="149"/>
      <c r="M41" s="149"/>
      <c r="N41" s="149"/>
      <c r="O41" s="149"/>
    </row>
    <row r="42" spans="1:15" ht="19.95" customHeight="1">
      <c r="A42" s="146" t="s">
        <v>289</v>
      </c>
      <c r="B42" s="143" t="s">
        <v>245</v>
      </c>
      <c r="C42" s="149">
        <v>1.2</v>
      </c>
      <c r="D42" s="149">
        <v>0.4</v>
      </c>
      <c r="E42" s="149">
        <v>0.1</v>
      </c>
      <c r="F42" s="149">
        <v>1.6</v>
      </c>
      <c r="G42" s="149">
        <v>1.5</v>
      </c>
      <c r="H42" s="149">
        <v>2.2999999999999998</v>
      </c>
      <c r="I42" s="149"/>
      <c r="J42" s="149"/>
      <c r="K42" s="149"/>
      <c r="L42" s="149"/>
      <c r="M42" s="149"/>
      <c r="N42" s="149"/>
      <c r="O42" s="149"/>
    </row>
    <row r="43" spans="1:15" ht="19.95" customHeight="1">
      <c r="A43" s="147" t="s">
        <v>290</v>
      </c>
      <c r="B43" s="144" t="s">
        <v>245</v>
      </c>
      <c r="C43" s="150">
        <v>7.3</v>
      </c>
      <c r="D43" s="150">
        <v>7</v>
      </c>
      <c r="E43" s="150">
        <v>7</v>
      </c>
      <c r="F43" s="150">
        <v>7</v>
      </c>
      <c r="G43" s="150">
        <v>8</v>
      </c>
      <c r="H43" s="150">
        <v>7.9</v>
      </c>
      <c r="I43" s="150"/>
      <c r="J43" s="150"/>
      <c r="K43" s="150"/>
      <c r="L43" s="150"/>
      <c r="M43" s="150"/>
      <c r="N43" s="150"/>
      <c r="O43" s="150"/>
    </row>
    <row r="44" spans="1:15" ht="19.95" customHeight="1">
      <c r="A44" s="158" t="s">
        <v>87</v>
      </c>
      <c r="B44" s="159" t="s">
        <v>296</v>
      </c>
      <c r="C44" s="151">
        <f>C34-C35</f>
        <v>-1.6100000000000003</v>
      </c>
      <c r="D44" s="151">
        <f t="shared" ref="D44:O44" si="0">D34-D35</f>
        <v>-1.33</v>
      </c>
      <c r="E44" s="151">
        <f t="shared" si="0"/>
        <v>-2.2300000000000004</v>
      </c>
      <c r="F44" s="151">
        <f t="shared" si="0"/>
        <v>-2.7199999999999998</v>
      </c>
      <c r="G44" s="151">
        <f t="shared" si="0"/>
        <v>-1.52</v>
      </c>
      <c r="H44" s="151">
        <f t="shared" si="0"/>
        <v>-1.1199999999999997</v>
      </c>
      <c r="I44" s="151">
        <f t="shared" si="0"/>
        <v>0</v>
      </c>
      <c r="J44" s="151">
        <f t="shared" si="0"/>
        <v>0</v>
      </c>
      <c r="K44" s="151">
        <f t="shared" si="0"/>
        <v>0</v>
      </c>
      <c r="L44" s="151">
        <f t="shared" si="0"/>
        <v>0</v>
      </c>
      <c r="M44" s="151">
        <f t="shared" si="0"/>
        <v>0</v>
      </c>
      <c r="N44" s="151">
        <f t="shared" si="0"/>
        <v>0</v>
      </c>
      <c r="O44" s="151">
        <f t="shared" si="0"/>
        <v>0</v>
      </c>
    </row>
    <row r="45" spans="1:15" ht="19.95" customHeight="1">
      <c r="A45" s="152" t="s">
        <v>84</v>
      </c>
      <c r="B45" s="160" t="s">
        <v>295</v>
      </c>
      <c r="C45" s="153">
        <f>C36-C37</f>
        <v>-1.1000000000000001</v>
      </c>
      <c r="D45" s="153">
        <f t="shared" ref="D45:O45" si="1">D36-D37</f>
        <v>-0.80000000000000027</v>
      </c>
      <c r="E45" s="153">
        <f t="shared" si="1"/>
        <v>-0.70000000000000018</v>
      </c>
      <c r="F45" s="153">
        <f t="shared" si="1"/>
        <v>-0.79999999999999982</v>
      </c>
      <c r="G45" s="153">
        <f t="shared" si="1"/>
        <v>-0.50000000000000044</v>
      </c>
      <c r="H45" s="153">
        <f t="shared" si="1"/>
        <v>-0.60000000000000009</v>
      </c>
      <c r="I45" s="153">
        <f t="shared" si="1"/>
        <v>0</v>
      </c>
      <c r="J45" s="153">
        <f t="shared" si="1"/>
        <v>0</v>
      </c>
      <c r="K45" s="153">
        <f t="shared" si="1"/>
        <v>0</v>
      </c>
      <c r="L45" s="153">
        <f t="shared" si="1"/>
        <v>0</v>
      </c>
      <c r="M45" s="153">
        <f t="shared" si="1"/>
        <v>0</v>
      </c>
      <c r="N45" s="153">
        <f t="shared" si="1"/>
        <v>0</v>
      </c>
      <c r="O45" s="153">
        <f t="shared" si="1"/>
        <v>0</v>
      </c>
    </row>
    <row r="46" spans="1:15" ht="19.95" customHeight="1">
      <c r="A46" s="152" t="s">
        <v>85</v>
      </c>
      <c r="B46" s="160" t="s">
        <v>295</v>
      </c>
      <c r="C46" s="153">
        <f>C38-C39</f>
        <v>-0.8</v>
      </c>
      <c r="D46" s="153">
        <f t="shared" ref="D46:O46" si="2">D38-D39</f>
        <v>-0.19999999999999973</v>
      </c>
      <c r="E46" s="153">
        <f t="shared" si="2"/>
        <v>0.39999999999999991</v>
      </c>
      <c r="F46" s="153">
        <f t="shared" si="2"/>
        <v>0.79999999999999982</v>
      </c>
      <c r="G46" s="153">
        <f t="shared" si="2"/>
        <v>1.3000000000000003</v>
      </c>
      <c r="H46" s="153">
        <f t="shared" si="2"/>
        <v>1.6999999999999997</v>
      </c>
      <c r="I46" s="153">
        <f t="shared" si="2"/>
        <v>0</v>
      </c>
      <c r="J46" s="153">
        <f t="shared" si="2"/>
        <v>0</v>
      </c>
      <c r="K46" s="153">
        <f t="shared" si="2"/>
        <v>0</v>
      </c>
      <c r="L46" s="153">
        <f t="shared" si="2"/>
        <v>0</v>
      </c>
      <c r="M46" s="153">
        <f t="shared" si="2"/>
        <v>0</v>
      </c>
      <c r="N46" s="153">
        <f t="shared" si="2"/>
        <v>0</v>
      </c>
      <c r="O46" s="153">
        <f t="shared" si="2"/>
        <v>0</v>
      </c>
    </row>
    <row r="47" spans="1:15" ht="19.95" customHeight="1">
      <c r="A47" s="156" t="s">
        <v>292</v>
      </c>
      <c r="B47" s="161" t="s">
        <v>295</v>
      </c>
      <c r="C47" s="157">
        <f>C40-C41</f>
        <v>1.9299999999999997</v>
      </c>
      <c r="D47" s="157">
        <f t="shared" ref="D47:O47" si="3">D40-D41</f>
        <v>2.13</v>
      </c>
      <c r="E47" s="157">
        <f t="shared" si="3"/>
        <v>1.9699999999999998</v>
      </c>
      <c r="F47" s="157">
        <f t="shared" si="3"/>
        <v>2.66</v>
      </c>
      <c r="G47" s="157">
        <f t="shared" si="3"/>
        <v>3.1599999999999993</v>
      </c>
      <c r="H47" s="157">
        <f t="shared" si="3"/>
        <v>3.2199999999999998</v>
      </c>
      <c r="I47" s="157">
        <f t="shared" si="3"/>
        <v>0</v>
      </c>
      <c r="J47" s="157">
        <f t="shared" si="3"/>
        <v>0</v>
      </c>
      <c r="K47" s="157">
        <f t="shared" si="3"/>
        <v>0</v>
      </c>
      <c r="L47" s="157">
        <f t="shared" si="3"/>
        <v>0</v>
      </c>
      <c r="M47" s="157">
        <f t="shared" si="3"/>
        <v>0</v>
      </c>
      <c r="N47" s="157">
        <f t="shared" si="3"/>
        <v>0</v>
      </c>
      <c r="O47" s="157">
        <f t="shared" si="3"/>
        <v>0</v>
      </c>
    </row>
    <row r="48" spans="1:15" ht="19.95" customHeight="1">
      <c r="A48" s="154" t="s">
        <v>86</v>
      </c>
      <c r="B48" s="162" t="s">
        <v>295</v>
      </c>
      <c r="C48" s="155">
        <f>C42-C43</f>
        <v>-6.1</v>
      </c>
      <c r="D48" s="155">
        <f t="shared" ref="D48:O48" si="4">D42-D43</f>
        <v>-6.6</v>
      </c>
      <c r="E48" s="155">
        <f t="shared" si="4"/>
        <v>-6.9</v>
      </c>
      <c r="F48" s="155">
        <f t="shared" si="4"/>
        <v>-5.4</v>
      </c>
      <c r="G48" s="155">
        <f t="shared" si="4"/>
        <v>-6.5</v>
      </c>
      <c r="H48" s="155">
        <f t="shared" si="4"/>
        <v>-5.6000000000000005</v>
      </c>
      <c r="I48" s="155">
        <f t="shared" si="4"/>
        <v>0</v>
      </c>
      <c r="J48" s="155">
        <f t="shared" si="4"/>
        <v>0</v>
      </c>
      <c r="K48" s="155">
        <f t="shared" si="4"/>
        <v>0</v>
      </c>
      <c r="L48" s="155">
        <f t="shared" si="4"/>
        <v>0</v>
      </c>
      <c r="M48" s="155">
        <f t="shared" si="4"/>
        <v>0</v>
      </c>
      <c r="N48" s="155">
        <f t="shared" si="4"/>
        <v>0</v>
      </c>
      <c r="O48" s="155">
        <f t="shared" si="4"/>
        <v>0</v>
      </c>
    </row>
    <row r="49" spans="1:15" ht="19.95" customHeight="1">
      <c r="A49" s="146" t="s">
        <v>293</v>
      </c>
      <c r="B49" s="143" t="s">
        <v>82</v>
      </c>
      <c r="C49" s="149">
        <v>24.79</v>
      </c>
      <c r="D49" s="149">
        <v>25.46</v>
      </c>
      <c r="E49" s="149">
        <v>24.15</v>
      </c>
      <c r="F49" s="149">
        <v>22.74</v>
      </c>
      <c r="G49" s="149">
        <v>22.56</v>
      </c>
      <c r="H49" s="149">
        <v>23.27</v>
      </c>
      <c r="I49" s="149">
        <v>24.4</v>
      </c>
      <c r="J49" s="149">
        <v>24.7</v>
      </c>
      <c r="K49" s="149"/>
      <c r="L49" s="149"/>
      <c r="M49" s="149"/>
      <c r="N49" s="149"/>
      <c r="O49" s="149"/>
    </row>
    <row r="50" spans="1:15" ht="19.95" customHeight="1">
      <c r="A50" s="147" t="s">
        <v>294</v>
      </c>
      <c r="B50" s="144" t="s">
        <v>83</v>
      </c>
      <c r="C50" s="150">
        <v>14.33</v>
      </c>
      <c r="D50" s="150">
        <v>15.31</v>
      </c>
      <c r="E50" s="150">
        <v>15.51</v>
      </c>
      <c r="F50" s="150">
        <v>14.8</v>
      </c>
      <c r="G50" s="150">
        <v>14.54</v>
      </c>
      <c r="H50" s="150">
        <v>15.35</v>
      </c>
      <c r="I50" s="150">
        <v>15.14</v>
      </c>
      <c r="J50" s="150">
        <v>15.35</v>
      </c>
      <c r="K50" s="150"/>
      <c r="L50" s="150"/>
      <c r="M50" s="150"/>
      <c r="N50" s="150"/>
      <c r="O50" s="15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51"/>
  <sheetViews>
    <sheetView topLeftCell="AL37" workbookViewId="0">
      <selection activeCell="AQ4" sqref="AQ4"/>
    </sheetView>
  </sheetViews>
  <sheetFormatPr defaultColWidth="13.109375" defaultRowHeight="16.2"/>
  <cols>
    <col min="1" max="42" width="13.109375" style="85"/>
    <col min="43" max="44" width="13.109375" style="89"/>
    <col min="45" max="48" width="13.109375" style="85"/>
    <col min="49" max="49" width="13.109375" style="89"/>
    <col min="50" max="50" width="13.109375" style="85"/>
    <col min="51" max="51" width="13.109375" style="89"/>
    <col min="52" max="52" width="13.109375" style="85"/>
    <col min="53" max="53" width="13.109375" style="89"/>
    <col min="54" max="54" width="13.109375" style="85"/>
    <col min="55" max="55" width="13.109375" style="89"/>
    <col min="56" max="56" width="13.109375" style="85"/>
    <col min="57" max="57" width="13.109375" style="89"/>
    <col min="58" max="58" width="13.109375" style="85"/>
    <col min="59" max="59" width="13.109375" style="89"/>
    <col min="60" max="60" width="13.109375" style="85"/>
    <col min="61" max="61" width="13.109375" style="89"/>
    <col min="62" max="62" width="13.109375" style="85"/>
    <col min="63" max="63" width="13.109375" style="89"/>
    <col min="64" max="16384" width="13.109375" style="85"/>
  </cols>
  <sheetData>
    <row r="1" spans="1:99">
      <c r="A1" s="137" t="s">
        <v>247</v>
      </c>
      <c r="B1" s="136" t="s">
        <v>246</v>
      </c>
      <c r="C1" s="86" t="s">
        <v>194</v>
      </c>
      <c r="E1" s="84" t="s">
        <v>195</v>
      </c>
      <c r="G1" s="86" t="s">
        <v>196</v>
      </c>
      <c r="I1" s="86" t="s">
        <v>197</v>
      </c>
      <c r="K1" s="86" t="s">
        <v>198</v>
      </c>
      <c r="M1" s="86" t="s">
        <v>199</v>
      </c>
      <c r="O1" s="86" t="s">
        <v>200</v>
      </c>
      <c r="Q1" s="87" t="s">
        <v>201</v>
      </c>
      <c r="S1" s="86" t="s">
        <v>202</v>
      </c>
      <c r="U1" s="86" t="s">
        <v>203</v>
      </c>
      <c r="W1" s="86" t="s">
        <v>204</v>
      </c>
      <c r="Y1" s="86" t="s">
        <v>205</v>
      </c>
      <c r="AA1" s="86" t="s">
        <v>206</v>
      </c>
      <c r="AC1" s="86" t="s">
        <v>207</v>
      </c>
      <c r="AE1" s="86" t="s">
        <v>208</v>
      </c>
      <c r="AG1" s="86" t="s">
        <v>209</v>
      </c>
      <c r="AI1" s="86" t="s">
        <v>194</v>
      </c>
      <c r="AK1" s="88" t="s">
        <v>210</v>
      </c>
      <c r="AM1" s="86" t="s">
        <v>211</v>
      </c>
      <c r="AO1" s="86" t="s">
        <v>212</v>
      </c>
      <c r="AQ1" s="86" t="s">
        <v>213</v>
      </c>
      <c r="AS1" s="86" t="s">
        <v>214</v>
      </c>
      <c r="AU1" s="88" t="s">
        <v>215</v>
      </c>
      <c r="AW1" s="90" t="s">
        <v>216</v>
      </c>
      <c r="AY1" s="91" t="s">
        <v>194</v>
      </c>
      <c r="BA1" s="92" t="s">
        <v>217</v>
      </c>
      <c r="BC1" s="93" t="s">
        <v>218</v>
      </c>
      <c r="BE1" s="92" t="s">
        <v>219</v>
      </c>
      <c r="BG1" s="94" t="s">
        <v>220</v>
      </c>
      <c r="BI1" s="92" t="s">
        <v>221</v>
      </c>
      <c r="BK1" s="93" t="s">
        <v>222</v>
      </c>
      <c r="CB1" s="95"/>
      <c r="CC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</row>
    <row r="2" spans="1:99">
      <c r="A2" s="85" t="s">
        <v>0</v>
      </c>
      <c r="B2" s="96"/>
      <c r="C2" s="85" t="s">
        <v>1</v>
      </c>
      <c r="D2" s="96"/>
      <c r="E2" s="85" t="s">
        <v>2</v>
      </c>
      <c r="F2" s="96"/>
      <c r="G2" s="85" t="s">
        <v>3</v>
      </c>
      <c r="H2" s="96"/>
      <c r="I2" s="85" t="s">
        <v>4</v>
      </c>
      <c r="J2" s="96"/>
      <c r="K2" s="85" t="s">
        <v>5</v>
      </c>
      <c r="L2" s="96"/>
      <c r="M2" s="85" t="s">
        <v>6</v>
      </c>
      <c r="N2" s="96"/>
      <c r="O2" s="89" t="s">
        <v>7</v>
      </c>
      <c r="P2" s="96"/>
      <c r="Q2" s="89" t="s">
        <v>8</v>
      </c>
      <c r="R2" s="96"/>
      <c r="S2" s="85" t="s">
        <v>9</v>
      </c>
      <c r="T2" s="96"/>
      <c r="U2" s="85" t="s">
        <v>10</v>
      </c>
      <c r="V2" s="96"/>
      <c r="W2" s="97" t="s">
        <v>11</v>
      </c>
      <c r="X2" s="96"/>
      <c r="Y2" s="85" t="s">
        <v>12</v>
      </c>
      <c r="Z2" s="96"/>
      <c r="AA2" s="85" t="s">
        <v>13</v>
      </c>
      <c r="AB2" s="96"/>
      <c r="AC2" s="85" t="s">
        <v>14</v>
      </c>
      <c r="AD2" s="96"/>
      <c r="AE2" s="85" t="s">
        <v>15</v>
      </c>
      <c r="AF2" s="96"/>
      <c r="AG2" s="85" t="s">
        <v>16</v>
      </c>
      <c r="AH2" s="96"/>
      <c r="AI2" s="85" t="s">
        <v>17</v>
      </c>
      <c r="AJ2" s="96"/>
      <c r="AK2" s="98" t="s">
        <v>18</v>
      </c>
      <c r="AL2" s="96"/>
      <c r="AM2" s="85" t="s">
        <v>19</v>
      </c>
      <c r="AN2" s="96"/>
      <c r="AO2" s="85" t="s">
        <v>20</v>
      </c>
      <c r="AP2" s="96"/>
      <c r="AQ2" s="89" t="s">
        <v>182</v>
      </c>
      <c r="AR2" s="99"/>
      <c r="AS2" s="85" t="s">
        <v>22</v>
      </c>
      <c r="AT2" s="96"/>
      <c r="AU2" s="84" t="s">
        <v>23</v>
      </c>
      <c r="AV2" s="96"/>
      <c r="AW2" s="89" t="s">
        <v>24</v>
      </c>
      <c r="AX2" s="96"/>
      <c r="AY2" s="89" t="s">
        <v>25</v>
      </c>
      <c r="AZ2" s="96"/>
      <c r="BA2" s="89" t="s">
        <v>26</v>
      </c>
      <c r="BB2" s="96"/>
      <c r="BC2" s="89" t="s">
        <v>27</v>
      </c>
      <c r="BD2" s="96"/>
      <c r="BE2" s="89" t="s">
        <v>28</v>
      </c>
      <c r="BF2" s="96"/>
      <c r="BG2" s="89" t="s">
        <v>29</v>
      </c>
      <c r="BH2" s="96"/>
      <c r="BI2" s="89" t="s">
        <v>30</v>
      </c>
      <c r="BJ2" s="96"/>
      <c r="BK2" s="89" t="s">
        <v>31</v>
      </c>
      <c r="BL2" s="96"/>
      <c r="CA2" s="95"/>
      <c r="CC2" s="95"/>
      <c r="CD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</row>
    <row r="3" spans="1:99">
      <c r="A3" s="85" t="s">
        <v>32</v>
      </c>
      <c r="B3" s="96" t="s">
        <v>33</v>
      </c>
      <c r="C3" s="85" t="s">
        <v>32</v>
      </c>
      <c r="D3" s="96" t="s">
        <v>33</v>
      </c>
      <c r="E3" s="85" t="s">
        <v>32</v>
      </c>
      <c r="F3" s="96" t="s">
        <v>33</v>
      </c>
      <c r="G3" s="85" t="s">
        <v>32</v>
      </c>
      <c r="H3" s="96" t="s">
        <v>33</v>
      </c>
      <c r="I3" s="85" t="s">
        <v>32</v>
      </c>
      <c r="J3" s="96" t="s">
        <v>33</v>
      </c>
      <c r="K3" s="85" t="s">
        <v>32</v>
      </c>
      <c r="L3" s="96" t="s">
        <v>33</v>
      </c>
      <c r="M3" s="85" t="s">
        <v>32</v>
      </c>
      <c r="N3" s="96" t="s">
        <v>33</v>
      </c>
      <c r="O3" s="85" t="s">
        <v>32</v>
      </c>
      <c r="P3" s="96" t="s">
        <v>33</v>
      </c>
      <c r="Q3" s="85" t="s">
        <v>32</v>
      </c>
      <c r="R3" s="96" t="s">
        <v>33</v>
      </c>
      <c r="S3" s="85" t="s">
        <v>32</v>
      </c>
      <c r="T3" s="96" t="s">
        <v>33</v>
      </c>
      <c r="U3" s="85" t="s">
        <v>32</v>
      </c>
      <c r="V3" s="96" t="s">
        <v>33</v>
      </c>
      <c r="W3" s="85" t="s">
        <v>32</v>
      </c>
      <c r="X3" s="96" t="s">
        <v>33</v>
      </c>
      <c r="Y3" s="85" t="s">
        <v>32</v>
      </c>
      <c r="Z3" s="96" t="s">
        <v>33</v>
      </c>
      <c r="AA3" s="85" t="s">
        <v>32</v>
      </c>
      <c r="AB3" s="96" t="s">
        <v>33</v>
      </c>
      <c r="AC3" s="85" t="s">
        <v>32</v>
      </c>
      <c r="AD3" s="96" t="s">
        <v>33</v>
      </c>
      <c r="AE3" s="85" t="s">
        <v>32</v>
      </c>
      <c r="AF3" s="96" t="s">
        <v>33</v>
      </c>
      <c r="AG3" s="85" t="s">
        <v>32</v>
      </c>
      <c r="AH3" s="96" t="s">
        <v>33</v>
      </c>
      <c r="AI3" s="85" t="s">
        <v>32</v>
      </c>
      <c r="AJ3" s="96" t="s">
        <v>33</v>
      </c>
      <c r="AK3" s="85" t="s">
        <v>32</v>
      </c>
      <c r="AL3" s="96" t="s">
        <v>33</v>
      </c>
      <c r="AM3" s="85" t="s">
        <v>32</v>
      </c>
      <c r="AN3" s="96" t="s">
        <v>33</v>
      </c>
      <c r="AO3" s="85" t="s">
        <v>32</v>
      </c>
      <c r="AP3" s="96" t="s">
        <v>33</v>
      </c>
      <c r="AQ3" s="89" t="s">
        <v>32</v>
      </c>
      <c r="AR3" s="99" t="s">
        <v>33</v>
      </c>
      <c r="AS3" s="85" t="s">
        <v>32</v>
      </c>
      <c r="AT3" s="96" t="s">
        <v>33</v>
      </c>
      <c r="AU3" s="85" t="s">
        <v>32</v>
      </c>
      <c r="AV3" s="96" t="s">
        <v>33</v>
      </c>
      <c r="AW3" s="89" t="s">
        <v>32</v>
      </c>
      <c r="AX3" s="96" t="s">
        <v>33</v>
      </c>
      <c r="AY3" s="89" t="s">
        <v>32</v>
      </c>
      <c r="AZ3" s="96" t="s">
        <v>33</v>
      </c>
      <c r="BA3" s="89" t="s">
        <v>32</v>
      </c>
      <c r="BB3" s="96" t="s">
        <v>33</v>
      </c>
      <c r="BC3" s="89" t="s">
        <v>32</v>
      </c>
      <c r="BD3" s="96" t="s">
        <v>33</v>
      </c>
      <c r="BE3" s="89" t="s">
        <v>32</v>
      </c>
      <c r="BF3" s="96" t="s">
        <v>33</v>
      </c>
      <c r="BG3" s="89" t="s">
        <v>32</v>
      </c>
      <c r="BH3" s="96" t="s">
        <v>33</v>
      </c>
      <c r="BI3" s="89" t="s">
        <v>32</v>
      </c>
      <c r="BJ3" s="96" t="s">
        <v>33</v>
      </c>
      <c r="BK3" s="89" t="s">
        <v>32</v>
      </c>
      <c r="BL3" s="96" t="s">
        <v>33</v>
      </c>
      <c r="CA3" s="95"/>
      <c r="CB3" s="95"/>
      <c r="CC3" s="95"/>
      <c r="CD3" s="95"/>
      <c r="CE3" s="95"/>
      <c r="CF3" s="95"/>
      <c r="CG3" s="95"/>
      <c r="CH3" s="100"/>
      <c r="CI3" s="95"/>
      <c r="CJ3" s="95"/>
      <c r="CK3" s="100"/>
      <c r="CL3" s="95"/>
      <c r="CM3" s="95"/>
      <c r="CN3" s="95"/>
      <c r="CO3" s="100"/>
      <c r="CP3" s="95"/>
      <c r="CQ3" s="95"/>
      <c r="CR3" s="100"/>
      <c r="CS3" s="95"/>
      <c r="CT3" s="95"/>
      <c r="CU3" s="95"/>
    </row>
    <row r="4" spans="1:99">
      <c r="A4" s="101" t="e">
        <f ca="1">_xll.BDH(A2,B3,"2021/12/31","","cols=2;rows=39")</f>
        <v>#NAME?</v>
      </c>
      <c r="B4" s="96">
        <v>120.2</v>
      </c>
      <c r="C4" s="101" t="e">
        <f ca="1">_xll.BDH(C2,D3,"2021/12/31","","cols=2;rows=36")</f>
        <v>#NAME?</v>
      </c>
      <c r="D4" s="96">
        <v>56</v>
      </c>
      <c r="E4" s="101" t="e">
        <f ca="1">_xll.BDH(E2,F3,"2021/12/31","","cols=2;rows=39")</f>
        <v>#NAME?</v>
      </c>
      <c r="F4" s="96">
        <v>266894</v>
      </c>
      <c r="G4" s="101" t="e">
        <f ca="1">_xll.BDH(G2,H3,"2021/12/31","","cols=2;rows=39")</f>
        <v>#NAME?</v>
      </c>
      <c r="H4" s="96">
        <v>632.51499999999999</v>
      </c>
      <c r="I4" s="101" t="e">
        <f ca="1">_xll.BDH(I2,J3,"2021/12/31","","cols=2;rows=40")</f>
        <v>#NAME?</v>
      </c>
      <c r="J4" s="96">
        <v>149781</v>
      </c>
      <c r="K4" s="101" t="e">
        <f ca="1">_xll.BDH(K2,L3,"2021/12/31","","cols=2;rows=40")</f>
        <v>#NAME?</v>
      </c>
      <c r="L4" s="96">
        <v>3.9</v>
      </c>
      <c r="M4" s="101" t="e">
        <f ca="1">_xll.BDH(M2,N3,"2021/12/31","","cols=2;rows=39")</f>
        <v>#NAME?</v>
      </c>
      <c r="N4" s="96">
        <v>0.7</v>
      </c>
      <c r="O4" s="101" t="e">
        <f ca="1">_xll.BDH(O2,P3,"2021/12/31","","cols=2;rows=39")</f>
        <v>#NAME?</v>
      </c>
      <c r="P4" s="96">
        <v>6.21</v>
      </c>
      <c r="Q4" s="101" t="e">
        <f ca="1">_xll.BDH(Q2,R3,"2021/12/31","","cols=2;rows=39")</f>
        <v>#NAME?</v>
      </c>
      <c r="R4" s="96">
        <v>120.3</v>
      </c>
      <c r="S4" s="101" t="e">
        <f ca="1">_xll.BDH(S2,T3,"2021/12/31","","cols=2;rows=36")</f>
        <v>#NAME?</v>
      </c>
      <c r="T4" s="96">
        <v>55.8</v>
      </c>
      <c r="U4" s="101" t="e">
        <f ca="1">_xll.BDH(U2,V3,"2021/12/31","","cols=2;rows=40")</f>
        <v>#NAME?</v>
      </c>
      <c r="V4" s="96">
        <v>1.83</v>
      </c>
      <c r="W4" s="101" t="e">
        <f ca="1">_xll.BDH(W2,X3,"2021/12/31","","cols=2;rows=38")</f>
        <v>#NAME?</v>
      </c>
      <c r="X4" s="96">
        <v>101.8</v>
      </c>
      <c r="Y4" s="101" t="e">
        <f ca="1">_xll.BDH(Y2,Z3,"2021/12/31","","cols=2;rows=38")</f>
        <v>#NAME?</v>
      </c>
      <c r="Z4" s="96">
        <v>-15327.8</v>
      </c>
      <c r="AA4" s="101" t="e">
        <f ca="1">_xll.BDH(AA2,AB3,"2021/12/31","","cols=2;rows=39")</f>
        <v>#NAME?</v>
      </c>
      <c r="AB4" s="96">
        <v>102.1</v>
      </c>
      <c r="AC4" s="101" t="e">
        <f ca="1">_xll.BDH(AC2,AD3,"2021/12/31","","cols=2;rows=39")</f>
        <v>#NAME?</v>
      </c>
      <c r="AD4" s="96">
        <v>7</v>
      </c>
      <c r="AE4" s="101" t="e">
        <f ca="1">_xll.BDH(AE2,AF3,"2021/12/31","","cols=2;rows=40")</f>
        <v>#NAME?</v>
      </c>
      <c r="AF4" s="96">
        <v>0.4</v>
      </c>
      <c r="AG4" s="101" t="e">
        <f ca="1">_xll.BDH(AG2,AH3,"2021/12/31","","cols=2;rows=40")</f>
        <v>#NAME?</v>
      </c>
      <c r="AH4" s="96">
        <v>99.476600000000005</v>
      </c>
      <c r="AI4" s="101" t="e">
        <f ca="1">_xll.BDH(AI2,AJ3,"2021/12/31","","cols=2;rows=40")</f>
        <v>#NAME?</v>
      </c>
      <c r="AJ4" s="96">
        <v>50.3</v>
      </c>
      <c r="AK4" s="101" t="e">
        <f ca="1">_xll.BDH(AK2,AL3,"2021/12/31","","cols=2;rows=31")</f>
        <v>#NAME?</v>
      </c>
      <c r="AL4" s="96">
        <v>723.37</v>
      </c>
      <c r="AM4" s="101" t="e">
        <f ca="1">_xll.BDH(AM2,AN3,"2021/12/31","","cols=2;rows=39")</f>
        <v>#NAME?</v>
      </c>
      <c r="AN4" s="96">
        <v>93.207999999999998</v>
      </c>
      <c r="AO4" s="101" t="e">
        <f ca="1">_xll.BDH(AO2,AP3,"2021/12/31","","cols=2;rows=31")</f>
        <v>#NAME?</v>
      </c>
      <c r="AP4" s="96">
        <v>4126.8900000000003</v>
      </c>
      <c r="AQ4" s="101" t="e">
        <f ca="1">_xll.BDH(AQ2,AR3,"2021/12/31","","cols=2;rows=38")</f>
        <v>#NAME?</v>
      </c>
      <c r="AR4" s="99">
        <v>5.0999999999999996</v>
      </c>
      <c r="AS4" s="101" t="e">
        <f ca="1">_xll.BDH(AS2,AT3,"2021/12/31","","cols=2;rows=40")</f>
        <v>#NAME?</v>
      </c>
      <c r="AT4" s="96">
        <v>1.5</v>
      </c>
      <c r="AU4" s="101" t="e">
        <f ca="1">_xll.BDH(AU2,AV3,"2021/12/31","","cols=2;rows=39")</f>
        <v>#NAME?</v>
      </c>
      <c r="AV4" s="96">
        <v>1131.81</v>
      </c>
      <c r="AW4" s="102" t="e">
        <f ca="1">_xll.BDH(AW2,AX3,"2021/12/31","","cols=2;rows=39")</f>
        <v>#NAME?</v>
      </c>
      <c r="AX4" s="96">
        <v>99.63</v>
      </c>
      <c r="AY4" s="102" t="e">
        <f ca="1">_xll.BDH(AY2,AZ3,"2021/12/31","","cols=2;rows=36")</f>
        <v>#NAME?</v>
      </c>
      <c r="AZ4" s="96">
        <v>51.7</v>
      </c>
      <c r="BA4" s="102" t="e">
        <f ca="1">_xll.BDH(BA2,BB3,"2021/12/31","","cols=2;rows=39")</f>
        <v>#NAME?</v>
      </c>
      <c r="BB4" s="96">
        <v>67897</v>
      </c>
      <c r="BC4" s="102" t="e">
        <f ca="1">_xll.BDH(BC2,BD3,"2021/12/31","","cols=2;rows=39")</f>
        <v>#NAME?</v>
      </c>
      <c r="BD4" s="96">
        <v>106.33</v>
      </c>
      <c r="BE4" s="102" t="e">
        <f ca="1">_xll.BDH(BE2,BF3,"2021/12/31","","cols=2;rows=39")</f>
        <v>#NAME?</v>
      </c>
      <c r="BF4" s="96">
        <v>5.77</v>
      </c>
      <c r="BG4" s="102" t="e">
        <f ca="1">_xll.BDH(BG2,BH3,"2021/12/31","","cols=2;rows=39")</f>
        <v>#NAME?</v>
      </c>
      <c r="BH4" s="96">
        <v>368.42</v>
      </c>
      <c r="BI4" s="102" t="e">
        <f ca="1">_xll.BDH(BI2,BJ3,"2021/12/31","","cols=2;rows=39")</f>
        <v>#NAME?</v>
      </c>
      <c r="BJ4" s="96">
        <v>3.71</v>
      </c>
      <c r="BK4" s="102" t="e">
        <f ca="1">_xll.BDH(BK2,BL3,"2021/12/31","","cols=2;rows=40")</f>
        <v>#NAME?</v>
      </c>
      <c r="BL4" s="96">
        <v>2.63</v>
      </c>
      <c r="BT4" s="102"/>
      <c r="BX4" s="102"/>
      <c r="BZ4" s="101"/>
      <c r="CA4" s="102"/>
      <c r="CB4" s="95"/>
      <c r="CC4" s="95"/>
      <c r="CD4" s="102"/>
      <c r="CE4" s="95"/>
      <c r="CF4" s="95"/>
      <c r="CG4" s="95"/>
      <c r="CH4" s="100"/>
      <c r="CI4" s="95"/>
      <c r="CJ4" s="95"/>
      <c r="CK4" s="100"/>
      <c r="CL4" s="95"/>
      <c r="CM4" s="95"/>
      <c r="CN4" s="95"/>
      <c r="CO4" s="100"/>
      <c r="CP4" s="95"/>
      <c r="CQ4" s="95"/>
      <c r="CR4" s="100"/>
      <c r="CS4" s="95"/>
      <c r="CT4" s="95"/>
      <c r="CU4" s="95"/>
    </row>
    <row r="5" spans="1:99">
      <c r="A5" s="101">
        <v>44592</v>
      </c>
      <c r="B5" s="85">
        <v>119.3</v>
      </c>
      <c r="C5" s="101">
        <v>44712</v>
      </c>
      <c r="D5" s="85">
        <v>53.6</v>
      </c>
      <c r="E5" s="101">
        <v>44592</v>
      </c>
      <c r="F5" s="85">
        <v>274707</v>
      </c>
      <c r="G5" s="101">
        <v>44592</v>
      </c>
      <c r="H5" s="85">
        <v>644.03399999999999</v>
      </c>
      <c r="I5" s="101">
        <v>44592</v>
      </c>
      <c r="J5" s="85">
        <v>150006</v>
      </c>
      <c r="K5" s="101">
        <v>44592</v>
      </c>
      <c r="L5" s="85">
        <v>4</v>
      </c>
      <c r="M5" s="101">
        <v>44592</v>
      </c>
      <c r="N5" s="85">
        <v>0.6</v>
      </c>
      <c r="O5" s="101">
        <v>44592</v>
      </c>
      <c r="P5" s="85">
        <v>6.43</v>
      </c>
      <c r="Q5" s="101">
        <v>44592</v>
      </c>
      <c r="R5" s="85">
        <v>121.2</v>
      </c>
      <c r="S5" s="101">
        <v>44712</v>
      </c>
      <c r="T5" s="85">
        <v>54.8</v>
      </c>
      <c r="U5" s="101">
        <v>44592</v>
      </c>
      <c r="V5" s="85">
        <v>1.87</v>
      </c>
      <c r="W5" s="101">
        <v>44592</v>
      </c>
      <c r="X5" s="85">
        <v>101.4</v>
      </c>
      <c r="Y5" s="101">
        <v>44592</v>
      </c>
      <c r="Z5" s="85">
        <v>-14025.4</v>
      </c>
      <c r="AA5" s="101">
        <v>44592</v>
      </c>
      <c r="AB5" s="85">
        <v>101.7</v>
      </c>
      <c r="AC5" s="101">
        <v>44592</v>
      </c>
      <c r="AD5" s="85">
        <v>6.9</v>
      </c>
      <c r="AE5" s="101">
        <v>44592</v>
      </c>
      <c r="AF5" s="85">
        <v>0.3</v>
      </c>
      <c r="AG5" s="101">
        <v>44592</v>
      </c>
      <c r="AH5" s="85">
        <v>99.260599999999997</v>
      </c>
      <c r="AI5" s="101">
        <v>44592</v>
      </c>
      <c r="AJ5" s="85">
        <v>50.1</v>
      </c>
      <c r="AK5" s="101">
        <v>44651</v>
      </c>
      <c r="AL5" s="85">
        <v>670.17</v>
      </c>
      <c r="AM5" s="101">
        <v>44592</v>
      </c>
      <c r="AN5" s="85">
        <v>79.305999999999997</v>
      </c>
      <c r="AO5" s="101">
        <v>44651</v>
      </c>
      <c r="AP5" s="85">
        <v>3423.31</v>
      </c>
      <c r="AQ5" s="102">
        <v>44592</v>
      </c>
      <c r="AR5" s="89">
        <v>5.3</v>
      </c>
      <c r="AS5" s="101">
        <v>44592</v>
      </c>
      <c r="AT5" s="85">
        <v>0.9</v>
      </c>
      <c r="AU5" s="101">
        <v>44592</v>
      </c>
      <c r="AV5" s="85">
        <v>3961.84</v>
      </c>
      <c r="AW5" s="102">
        <v>44592</v>
      </c>
      <c r="AX5" s="85">
        <v>99.33</v>
      </c>
      <c r="AY5" s="102">
        <v>44712</v>
      </c>
      <c r="AZ5" s="85">
        <v>50</v>
      </c>
      <c r="BA5" s="102">
        <v>44592</v>
      </c>
      <c r="BB5" s="85">
        <v>58871</v>
      </c>
      <c r="BC5" s="102">
        <v>44592</v>
      </c>
      <c r="BD5" s="85">
        <v>103.63</v>
      </c>
      <c r="BE5" s="102">
        <v>44592</v>
      </c>
      <c r="BF5" s="85">
        <v>4.92</v>
      </c>
      <c r="BG5" s="102">
        <v>44592</v>
      </c>
      <c r="BH5" s="85">
        <v>391.74</v>
      </c>
      <c r="BI5" s="102">
        <v>44592</v>
      </c>
      <c r="BJ5" s="85">
        <v>3.69</v>
      </c>
      <c r="BK5" s="102">
        <v>44592</v>
      </c>
      <c r="BL5" s="85">
        <v>2.83</v>
      </c>
      <c r="BT5" s="101"/>
      <c r="BX5" s="101"/>
      <c r="CA5" s="100"/>
      <c r="CB5" s="95"/>
      <c r="CC5" s="95"/>
      <c r="CD5" s="100"/>
      <c r="CE5" s="95"/>
      <c r="CF5" s="95"/>
      <c r="CG5" s="95"/>
      <c r="CH5" s="100"/>
      <c r="CI5" s="95"/>
      <c r="CJ5" s="95"/>
      <c r="CK5" s="100"/>
      <c r="CL5" s="95"/>
      <c r="CM5" s="95"/>
      <c r="CN5" s="95"/>
      <c r="CO5" s="100"/>
      <c r="CP5" s="95"/>
      <c r="CQ5" s="95"/>
      <c r="CR5" s="100"/>
      <c r="CS5" s="95"/>
      <c r="CT5" s="95"/>
      <c r="CU5" s="95"/>
    </row>
    <row r="6" spans="1:99">
      <c r="A6" s="101">
        <v>44620</v>
      </c>
      <c r="B6" s="85">
        <v>119.5</v>
      </c>
      <c r="C6" s="101">
        <v>44742</v>
      </c>
      <c r="D6" s="85">
        <v>52.3</v>
      </c>
      <c r="E6" s="101">
        <v>44620</v>
      </c>
      <c r="F6" s="85">
        <v>271418</v>
      </c>
      <c r="G6" s="101">
        <v>44620</v>
      </c>
      <c r="H6" s="85">
        <v>650.52200000000005</v>
      </c>
      <c r="I6" s="101">
        <v>44620</v>
      </c>
      <c r="J6" s="85">
        <v>150875</v>
      </c>
      <c r="K6" s="101">
        <v>44620</v>
      </c>
      <c r="L6" s="85">
        <v>3.8</v>
      </c>
      <c r="M6" s="101">
        <v>44620</v>
      </c>
      <c r="N6" s="85">
        <v>0.7</v>
      </c>
      <c r="O6" s="101">
        <v>44620</v>
      </c>
      <c r="P6" s="85">
        <v>5.8</v>
      </c>
      <c r="Q6" s="101">
        <v>44620</v>
      </c>
      <c r="R6" s="85">
        <v>122</v>
      </c>
      <c r="S6" s="101">
        <v>44742</v>
      </c>
      <c r="T6" s="85">
        <v>52</v>
      </c>
      <c r="U6" s="101">
        <v>44620</v>
      </c>
      <c r="V6" s="85">
        <v>1.88</v>
      </c>
      <c r="W6" s="101">
        <v>44620</v>
      </c>
      <c r="X6" s="85">
        <v>101.8</v>
      </c>
      <c r="Y6" s="101">
        <v>44620</v>
      </c>
      <c r="Z6" s="85">
        <v>-14826.6</v>
      </c>
      <c r="AA6" s="101">
        <v>44620</v>
      </c>
      <c r="AB6" s="85">
        <v>102.6</v>
      </c>
      <c r="AC6" s="101">
        <v>44620</v>
      </c>
      <c r="AD6" s="85">
        <v>6.8</v>
      </c>
      <c r="AE6" s="101">
        <v>44620</v>
      </c>
      <c r="AF6" s="85">
        <v>0.9</v>
      </c>
      <c r="AG6" s="101">
        <v>44620</v>
      </c>
      <c r="AH6" s="85">
        <v>99.044200000000004</v>
      </c>
      <c r="AI6" s="101">
        <v>44620</v>
      </c>
      <c r="AJ6" s="85">
        <v>50.2</v>
      </c>
      <c r="AK6" s="101">
        <v>44681</v>
      </c>
      <c r="AL6" s="85">
        <v>608.57000000000005</v>
      </c>
      <c r="AM6" s="101">
        <v>44620</v>
      </c>
      <c r="AN6" s="85">
        <v>26.175999999999998</v>
      </c>
      <c r="AO6" s="101">
        <v>44681</v>
      </c>
      <c r="AP6" s="85">
        <v>2948.31</v>
      </c>
      <c r="AQ6" s="102">
        <v>44620</v>
      </c>
      <c r="AR6" s="89">
        <v>5.5</v>
      </c>
      <c r="AS6" s="101">
        <v>44620</v>
      </c>
      <c r="AT6" s="85">
        <v>0.9</v>
      </c>
      <c r="AU6" s="101">
        <v>44620</v>
      </c>
      <c r="AV6" s="85">
        <v>1233.5899999999999</v>
      </c>
      <c r="AW6" s="102">
        <v>44620</v>
      </c>
      <c r="AX6" s="85">
        <v>98.88</v>
      </c>
      <c r="AY6" s="102">
        <v>44742</v>
      </c>
      <c r="AZ6" s="85">
        <v>49.8</v>
      </c>
      <c r="BA6" s="102">
        <v>44620</v>
      </c>
      <c r="BB6" s="85">
        <v>51564</v>
      </c>
      <c r="BC6" s="102">
        <v>44620</v>
      </c>
      <c r="BD6" s="85">
        <v>87.97</v>
      </c>
      <c r="BE6" s="102">
        <v>44620</v>
      </c>
      <c r="BF6" s="85">
        <v>5.81</v>
      </c>
      <c r="BG6" s="102">
        <v>44620</v>
      </c>
      <c r="BH6" s="85">
        <v>314.74</v>
      </c>
      <c r="BI6" s="102">
        <v>44620</v>
      </c>
      <c r="BJ6" s="85">
        <v>3.68</v>
      </c>
      <c r="BK6" s="102">
        <v>44620</v>
      </c>
      <c r="BL6" s="85">
        <v>2.33</v>
      </c>
      <c r="BT6" s="101"/>
      <c r="BX6" s="101"/>
      <c r="CA6" s="100"/>
      <c r="CB6" s="95"/>
      <c r="CC6" s="95"/>
      <c r="CD6" s="100"/>
      <c r="CE6" s="95"/>
      <c r="CF6" s="95"/>
      <c r="CG6" s="95"/>
      <c r="CH6" s="100"/>
      <c r="CI6" s="95"/>
      <c r="CJ6" s="95"/>
      <c r="CK6" s="100"/>
      <c r="CL6" s="95"/>
      <c r="CM6" s="95"/>
      <c r="CN6" s="95"/>
      <c r="CO6" s="100"/>
      <c r="CP6" s="95"/>
      <c r="CQ6" s="95"/>
      <c r="CR6" s="100"/>
      <c r="CS6" s="95"/>
      <c r="CT6" s="95"/>
      <c r="CU6" s="95"/>
    </row>
    <row r="7" spans="1:99">
      <c r="A7" s="101">
        <v>44651</v>
      </c>
      <c r="B7" s="85">
        <v>119.4</v>
      </c>
      <c r="C7" s="101">
        <v>44773</v>
      </c>
      <c r="D7" s="85">
        <v>47.7</v>
      </c>
      <c r="E7" s="101">
        <v>44651</v>
      </c>
      <c r="F7" s="85">
        <v>271005</v>
      </c>
      <c r="G7" s="101">
        <v>44651</v>
      </c>
      <c r="H7" s="85">
        <v>664.16700000000003</v>
      </c>
      <c r="I7" s="101">
        <v>44651</v>
      </c>
      <c r="J7" s="85">
        <v>151346</v>
      </c>
      <c r="K7" s="101">
        <v>44651</v>
      </c>
      <c r="L7" s="85">
        <v>3.7</v>
      </c>
      <c r="M7" s="101">
        <v>44651</v>
      </c>
      <c r="N7" s="85">
        <v>1</v>
      </c>
      <c r="O7" s="101">
        <v>44651</v>
      </c>
      <c r="P7" s="85">
        <v>5.57</v>
      </c>
      <c r="Q7" s="101">
        <v>44651</v>
      </c>
      <c r="R7" s="85">
        <v>121.5</v>
      </c>
      <c r="S7" s="101">
        <v>44773</v>
      </c>
      <c r="T7" s="85">
        <v>49.9</v>
      </c>
      <c r="U7" s="101">
        <v>44651</v>
      </c>
      <c r="V7" s="85">
        <v>1.7</v>
      </c>
      <c r="W7" s="101">
        <v>44651</v>
      </c>
      <c r="X7" s="85">
        <v>100.2</v>
      </c>
      <c r="Y7" s="101">
        <v>44651</v>
      </c>
      <c r="Z7" s="85">
        <v>-27690.799999999999</v>
      </c>
      <c r="AA7" s="101">
        <v>44651</v>
      </c>
      <c r="AB7" s="85">
        <v>102.8</v>
      </c>
      <c r="AC7" s="101">
        <v>44651</v>
      </c>
      <c r="AD7" s="85">
        <v>6.8</v>
      </c>
      <c r="AE7" s="101">
        <v>44651</v>
      </c>
      <c r="AF7" s="85">
        <v>2.4</v>
      </c>
      <c r="AG7" s="101">
        <v>44651</v>
      </c>
      <c r="AH7" s="85">
        <v>98.833299999999994</v>
      </c>
      <c r="AI7" s="101">
        <v>44651</v>
      </c>
      <c r="AJ7" s="85">
        <v>49.5</v>
      </c>
      <c r="AK7" s="101">
        <v>44712</v>
      </c>
      <c r="AL7" s="85">
        <v>641.02</v>
      </c>
      <c r="AM7" s="101">
        <v>44651</v>
      </c>
      <c r="AN7" s="85">
        <v>42.853000000000002</v>
      </c>
      <c r="AO7" s="101">
        <v>44712</v>
      </c>
      <c r="AP7" s="85">
        <v>3354.7</v>
      </c>
      <c r="AQ7" s="102">
        <v>44651</v>
      </c>
      <c r="AR7" s="89">
        <v>5.8</v>
      </c>
      <c r="AS7" s="101">
        <v>44651</v>
      </c>
      <c r="AT7" s="85">
        <v>1.5</v>
      </c>
      <c r="AU7" s="101">
        <v>44651</v>
      </c>
      <c r="AV7" s="85">
        <v>3125.35</v>
      </c>
      <c r="AW7" s="102">
        <v>44651</v>
      </c>
      <c r="AX7" s="85">
        <v>98.3</v>
      </c>
      <c r="AY7" s="102">
        <v>44773</v>
      </c>
      <c r="AZ7" s="85">
        <v>44.6</v>
      </c>
      <c r="BA7" s="102">
        <v>44651</v>
      </c>
      <c r="BB7" s="85">
        <v>62691</v>
      </c>
      <c r="BC7" s="102">
        <v>44651</v>
      </c>
      <c r="BD7" s="85">
        <v>105.93</v>
      </c>
      <c r="BE7" s="102">
        <v>44651</v>
      </c>
      <c r="BF7" s="85">
        <v>4.66</v>
      </c>
      <c r="BG7" s="102">
        <v>44651</v>
      </c>
      <c r="BH7" s="85">
        <v>344.11</v>
      </c>
      <c r="BI7" s="102">
        <v>44651</v>
      </c>
      <c r="BJ7" s="85">
        <v>3.69</v>
      </c>
      <c r="BK7" s="102">
        <v>44651</v>
      </c>
      <c r="BL7" s="85">
        <v>3.27</v>
      </c>
      <c r="BT7" s="101"/>
      <c r="BX7" s="101"/>
      <c r="CA7" s="100"/>
      <c r="CB7" s="95"/>
      <c r="CC7" s="95"/>
      <c r="CD7" s="100"/>
      <c r="CE7" s="95"/>
      <c r="CF7" s="95"/>
      <c r="CG7" s="95"/>
      <c r="CH7" s="100"/>
      <c r="CI7" s="95"/>
      <c r="CJ7" s="95"/>
      <c r="CK7" s="100"/>
      <c r="CL7" s="95"/>
      <c r="CM7" s="95"/>
      <c r="CN7" s="95"/>
      <c r="CO7" s="100"/>
      <c r="CP7" s="95"/>
      <c r="CQ7" s="95"/>
      <c r="CR7" s="100"/>
      <c r="CS7" s="95"/>
      <c r="CT7" s="95"/>
      <c r="CU7" s="95"/>
    </row>
    <row r="8" spans="1:99">
      <c r="A8" s="101">
        <v>44681</v>
      </c>
      <c r="B8" s="85">
        <v>118.9</v>
      </c>
      <c r="C8" s="101">
        <v>44804</v>
      </c>
      <c r="D8" s="85">
        <v>44.6</v>
      </c>
      <c r="E8" s="101">
        <v>44681</v>
      </c>
      <c r="F8" s="85">
        <v>272987</v>
      </c>
      <c r="G8" s="101">
        <v>44681</v>
      </c>
      <c r="H8" s="85">
        <v>673.245</v>
      </c>
      <c r="I8" s="101">
        <v>44681</v>
      </c>
      <c r="J8" s="85">
        <v>151651</v>
      </c>
      <c r="K8" s="101">
        <v>44681</v>
      </c>
      <c r="L8" s="85">
        <v>3.7</v>
      </c>
      <c r="M8" s="101">
        <v>44681</v>
      </c>
      <c r="N8" s="85">
        <v>0.4</v>
      </c>
      <c r="O8" s="101">
        <v>44681</v>
      </c>
      <c r="P8" s="85">
        <v>5.5</v>
      </c>
      <c r="Q8" s="101">
        <v>44681</v>
      </c>
      <c r="R8" s="85">
        <v>121.2</v>
      </c>
      <c r="S8" s="101">
        <v>44804</v>
      </c>
      <c r="T8" s="85">
        <v>48.9</v>
      </c>
      <c r="U8" s="101">
        <v>44681</v>
      </c>
      <c r="V8" s="85">
        <v>1.69</v>
      </c>
      <c r="W8" s="101">
        <v>44681</v>
      </c>
      <c r="X8" s="85">
        <v>100.5</v>
      </c>
      <c r="Y8" s="101">
        <v>44681</v>
      </c>
      <c r="Z8" s="85">
        <v>-35066.800000000003</v>
      </c>
      <c r="AA8" s="101">
        <v>44681</v>
      </c>
      <c r="AB8" s="85">
        <v>102</v>
      </c>
      <c r="AC8" s="101">
        <v>44681</v>
      </c>
      <c r="AD8" s="85">
        <v>6.8</v>
      </c>
      <c r="AE8" s="101">
        <v>44681</v>
      </c>
      <c r="AF8" s="85">
        <v>0.6</v>
      </c>
      <c r="AG8" s="101">
        <v>44681</v>
      </c>
      <c r="AH8" s="85">
        <v>98.644400000000005</v>
      </c>
      <c r="AI8" s="101">
        <v>44681</v>
      </c>
      <c r="AJ8" s="85">
        <v>47.4</v>
      </c>
      <c r="AK8" s="101">
        <v>44742</v>
      </c>
      <c r="AL8" s="85">
        <v>709.03</v>
      </c>
      <c r="AM8" s="101">
        <v>44681</v>
      </c>
      <c r="AN8" s="85">
        <v>46.290999999999997</v>
      </c>
      <c r="AO8" s="101">
        <v>44742</v>
      </c>
      <c r="AP8" s="85">
        <v>3874.25</v>
      </c>
      <c r="AQ8" s="102">
        <v>44681</v>
      </c>
      <c r="AR8" s="89">
        <v>6.1</v>
      </c>
      <c r="AS8" s="101">
        <v>44681</v>
      </c>
      <c r="AT8" s="85">
        <v>2.1</v>
      </c>
      <c r="AU8" s="101">
        <v>44681</v>
      </c>
      <c r="AV8" s="85">
        <v>645.38</v>
      </c>
      <c r="AW8" s="102">
        <v>44681</v>
      </c>
      <c r="AX8" s="85">
        <v>97.49</v>
      </c>
      <c r="AY8" s="102">
        <v>44804</v>
      </c>
      <c r="AZ8" s="85">
        <v>42.7</v>
      </c>
      <c r="BA8" s="102">
        <v>44681</v>
      </c>
      <c r="BB8" s="85">
        <v>51898</v>
      </c>
      <c r="BC8" s="102">
        <v>44681</v>
      </c>
      <c r="BD8" s="85">
        <v>99.04</v>
      </c>
      <c r="BE8" s="102">
        <v>44681</v>
      </c>
      <c r="BF8" s="85">
        <v>4.91</v>
      </c>
      <c r="BG8" s="102">
        <v>44681</v>
      </c>
      <c r="BH8" s="85">
        <v>343.95</v>
      </c>
      <c r="BI8" s="102">
        <v>44681</v>
      </c>
      <c r="BJ8" s="85">
        <v>3.67</v>
      </c>
      <c r="BK8" s="102">
        <v>44681</v>
      </c>
      <c r="BL8" s="85">
        <v>3.37</v>
      </c>
      <c r="BT8" s="101"/>
      <c r="BX8" s="101"/>
      <c r="CA8" s="100"/>
      <c r="CB8" s="95"/>
      <c r="CC8" s="95"/>
      <c r="CD8" s="100"/>
      <c r="CE8" s="95"/>
      <c r="CF8" s="95"/>
      <c r="CG8" s="95"/>
      <c r="CH8" s="100"/>
      <c r="CI8" s="95"/>
      <c r="CJ8" s="95"/>
      <c r="CK8" s="100"/>
      <c r="CL8" s="95"/>
      <c r="CM8" s="95"/>
      <c r="CN8" s="95"/>
      <c r="CO8" s="100"/>
      <c r="CP8" s="95"/>
      <c r="CQ8" s="95"/>
      <c r="CR8" s="100"/>
      <c r="CS8" s="95"/>
      <c r="CT8" s="95"/>
      <c r="CU8" s="95"/>
    </row>
    <row r="9" spans="1:99">
      <c r="A9" s="101">
        <v>44712</v>
      </c>
      <c r="B9" s="85">
        <v>117.9</v>
      </c>
      <c r="C9" s="101">
        <v>44834</v>
      </c>
      <c r="D9" s="85">
        <v>49.5</v>
      </c>
      <c r="E9" s="101">
        <v>44712</v>
      </c>
      <c r="F9" s="85">
        <v>271508</v>
      </c>
      <c r="G9" s="101">
        <v>44712</v>
      </c>
      <c r="H9" s="85">
        <v>671.04</v>
      </c>
      <c r="I9" s="101">
        <v>44712</v>
      </c>
      <c r="J9" s="85">
        <v>151892</v>
      </c>
      <c r="K9" s="101">
        <v>44712</v>
      </c>
      <c r="L9" s="85">
        <v>3.6</v>
      </c>
      <c r="M9" s="101">
        <v>44712</v>
      </c>
      <c r="N9" s="85">
        <v>0.9</v>
      </c>
      <c r="O9" s="101">
        <v>44712</v>
      </c>
      <c r="P9" s="85">
        <v>5.33</v>
      </c>
      <c r="Q9" s="101">
        <v>44712</v>
      </c>
      <c r="R9" s="85">
        <v>120.8</v>
      </c>
      <c r="S9" s="101">
        <v>44834</v>
      </c>
      <c r="T9" s="85">
        <v>48.1</v>
      </c>
      <c r="U9" s="101">
        <v>44712</v>
      </c>
      <c r="V9" s="85">
        <v>1.32</v>
      </c>
      <c r="W9" s="101">
        <v>44712</v>
      </c>
      <c r="X9" s="85">
        <v>102.4</v>
      </c>
      <c r="Y9" s="101">
        <v>44712</v>
      </c>
      <c r="Z9" s="85">
        <v>-29697.7</v>
      </c>
      <c r="AA9" s="101">
        <v>44712</v>
      </c>
      <c r="AB9" s="85">
        <v>102.2</v>
      </c>
      <c r="AC9" s="101">
        <v>44712</v>
      </c>
      <c r="AD9" s="85">
        <v>6.7</v>
      </c>
      <c r="AE9" s="101">
        <v>44712</v>
      </c>
      <c r="AF9" s="85">
        <v>0.8</v>
      </c>
      <c r="AG9" s="101">
        <v>44712</v>
      </c>
      <c r="AH9" s="85">
        <v>98.494699999999995</v>
      </c>
      <c r="AI9" s="101">
        <v>44712</v>
      </c>
      <c r="AJ9" s="85">
        <v>49.6</v>
      </c>
      <c r="AK9" s="101">
        <v>44773</v>
      </c>
      <c r="AL9" s="85">
        <v>805.92</v>
      </c>
      <c r="AM9" s="101">
        <v>44712</v>
      </c>
      <c r="AN9" s="85">
        <v>76.111000000000004</v>
      </c>
      <c r="AO9" s="101">
        <v>44773</v>
      </c>
      <c r="AP9" s="85">
        <v>3587.01</v>
      </c>
      <c r="AQ9" s="102">
        <v>44712</v>
      </c>
      <c r="AR9" s="89">
        <v>5.9</v>
      </c>
      <c r="AS9" s="101">
        <v>44712</v>
      </c>
      <c r="AT9" s="85">
        <v>2.1</v>
      </c>
      <c r="AU9" s="101">
        <v>44712</v>
      </c>
      <c r="AV9" s="85">
        <v>1888.41</v>
      </c>
      <c r="AW9" s="102">
        <v>44712</v>
      </c>
      <c r="AX9" s="85">
        <v>96.49</v>
      </c>
      <c r="AY9" s="102">
        <v>44834</v>
      </c>
      <c r="AZ9" s="85">
        <v>42.2</v>
      </c>
      <c r="BA9" s="102">
        <v>44712</v>
      </c>
      <c r="BB9" s="85">
        <v>55434</v>
      </c>
      <c r="BC9" s="102">
        <v>44712</v>
      </c>
      <c r="BD9" s="85">
        <v>100.9</v>
      </c>
      <c r="BE9" s="102">
        <v>44712</v>
      </c>
      <c r="BF9" s="85">
        <v>2.41</v>
      </c>
      <c r="BG9" s="102">
        <v>44712</v>
      </c>
      <c r="BH9" s="85">
        <v>322.62</v>
      </c>
      <c r="BI9" s="102">
        <v>44712</v>
      </c>
      <c r="BJ9" s="85">
        <v>3.72</v>
      </c>
      <c r="BK9" s="102">
        <v>44712</v>
      </c>
      <c r="BL9" s="85">
        <v>3.39</v>
      </c>
      <c r="BT9" s="101"/>
      <c r="BX9" s="101"/>
      <c r="CA9" s="100"/>
      <c r="CB9" s="95"/>
      <c r="CC9" s="95"/>
      <c r="CD9" s="100"/>
      <c r="CE9" s="95"/>
      <c r="CF9" s="95"/>
      <c r="CG9" s="95"/>
      <c r="CH9" s="100"/>
      <c r="CI9" s="95"/>
      <c r="CJ9" s="95"/>
      <c r="CK9" s="100"/>
      <c r="CL9" s="95"/>
      <c r="CM9" s="95"/>
      <c r="CN9" s="95"/>
      <c r="CO9" s="100"/>
      <c r="CP9" s="95"/>
      <c r="CQ9" s="95"/>
      <c r="CR9" s="100"/>
      <c r="CS9" s="95"/>
      <c r="CT9" s="95"/>
      <c r="CU9" s="95"/>
    </row>
    <row r="10" spans="1:99">
      <c r="A10" s="101">
        <v>44742</v>
      </c>
      <c r="B10" s="85">
        <v>117.1</v>
      </c>
      <c r="C10" s="101">
        <v>44865</v>
      </c>
      <c r="D10" s="85">
        <v>48.2</v>
      </c>
      <c r="E10" s="101">
        <v>44742</v>
      </c>
      <c r="F10" s="85">
        <v>272166</v>
      </c>
      <c r="G10" s="101">
        <v>44742</v>
      </c>
      <c r="H10" s="85">
        <v>675.702</v>
      </c>
      <c r="I10" s="101">
        <v>44742</v>
      </c>
      <c r="J10" s="85">
        <v>152353</v>
      </c>
      <c r="K10" s="101">
        <v>44742</v>
      </c>
      <c r="L10" s="85">
        <v>3.6</v>
      </c>
      <c r="M10" s="101">
        <v>44742</v>
      </c>
      <c r="N10" s="85">
        <v>1.3</v>
      </c>
      <c r="O10" s="101">
        <v>44742</v>
      </c>
      <c r="P10" s="85">
        <v>5.1100000000000003</v>
      </c>
      <c r="Q10" s="101">
        <v>44742</v>
      </c>
      <c r="R10" s="85">
        <v>120.1</v>
      </c>
      <c r="S10" s="101">
        <v>44865</v>
      </c>
      <c r="T10" s="85">
        <v>47.3</v>
      </c>
      <c r="U10" s="101">
        <v>44742</v>
      </c>
      <c r="V10" s="85">
        <v>1.55</v>
      </c>
      <c r="W10" s="101">
        <v>44742</v>
      </c>
      <c r="X10" s="85">
        <v>102.1</v>
      </c>
      <c r="Y10" s="101">
        <v>44742</v>
      </c>
      <c r="Z10" s="85">
        <v>-34376.400000000001</v>
      </c>
      <c r="AA10" s="101">
        <v>44742</v>
      </c>
      <c r="AB10" s="85">
        <v>100.9</v>
      </c>
      <c r="AC10" s="101">
        <v>44742</v>
      </c>
      <c r="AD10" s="85">
        <v>6.7</v>
      </c>
      <c r="AE10" s="101">
        <v>44742</v>
      </c>
      <c r="AF10" s="85">
        <v>0.8</v>
      </c>
      <c r="AG10" s="101">
        <v>44742</v>
      </c>
      <c r="AH10" s="85">
        <v>98.394800000000004</v>
      </c>
      <c r="AI10" s="101">
        <v>44742</v>
      </c>
      <c r="AJ10" s="85">
        <v>50.2</v>
      </c>
      <c r="AK10" s="101">
        <v>44804</v>
      </c>
      <c r="AL10" s="85">
        <v>824.8</v>
      </c>
      <c r="AM10" s="101">
        <v>44742</v>
      </c>
      <c r="AN10" s="85">
        <v>93.307000000000002</v>
      </c>
      <c r="AO10" s="101">
        <v>44804</v>
      </c>
      <c r="AP10" s="85">
        <v>3625.79</v>
      </c>
      <c r="AQ10" s="102">
        <v>44742</v>
      </c>
      <c r="AR10" s="89">
        <v>5.5</v>
      </c>
      <c r="AS10" s="101">
        <v>44742</v>
      </c>
      <c r="AT10" s="85">
        <v>2.5</v>
      </c>
      <c r="AU10" s="101">
        <v>44742</v>
      </c>
      <c r="AV10" s="85">
        <v>2806.34</v>
      </c>
      <c r="AW10" s="102">
        <v>44742</v>
      </c>
      <c r="AX10" s="85">
        <v>95.46</v>
      </c>
      <c r="AY10" s="102">
        <v>44865</v>
      </c>
      <c r="AZ10" s="85">
        <v>41.5</v>
      </c>
      <c r="BA10" s="102">
        <v>44742</v>
      </c>
      <c r="BB10" s="85">
        <v>58834</v>
      </c>
      <c r="BC10" s="102">
        <v>44742</v>
      </c>
      <c r="BD10" s="85">
        <v>100.59</v>
      </c>
      <c r="BE10" s="102">
        <v>44742</v>
      </c>
      <c r="BF10" s="85">
        <v>4.6399999999999997</v>
      </c>
      <c r="BG10" s="102">
        <v>44742</v>
      </c>
      <c r="BH10" s="85">
        <v>326.45999999999998</v>
      </c>
      <c r="BI10" s="102">
        <v>44742</v>
      </c>
      <c r="BJ10" s="85">
        <v>3.7</v>
      </c>
      <c r="BK10" s="102">
        <v>44742</v>
      </c>
      <c r="BL10" s="85">
        <v>3.59</v>
      </c>
      <c r="BT10" s="101"/>
      <c r="BX10" s="101"/>
      <c r="CA10" s="100"/>
      <c r="CB10" s="95"/>
      <c r="CC10" s="95"/>
      <c r="CD10" s="100"/>
      <c r="CE10" s="95"/>
      <c r="CF10" s="95"/>
      <c r="CG10" s="95"/>
      <c r="CH10" s="100"/>
      <c r="CI10" s="95"/>
      <c r="CJ10" s="95"/>
      <c r="CK10" s="100"/>
      <c r="CL10" s="95"/>
      <c r="CM10" s="95"/>
      <c r="CN10" s="95"/>
      <c r="CO10" s="100"/>
      <c r="CP10" s="95"/>
      <c r="CQ10" s="95"/>
      <c r="CR10" s="100"/>
      <c r="CS10" s="95"/>
      <c r="CT10" s="95"/>
      <c r="CU10" s="95"/>
    </row>
    <row r="11" spans="1:99">
      <c r="A11" s="101">
        <v>44773</v>
      </c>
      <c r="B11" s="85">
        <v>116.4</v>
      </c>
      <c r="C11" s="101">
        <v>44895</v>
      </c>
      <c r="D11" s="85">
        <v>46.4</v>
      </c>
      <c r="E11" s="101">
        <v>44773</v>
      </c>
      <c r="F11" s="85">
        <v>276260</v>
      </c>
      <c r="G11" s="101">
        <v>44773</v>
      </c>
      <c r="H11" s="85">
        <v>671.06700000000001</v>
      </c>
      <c r="I11" s="101">
        <v>44773</v>
      </c>
      <c r="J11" s="85">
        <v>153049</v>
      </c>
      <c r="K11" s="101">
        <v>44773</v>
      </c>
      <c r="L11" s="85">
        <v>3.5</v>
      </c>
      <c r="M11" s="101">
        <v>44773</v>
      </c>
      <c r="N11" s="85">
        <v>0</v>
      </c>
      <c r="O11" s="101">
        <v>44773</v>
      </c>
      <c r="P11" s="85">
        <v>4.88</v>
      </c>
      <c r="Q11" s="101">
        <v>44773</v>
      </c>
      <c r="R11" s="85">
        <v>119.3</v>
      </c>
      <c r="S11" s="101">
        <v>44895</v>
      </c>
      <c r="T11" s="85">
        <v>47.8</v>
      </c>
      <c r="U11" s="101">
        <v>44773</v>
      </c>
      <c r="V11" s="85">
        <v>1.2</v>
      </c>
      <c r="W11" s="101">
        <v>44773</v>
      </c>
      <c r="X11" s="85">
        <v>100.4</v>
      </c>
      <c r="Y11" s="101">
        <v>44773</v>
      </c>
      <c r="Z11" s="85">
        <v>-41283.199999999997</v>
      </c>
      <c r="AA11" s="101">
        <v>44773</v>
      </c>
      <c r="AB11" s="85">
        <v>100.6</v>
      </c>
      <c r="AC11" s="101">
        <v>44773</v>
      </c>
      <c r="AD11" s="85">
        <v>6.7</v>
      </c>
      <c r="AE11" s="101">
        <v>44773</v>
      </c>
      <c r="AF11" s="85">
        <v>0.1</v>
      </c>
      <c r="AG11" s="101">
        <v>44773</v>
      </c>
      <c r="AH11" s="85">
        <v>98.345600000000005</v>
      </c>
      <c r="AI11" s="101">
        <v>44773</v>
      </c>
      <c r="AJ11" s="85">
        <v>49</v>
      </c>
      <c r="AK11" s="101">
        <v>44834</v>
      </c>
      <c r="AL11" s="85">
        <v>683</v>
      </c>
      <c r="AM11" s="101">
        <v>44773</v>
      </c>
      <c r="AN11" s="85">
        <v>98.24</v>
      </c>
      <c r="AO11" s="101">
        <v>44834</v>
      </c>
      <c r="AP11" s="85">
        <v>3774.49</v>
      </c>
      <c r="AQ11" s="102">
        <v>44773</v>
      </c>
      <c r="AR11" s="89">
        <v>5.4</v>
      </c>
      <c r="AS11" s="101">
        <v>44773</v>
      </c>
      <c r="AT11" s="85">
        <v>2.7</v>
      </c>
      <c r="AU11" s="101">
        <v>44773</v>
      </c>
      <c r="AV11" s="85">
        <v>678.98</v>
      </c>
      <c r="AW11" s="102">
        <v>44773</v>
      </c>
      <c r="AX11" s="85">
        <v>94.58</v>
      </c>
      <c r="AY11" s="102">
        <v>44895</v>
      </c>
      <c r="AZ11" s="85">
        <v>41.6</v>
      </c>
      <c r="BA11" s="102">
        <v>44773</v>
      </c>
      <c r="BB11" s="85">
        <v>54257</v>
      </c>
      <c r="BC11" s="102">
        <v>44773</v>
      </c>
      <c r="BD11" s="85">
        <v>100.76</v>
      </c>
      <c r="BE11" s="102">
        <v>44773</v>
      </c>
      <c r="BF11" s="85">
        <v>5.03</v>
      </c>
      <c r="BG11" s="102">
        <v>44773</v>
      </c>
      <c r="BH11" s="85">
        <v>358.69</v>
      </c>
      <c r="BI11" s="102">
        <v>44773</v>
      </c>
      <c r="BJ11" s="85">
        <v>3.66</v>
      </c>
      <c r="BK11" s="102">
        <v>44773</v>
      </c>
      <c r="BL11" s="85">
        <v>3.35</v>
      </c>
      <c r="BT11" s="101"/>
      <c r="BX11" s="101"/>
      <c r="CA11" s="100"/>
      <c r="CB11" s="95"/>
      <c r="CC11" s="95"/>
      <c r="CD11" s="100"/>
      <c r="CE11" s="95"/>
      <c r="CF11" s="95"/>
      <c r="CG11" s="95"/>
      <c r="CH11" s="100"/>
      <c r="CI11" s="95"/>
      <c r="CJ11" s="95"/>
      <c r="CK11" s="100"/>
      <c r="CL11" s="95"/>
      <c r="CM11" s="95"/>
      <c r="CN11" s="95"/>
      <c r="CO11" s="100"/>
      <c r="CP11" s="95"/>
      <c r="CQ11" s="95"/>
      <c r="CR11" s="100"/>
      <c r="CS11" s="95"/>
      <c r="CT11" s="95"/>
      <c r="CU11" s="95"/>
    </row>
    <row r="12" spans="1:99">
      <c r="A12" s="101">
        <v>44804</v>
      </c>
      <c r="B12" s="85">
        <v>115.9</v>
      </c>
      <c r="C12" s="101">
        <v>44926</v>
      </c>
      <c r="D12" s="85">
        <v>45</v>
      </c>
      <c r="E12" s="101">
        <v>44804</v>
      </c>
      <c r="F12" s="85">
        <v>276622</v>
      </c>
      <c r="G12" s="101">
        <v>44804</v>
      </c>
      <c r="H12" s="85">
        <v>675.10699999999997</v>
      </c>
      <c r="I12" s="101">
        <v>44804</v>
      </c>
      <c r="J12" s="85">
        <v>153286</v>
      </c>
      <c r="K12" s="101">
        <v>44804</v>
      </c>
      <c r="L12" s="85">
        <v>3.6</v>
      </c>
      <c r="M12" s="101">
        <v>44804</v>
      </c>
      <c r="N12" s="85">
        <v>0.1</v>
      </c>
      <c r="O12" s="101">
        <v>44804</v>
      </c>
      <c r="P12" s="85">
        <v>4.79</v>
      </c>
      <c r="Q12" s="101">
        <v>44804</v>
      </c>
      <c r="R12" s="85">
        <v>118.6</v>
      </c>
      <c r="S12" s="101">
        <v>44926</v>
      </c>
      <c r="T12" s="85">
        <v>49.3</v>
      </c>
      <c r="U12" s="101">
        <v>44804</v>
      </c>
      <c r="V12" s="85">
        <v>0.93</v>
      </c>
      <c r="W12" s="101">
        <v>44804</v>
      </c>
      <c r="X12" s="85">
        <v>102.3</v>
      </c>
      <c r="Y12" s="101">
        <v>44804</v>
      </c>
      <c r="Z12" s="85">
        <v>-47752.9</v>
      </c>
      <c r="AA12" s="101">
        <v>44804</v>
      </c>
      <c r="AB12" s="85">
        <v>100.9</v>
      </c>
      <c r="AC12" s="101">
        <v>44804</v>
      </c>
      <c r="AD12" s="85">
        <v>6.7</v>
      </c>
      <c r="AE12" s="101">
        <v>44804</v>
      </c>
      <c r="AF12" s="85">
        <v>0.6</v>
      </c>
      <c r="AG12" s="101">
        <v>44804</v>
      </c>
      <c r="AH12" s="85">
        <v>98.363399999999999</v>
      </c>
      <c r="AI12" s="101">
        <v>44804</v>
      </c>
      <c r="AJ12" s="85">
        <v>49.4</v>
      </c>
      <c r="AK12" s="101">
        <v>44865</v>
      </c>
      <c r="AL12" s="85">
        <v>661</v>
      </c>
      <c r="AM12" s="101">
        <v>44804</v>
      </c>
      <c r="AN12" s="85">
        <v>76.995000000000005</v>
      </c>
      <c r="AO12" s="101">
        <v>44865</v>
      </c>
      <c r="AP12" s="85">
        <v>4027.05</v>
      </c>
      <c r="AQ12" s="102">
        <v>44804</v>
      </c>
      <c r="AR12" s="89">
        <v>5.3</v>
      </c>
      <c r="AS12" s="101">
        <v>44804</v>
      </c>
      <c r="AT12" s="85">
        <v>2.5</v>
      </c>
      <c r="AU12" s="101">
        <v>44804</v>
      </c>
      <c r="AV12" s="85">
        <v>1254.19</v>
      </c>
      <c r="AW12" s="102">
        <v>44804</v>
      </c>
      <c r="AX12" s="85">
        <v>93.93</v>
      </c>
      <c r="AY12" s="102">
        <v>44926</v>
      </c>
      <c r="AZ12" s="85">
        <v>44.6</v>
      </c>
      <c r="BA12" s="102">
        <v>44804</v>
      </c>
      <c r="BB12" s="85">
        <v>54587</v>
      </c>
      <c r="BC12" s="102">
        <v>44804</v>
      </c>
      <c r="BD12" s="85">
        <v>102.14</v>
      </c>
      <c r="BE12" s="102">
        <v>44804</v>
      </c>
      <c r="BF12" s="85">
        <v>2.99</v>
      </c>
      <c r="BG12" s="102">
        <v>44804</v>
      </c>
      <c r="BH12" s="85">
        <v>358.18</v>
      </c>
      <c r="BI12" s="102">
        <v>44804</v>
      </c>
      <c r="BJ12" s="85">
        <v>3.65</v>
      </c>
      <c r="BK12" s="102">
        <v>44804</v>
      </c>
      <c r="BL12" s="85">
        <v>2.68</v>
      </c>
      <c r="BT12" s="101"/>
      <c r="BX12" s="101"/>
      <c r="CA12" s="100"/>
      <c r="CB12" s="95"/>
      <c r="CC12" s="95"/>
      <c r="CD12" s="100"/>
      <c r="CE12" s="95"/>
      <c r="CF12" s="95"/>
      <c r="CG12" s="95"/>
      <c r="CH12" s="100"/>
      <c r="CI12" s="95"/>
      <c r="CJ12" s="95"/>
      <c r="CK12" s="100"/>
      <c r="CL12" s="95"/>
      <c r="CM12" s="95"/>
      <c r="CN12" s="95"/>
      <c r="CO12" s="100"/>
      <c r="CP12" s="95"/>
      <c r="CQ12" s="95"/>
      <c r="CR12" s="100"/>
      <c r="CS12" s="95"/>
      <c r="CT12" s="95"/>
      <c r="CU12" s="95"/>
    </row>
    <row r="13" spans="1:99">
      <c r="A13" s="101">
        <v>44834</v>
      </c>
      <c r="B13" s="85">
        <v>115.2</v>
      </c>
      <c r="C13" s="101">
        <v>44957</v>
      </c>
      <c r="D13" s="85">
        <v>46.8</v>
      </c>
      <c r="E13" s="101">
        <v>44834</v>
      </c>
      <c r="F13" s="85">
        <v>271946</v>
      </c>
      <c r="G13" s="101">
        <v>44834</v>
      </c>
      <c r="H13" s="85">
        <v>673.31200000000001</v>
      </c>
      <c r="I13" s="101">
        <v>44834</v>
      </c>
      <c r="J13" s="85">
        <v>153513</v>
      </c>
      <c r="K13" s="101">
        <v>44834</v>
      </c>
      <c r="L13" s="85">
        <v>3.5</v>
      </c>
      <c r="M13" s="101">
        <v>44834</v>
      </c>
      <c r="N13" s="85">
        <v>0.4</v>
      </c>
      <c r="O13" s="101">
        <v>44834</v>
      </c>
      <c r="P13" s="85">
        <v>4.74</v>
      </c>
      <c r="Q13" s="101">
        <v>44834</v>
      </c>
      <c r="R13" s="85">
        <v>117.1</v>
      </c>
      <c r="S13" s="101">
        <v>44957</v>
      </c>
      <c r="T13" s="85">
        <v>50.3</v>
      </c>
      <c r="U13" s="101">
        <v>44834</v>
      </c>
      <c r="V13" s="85">
        <v>0.89</v>
      </c>
      <c r="W13" s="101">
        <v>44834</v>
      </c>
      <c r="X13" s="85">
        <v>103.5</v>
      </c>
      <c r="Y13" s="101">
        <v>44834</v>
      </c>
      <c r="Z13" s="85">
        <v>-39205.9</v>
      </c>
      <c r="AA13" s="101">
        <v>44834</v>
      </c>
      <c r="AB13" s="85">
        <v>101.9</v>
      </c>
      <c r="AC13" s="101">
        <v>44834</v>
      </c>
      <c r="AD13" s="85">
        <v>6.7</v>
      </c>
      <c r="AE13" s="101">
        <v>44834</v>
      </c>
      <c r="AF13" s="85">
        <v>1.2</v>
      </c>
      <c r="AG13" s="101">
        <v>44834</v>
      </c>
      <c r="AH13" s="85">
        <v>98.452500000000001</v>
      </c>
      <c r="AI13" s="101">
        <v>44834</v>
      </c>
      <c r="AJ13" s="85">
        <v>50.1</v>
      </c>
      <c r="AK13" s="101">
        <v>44895</v>
      </c>
      <c r="AL13" s="85">
        <v>666.67</v>
      </c>
      <c r="AM13" s="101">
        <v>44834</v>
      </c>
      <c r="AN13" s="85">
        <v>82.150999999999996</v>
      </c>
      <c r="AO13" s="101">
        <v>44895</v>
      </c>
      <c r="AP13" s="85">
        <v>3861.51</v>
      </c>
      <c r="AQ13" s="102">
        <v>44834</v>
      </c>
      <c r="AR13" s="89">
        <v>5.5</v>
      </c>
      <c r="AS13" s="101">
        <v>44834</v>
      </c>
      <c r="AT13" s="85">
        <v>2.8</v>
      </c>
      <c r="AU13" s="101">
        <v>44834</v>
      </c>
      <c r="AV13" s="85">
        <v>2473.84</v>
      </c>
      <c r="AW13" s="102">
        <v>44834</v>
      </c>
      <c r="AX13" s="85">
        <v>93.51</v>
      </c>
      <c r="AY13" s="102">
        <v>44957</v>
      </c>
      <c r="AZ13" s="85">
        <v>44.3</v>
      </c>
      <c r="BA13" s="102">
        <v>44834</v>
      </c>
      <c r="BB13" s="85">
        <v>60935</v>
      </c>
      <c r="BC13" s="102">
        <v>44834</v>
      </c>
      <c r="BD13" s="85">
        <v>96.06</v>
      </c>
      <c r="BE13" s="102">
        <v>44834</v>
      </c>
      <c r="BF13" s="85">
        <v>5.0199999999999996</v>
      </c>
      <c r="BG13" s="102">
        <v>44834</v>
      </c>
      <c r="BH13" s="85">
        <v>353.41</v>
      </c>
      <c r="BI13" s="102">
        <v>44834</v>
      </c>
      <c r="BJ13" s="85">
        <v>3.66</v>
      </c>
      <c r="BK13" s="102">
        <v>44834</v>
      </c>
      <c r="BL13" s="85">
        <v>2.76</v>
      </c>
      <c r="BT13" s="101"/>
      <c r="BX13" s="101"/>
      <c r="CA13" s="100"/>
      <c r="CB13" s="95"/>
      <c r="CC13" s="95"/>
      <c r="CD13" s="100"/>
      <c r="CE13" s="95"/>
      <c r="CF13" s="95"/>
      <c r="CG13" s="95"/>
      <c r="CH13" s="100"/>
      <c r="CI13" s="95"/>
      <c r="CJ13" s="95"/>
      <c r="CK13" s="100"/>
      <c r="CL13" s="95"/>
      <c r="CM13" s="95"/>
      <c r="CN13" s="95"/>
      <c r="CO13" s="100"/>
      <c r="CP13" s="95"/>
      <c r="CQ13" s="95"/>
      <c r="CR13" s="100"/>
      <c r="CS13" s="95"/>
      <c r="CT13" s="95"/>
      <c r="CU13" s="95"/>
    </row>
    <row r="14" spans="1:99">
      <c r="A14" s="101">
        <v>44865</v>
      </c>
      <c r="B14" s="85">
        <v>114.4</v>
      </c>
      <c r="C14" s="101">
        <v>44985</v>
      </c>
      <c r="D14" s="85">
        <v>50.1</v>
      </c>
      <c r="E14" s="101">
        <v>44865</v>
      </c>
      <c r="F14" s="85">
        <v>279629</v>
      </c>
      <c r="G14" s="101">
        <v>44865</v>
      </c>
      <c r="H14" s="85">
        <v>681.74800000000005</v>
      </c>
      <c r="I14" s="101">
        <v>44865</v>
      </c>
      <c r="J14" s="85">
        <v>153913</v>
      </c>
      <c r="K14" s="101">
        <v>44865</v>
      </c>
      <c r="L14" s="85">
        <v>3.6</v>
      </c>
      <c r="M14" s="101">
        <v>44865</v>
      </c>
      <c r="N14" s="85">
        <v>0.5</v>
      </c>
      <c r="O14" s="101">
        <v>44865</v>
      </c>
      <c r="P14" s="85">
        <v>4.5</v>
      </c>
      <c r="Q14" s="101">
        <v>44865</v>
      </c>
      <c r="R14" s="85">
        <v>115.9</v>
      </c>
      <c r="S14" s="101">
        <v>44985</v>
      </c>
      <c r="T14" s="85">
        <v>52</v>
      </c>
      <c r="U14" s="101">
        <v>44865</v>
      </c>
      <c r="V14" s="85">
        <v>0.8</v>
      </c>
      <c r="W14" s="101">
        <v>44865</v>
      </c>
      <c r="X14" s="85">
        <v>102.3</v>
      </c>
      <c r="Y14" s="101">
        <v>44865</v>
      </c>
      <c r="Z14" s="85">
        <v>-26957.200000000001</v>
      </c>
      <c r="AA14" s="101">
        <v>44865</v>
      </c>
      <c r="AB14" s="85">
        <v>100.2</v>
      </c>
      <c r="AC14" s="101">
        <v>44865</v>
      </c>
      <c r="AD14" s="85">
        <v>6.7</v>
      </c>
      <c r="AE14" s="101">
        <v>44865</v>
      </c>
      <c r="AF14" s="85">
        <v>1.5</v>
      </c>
      <c r="AG14" s="101">
        <v>44865</v>
      </c>
      <c r="AH14" s="85">
        <v>98.611699999999999</v>
      </c>
      <c r="AI14" s="101">
        <v>44865</v>
      </c>
      <c r="AJ14" s="85">
        <v>49.2</v>
      </c>
      <c r="AK14" s="101">
        <v>44926</v>
      </c>
      <c r="AL14" s="85">
        <v>757.85</v>
      </c>
      <c r="AM14" s="101">
        <v>44865</v>
      </c>
      <c r="AN14" s="85">
        <v>81.706999999999994</v>
      </c>
      <c r="AO14" s="101">
        <v>44926</v>
      </c>
      <c r="AP14" s="85">
        <v>4054.23</v>
      </c>
      <c r="AQ14" s="102">
        <v>44865</v>
      </c>
      <c r="AR14" s="89">
        <v>5.5</v>
      </c>
      <c r="AS14" s="101">
        <v>44865</v>
      </c>
      <c r="AT14" s="85">
        <v>2.1</v>
      </c>
      <c r="AU14" s="101">
        <v>44865</v>
      </c>
      <c r="AV14" s="85">
        <v>615.17999999999995</v>
      </c>
      <c r="AW14" s="102">
        <v>44865</v>
      </c>
      <c r="AX14" s="85">
        <v>93.35</v>
      </c>
      <c r="AY14" s="102">
        <v>44985</v>
      </c>
      <c r="AZ14" s="85">
        <v>49</v>
      </c>
      <c r="BA14" s="102">
        <v>44865</v>
      </c>
      <c r="BB14" s="85">
        <v>55398</v>
      </c>
      <c r="BC14" s="102">
        <v>44865</v>
      </c>
      <c r="BD14" s="85">
        <v>94.48</v>
      </c>
      <c r="BE14" s="102">
        <v>44865</v>
      </c>
      <c r="BF14" s="85">
        <v>2.99</v>
      </c>
      <c r="BG14" s="102">
        <v>44865</v>
      </c>
      <c r="BH14" s="85">
        <v>380.69</v>
      </c>
      <c r="BI14" s="102">
        <v>44865</v>
      </c>
      <c r="BJ14" s="85">
        <v>3.63</v>
      </c>
      <c r="BK14" s="102">
        <v>44865</v>
      </c>
      <c r="BL14" s="85">
        <v>2.74</v>
      </c>
      <c r="BT14" s="101"/>
      <c r="BX14" s="101"/>
      <c r="CA14" s="100"/>
      <c r="CB14" s="95"/>
      <c r="CC14" s="95"/>
      <c r="CD14" s="100"/>
      <c r="CE14" s="95"/>
      <c r="CF14" s="95"/>
      <c r="CG14" s="95"/>
      <c r="CH14" s="100"/>
      <c r="CI14" s="95"/>
      <c r="CJ14" s="95"/>
      <c r="CK14" s="100"/>
      <c r="CL14" s="95"/>
      <c r="CM14" s="95"/>
      <c r="CN14" s="95"/>
      <c r="CO14" s="100"/>
      <c r="CP14" s="95"/>
      <c r="CQ14" s="95"/>
      <c r="CR14" s="100"/>
      <c r="CS14" s="95"/>
      <c r="CT14" s="95"/>
      <c r="CU14" s="95"/>
    </row>
    <row r="15" spans="1:99">
      <c r="A15" s="101">
        <v>44895</v>
      </c>
      <c r="B15" s="85">
        <v>113.3</v>
      </c>
      <c r="C15" s="101">
        <v>45016</v>
      </c>
      <c r="D15" s="85">
        <v>52.3</v>
      </c>
      <c r="E15" s="101">
        <v>44895</v>
      </c>
      <c r="F15" s="85">
        <v>273100</v>
      </c>
      <c r="G15" s="101">
        <v>44895</v>
      </c>
      <c r="H15" s="85">
        <v>673.67399999999998</v>
      </c>
      <c r="I15" s="101">
        <v>44895</v>
      </c>
      <c r="J15" s="85">
        <v>154210</v>
      </c>
      <c r="K15" s="101">
        <v>44895</v>
      </c>
      <c r="L15" s="85">
        <v>3.6</v>
      </c>
      <c r="M15" s="101">
        <v>44895</v>
      </c>
      <c r="N15" s="85">
        <v>0.2</v>
      </c>
      <c r="O15" s="101">
        <v>44895</v>
      </c>
      <c r="P15" s="85">
        <v>4.2</v>
      </c>
      <c r="Q15" s="101">
        <v>44895</v>
      </c>
      <c r="R15" s="85">
        <v>115.1</v>
      </c>
      <c r="S15" s="101">
        <v>45016</v>
      </c>
      <c r="T15" s="85">
        <v>53.7</v>
      </c>
      <c r="U15" s="101">
        <v>44895</v>
      </c>
      <c r="V15" s="85">
        <v>0.54</v>
      </c>
      <c r="W15" s="101">
        <v>44895</v>
      </c>
      <c r="X15" s="85">
        <v>102.8</v>
      </c>
      <c r="Y15" s="101">
        <v>44895</v>
      </c>
      <c r="Z15" s="85">
        <v>-16427.5</v>
      </c>
      <c r="AA15" s="101">
        <v>44895</v>
      </c>
      <c r="AB15" s="85">
        <v>100.3</v>
      </c>
      <c r="AC15" s="101">
        <v>44895</v>
      </c>
      <c r="AD15" s="85">
        <v>6.7</v>
      </c>
      <c r="AE15" s="101">
        <v>44895</v>
      </c>
      <c r="AF15" s="85">
        <v>-0.1</v>
      </c>
      <c r="AG15" s="101">
        <v>44895</v>
      </c>
      <c r="AH15" s="85">
        <v>98.848600000000005</v>
      </c>
      <c r="AI15" s="101">
        <v>44895</v>
      </c>
      <c r="AJ15" s="85">
        <v>48</v>
      </c>
      <c r="AK15" s="101">
        <v>45016</v>
      </c>
      <c r="AL15" s="85">
        <v>717.29</v>
      </c>
      <c r="AM15" s="101">
        <v>44895</v>
      </c>
      <c r="AN15" s="85">
        <v>65.784999999999997</v>
      </c>
      <c r="AO15" s="101">
        <v>45016</v>
      </c>
      <c r="AP15" s="85">
        <v>3785.54</v>
      </c>
      <c r="AQ15" s="102">
        <v>44895</v>
      </c>
      <c r="AR15" s="89">
        <v>5.7</v>
      </c>
      <c r="AS15" s="101">
        <v>44895</v>
      </c>
      <c r="AT15" s="85">
        <v>1.6</v>
      </c>
      <c r="AU15" s="101">
        <v>44895</v>
      </c>
      <c r="AV15" s="85">
        <v>1213.5899999999999</v>
      </c>
      <c r="AW15" s="102">
        <v>44895</v>
      </c>
      <c r="AX15" s="85">
        <v>93.5</v>
      </c>
      <c r="AY15" s="102">
        <v>45016</v>
      </c>
      <c r="AZ15" s="85">
        <v>48.6</v>
      </c>
      <c r="BA15" s="102">
        <v>44895</v>
      </c>
      <c r="BB15" s="85">
        <v>50143</v>
      </c>
      <c r="BC15" s="102">
        <v>44895</v>
      </c>
      <c r="BD15" s="85">
        <v>94.53</v>
      </c>
      <c r="BE15" s="102">
        <v>44895</v>
      </c>
      <c r="BF15" s="85">
        <v>3.43</v>
      </c>
      <c r="BG15" s="102">
        <v>44895</v>
      </c>
      <c r="BH15" s="85">
        <v>383.95</v>
      </c>
      <c r="BI15" s="102">
        <v>44895</v>
      </c>
      <c r="BJ15" s="85">
        <v>3.66</v>
      </c>
      <c r="BK15" s="102">
        <v>44895</v>
      </c>
      <c r="BL15" s="85">
        <v>2.35</v>
      </c>
      <c r="BT15" s="101"/>
      <c r="BX15" s="101"/>
      <c r="CA15" s="100"/>
      <c r="CB15" s="95"/>
      <c r="CC15" s="95"/>
      <c r="CD15" s="100"/>
      <c r="CE15" s="95"/>
      <c r="CF15" s="95"/>
      <c r="CG15" s="95"/>
      <c r="CH15" s="100"/>
      <c r="CI15" s="95"/>
      <c r="CJ15" s="95"/>
      <c r="CK15" s="100"/>
      <c r="CL15" s="95"/>
      <c r="CM15" s="95"/>
      <c r="CN15" s="95"/>
      <c r="CO15" s="100"/>
      <c r="CP15" s="95"/>
      <c r="CQ15" s="95"/>
      <c r="CR15" s="100"/>
      <c r="CS15" s="95"/>
      <c r="CT15" s="95"/>
      <c r="CU15" s="95"/>
    </row>
    <row r="16" spans="1:99">
      <c r="A16" s="101">
        <v>44926</v>
      </c>
      <c r="B16" s="85">
        <v>112.3</v>
      </c>
      <c r="C16" s="101">
        <v>45046</v>
      </c>
      <c r="D16" s="85">
        <v>53.4</v>
      </c>
      <c r="E16" s="101">
        <v>44926</v>
      </c>
      <c r="F16" s="85">
        <v>278589</v>
      </c>
      <c r="G16" s="101">
        <v>44926</v>
      </c>
      <c r="H16" s="85">
        <v>666.73400000000004</v>
      </c>
      <c r="I16" s="101">
        <v>44926</v>
      </c>
      <c r="J16" s="85">
        <v>154336</v>
      </c>
      <c r="K16" s="101">
        <v>44926</v>
      </c>
      <c r="L16" s="85">
        <v>3.5</v>
      </c>
      <c r="M16" s="101">
        <v>44926</v>
      </c>
      <c r="N16" s="85">
        <v>0</v>
      </c>
      <c r="O16" s="101">
        <v>44926</v>
      </c>
      <c r="P16" s="85">
        <v>4.1399999999999997</v>
      </c>
      <c r="Q16" s="101">
        <v>44926</v>
      </c>
      <c r="R16" s="85">
        <v>114.4</v>
      </c>
      <c r="S16" s="101">
        <v>45046</v>
      </c>
      <c r="T16" s="85">
        <v>54.1</v>
      </c>
      <c r="U16" s="101">
        <v>44926</v>
      </c>
      <c r="V16" s="85">
        <v>0.56999999999999995</v>
      </c>
      <c r="W16" s="101">
        <v>44926</v>
      </c>
      <c r="X16" s="85">
        <v>100.4</v>
      </c>
      <c r="Y16" s="101">
        <v>44926</v>
      </c>
      <c r="Z16" s="85">
        <v>-19330.900000000001</v>
      </c>
      <c r="AA16" s="101">
        <v>44926</v>
      </c>
      <c r="AB16" s="85">
        <v>99.7</v>
      </c>
      <c r="AC16" s="101">
        <v>44926</v>
      </c>
      <c r="AD16" s="85">
        <v>6.7</v>
      </c>
      <c r="AE16" s="101">
        <v>44926</v>
      </c>
      <c r="AF16" s="85">
        <v>-0.4</v>
      </c>
      <c r="AG16" s="101">
        <v>44926</v>
      </c>
      <c r="AH16" s="85">
        <v>99.159599999999998</v>
      </c>
      <c r="AI16" s="101">
        <v>44926</v>
      </c>
      <c r="AJ16" s="85">
        <v>47</v>
      </c>
      <c r="AK16" s="101">
        <v>45046</v>
      </c>
      <c r="AL16" s="85">
        <v>658.35</v>
      </c>
      <c r="AM16" s="101">
        <v>44926</v>
      </c>
      <c r="AN16" s="85">
        <v>69.007000000000005</v>
      </c>
      <c r="AO16" s="101">
        <v>45046</v>
      </c>
      <c r="AP16" s="85">
        <v>3491.05</v>
      </c>
      <c r="AQ16" s="102">
        <v>44926</v>
      </c>
      <c r="AR16" s="89">
        <v>5.5</v>
      </c>
      <c r="AS16" s="101">
        <v>44926</v>
      </c>
      <c r="AT16" s="85">
        <v>1.8</v>
      </c>
      <c r="AU16" s="101">
        <v>44926</v>
      </c>
      <c r="AV16" s="85">
        <v>1398.3</v>
      </c>
      <c r="AW16" s="102">
        <v>44926</v>
      </c>
      <c r="AX16" s="85">
        <v>93.88</v>
      </c>
      <c r="AY16" s="102">
        <v>45046</v>
      </c>
      <c r="AZ16" s="85">
        <v>47.1</v>
      </c>
      <c r="BA16" s="102">
        <v>44926</v>
      </c>
      <c r="BB16" s="85">
        <v>52174</v>
      </c>
      <c r="BC16" s="102">
        <v>44926</v>
      </c>
      <c r="BD16" s="85">
        <v>94.16</v>
      </c>
      <c r="BE16" s="102">
        <v>44926</v>
      </c>
      <c r="BF16" s="85">
        <v>4.79</v>
      </c>
      <c r="BG16" s="102">
        <v>44926</v>
      </c>
      <c r="BH16" s="85">
        <v>403</v>
      </c>
      <c r="BI16" s="102">
        <v>44926</v>
      </c>
      <c r="BJ16" s="85">
        <v>3.59</v>
      </c>
      <c r="BK16" s="102">
        <v>44926</v>
      </c>
      <c r="BL16" s="85">
        <v>2.71</v>
      </c>
      <c r="BT16" s="101"/>
      <c r="BX16" s="101"/>
      <c r="CA16" s="100"/>
      <c r="CB16" s="95"/>
      <c r="CC16" s="95"/>
      <c r="CD16" s="100"/>
      <c r="CE16" s="95"/>
      <c r="CF16" s="95"/>
      <c r="CG16" s="95"/>
      <c r="CH16" s="100"/>
      <c r="CI16" s="95"/>
      <c r="CJ16" s="95"/>
      <c r="CK16" s="100"/>
      <c r="CL16" s="95"/>
      <c r="CM16" s="95"/>
      <c r="CN16" s="95"/>
      <c r="CO16" s="100"/>
      <c r="CP16" s="95"/>
      <c r="CQ16" s="95"/>
      <c r="CR16" s="100"/>
      <c r="CS16" s="95"/>
      <c r="CT16" s="95"/>
      <c r="CU16" s="95"/>
    </row>
    <row r="17" spans="1:99">
      <c r="A17" s="101">
        <v>44957</v>
      </c>
      <c r="B17" s="85">
        <v>112.1</v>
      </c>
      <c r="C17" s="101">
        <v>45077</v>
      </c>
      <c r="D17" s="85">
        <v>54.3</v>
      </c>
      <c r="E17" s="101">
        <v>44957</v>
      </c>
      <c r="F17" s="85">
        <v>280844</v>
      </c>
      <c r="G17" s="101">
        <v>44957</v>
      </c>
      <c r="H17" s="85">
        <v>693.82600000000002</v>
      </c>
      <c r="I17" s="101">
        <v>44957</v>
      </c>
      <c r="J17" s="85">
        <v>154780</v>
      </c>
      <c r="K17" s="101">
        <v>44957</v>
      </c>
      <c r="L17" s="85">
        <v>3.5</v>
      </c>
      <c r="M17" s="101">
        <v>44957</v>
      </c>
      <c r="N17" s="85">
        <v>0.6</v>
      </c>
      <c r="O17" s="101">
        <v>44957</v>
      </c>
      <c r="P17" s="85">
        <v>4.08</v>
      </c>
      <c r="Q17" s="101">
        <v>44957</v>
      </c>
      <c r="R17" s="85">
        <v>114.1</v>
      </c>
      <c r="S17" s="101">
        <v>45077</v>
      </c>
      <c r="T17" s="85">
        <v>52.8</v>
      </c>
      <c r="U17" s="101">
        <v>44957</v>
      </c>
      <c r="V17" s="85">
        <v>0.71</v>
      </c>
      <c r="W17" s="101">
        <v>44957</v>
      </c>
      <c r="X17" s="85">
        <v>102.4</v>
      </c>
      <c r="Y17" s="101">
        <v>44957</v>
      </c>
      <c r="Z17" s="85">
        <v>-16062.8</v>
      </c>
      <c r="AA17" s="101">
        <v>44957</v>
      </c>
      <c r="AB17" s="85">
        <v>100</v>
      </c>
      <c r="AC17" s="101">
        <v>44957</v>
      </c>
      <c r="AD17" s="85">
        <v>6.7</v>
      </c>
      <c r="AE17" s="101">
        <v>44957</v>
      </c>
      <c r="AF17" s="85">
        <v>-0.2</v>
      </c>
      <c r="AG17" s="101">
        <v>44957</v>
      </c>
      <c r="AH17" s="85">
        <v>99.5167</v>
      </c>
      <c r="AI17" s="101">
        <v>44957</v>
      </c>
      <c r="AJ17" s="85">
        <v>50.1</v>
      </c>
      <c r="AK17" s="101">
        <v>45077</v>
      </c>
      <c r="AL17" s="85">
        <v>688.58</v>
      </c>
      <c r="AM17" s="101">
        <v>44957</v>
      </c>
      <c r="AN17" s="85">
        <v>91.861999999999995</v>
      </c>
      <c r="AO17" s="101">
        <v>45077</v>
      </c>
      <c r="AP17" s="85">
        <v>3780.33</v>
      </c>
      <c r="AQ17" s="102">
        <v>44957</v>
      </c>
      <c r="AR17" s="89">
        <v>5.5</v>
      </c>
      <c r="AS17" s="101">
        <v>44957</v>
      </c>
      <c r="AT17" s="85">
        <v>2.1</v>
      </c>
      <c r="AU17" s="101">
        <v>44957</v>
      </c>
      <c r="AV17" s="85">
        <v>4900</v>
      </c>
      <c r="AW17" s="102">
        <v>44957</v>
      </c>
      <c r="AX17" s="85">
        <v>94.4</v>
      </c>
      <c r="AY17" s="102">
        <v>45077</v>
      </c>
      <c r="AZ17" s="85">
        <v>44.3</v>
      </c>
      <c r="BA17" s="102">
        <v>44957</v>
      </c>
      <c r="BB17" s="85">
        <v>47514</v>
      </c>
      <c r="BC17" s="102">
        <v>44957</v>
      </c>
      <c r="BD17" s="85">
        <v>79.180000000000007</v>
      </c>
      <c r="BE17" s="102">
        <v>44957</v>
      </c>
      <c r="BF17" s="85">
        <v>2.34</v>
      </c>
      <c r="BG17" s="102">
        <v>44957</v>
      </c>
      <c r="BH17" s="85">
        <v>408.38</v>
      </c>
      <c r="BI17" s="102">
        <v>44957</v>
      </c>
      <c r="BJ17" s="85">
        <v>3.57</v>
      </c>
      <c r="BK17" s="102">
        <v>44957</v>
      </c>
      <c r="BL17" s="85">
        <v>3.05</v>
      </c>
      <c r="BT17" s="101"/>
      <c r="BX17" s="101"/>
      <c r="CA17" s="100"/>
      <c r="CB17" s="95"/>
      <c r="CC17" s="95"/>
      <c r="CD17" s="100"/>
      <c r="CE17" s="95"/>
      <c r="CF17" s="95"/>
      <c r="CG17" s="95"/>
      <c r="CH17" s="100"/>
      <c r="CI17" s="95"/>
      <c r="CJ17" s="95"/>
      <c r="CK17" s="100"/>
      <c r="CL17" s="95"/>
      <c r="CM17" s="95"/>
      <c r="CN17" s="95"/>
      <c r="CO17" s="100"/>
      <c r="CP17" s="95"/>
      <c r="CQ17" s="95"/>
      <c r="CR17" s="100"/>
      <c r="CS17" s="95"/>
      <c r="CT17" s="95"/>
      <c r="CU17" s="95"/>
    </row>
    <row r="18" spans="1:99">
      <c r="A18" s="101">
        <v>44985</v>
      </c>
      <c r="B18" s="85">
        <v>111.6</v>
      </c>
      <c r="C18" s="101">
        <v>45107</v>
      </c>
      <c r="D18" s="85">
        <v>53.2</v>
      </c>
      <c r="E18" s="101">
        <v>44985</v>
      </c>
      <c r="F18" s="85">
        <v>274314</v>
      </c>
      <c r="G18" s="101">
        <v>44985</v>
      </c>
      <c r="H18" s="85">
        <v>686.43399999999997</v>
      </c>
      <c r="I18" s="101">
        <v>44985</v>
      </c>
      <c r="J18" s="85">
        <v>155086</v>
      </c>
      <c r="K18" s="101">
        <v>44985</v>
      </c>
      <c r="L18" s="85">
        <v>3.6</v>
      </c>
      <c r="M18" s="101">
        <v>44985</v>
      </c>
      <c r="N18" s="85">
        <v>0.3</v>
      </c>
      <c r="O18" s="101">
        <v>44985</v>
      </c>
      <c r="P18" s="85">
        <v>4.46</v>
      </c>
      <c r="Q18" s="101">
        <v>44985</v>
      </c>
      <c r="R18" s="85">
        <v>113.9</v>
      </c>
      <c r="S18" s="101">
        <v>45107</v>
      </c>
      <c r="T18" s="85">
        <v>49.9</v>
      </c>
      <c r="U18" s="101">
        <v>44985</v>
      </c>
      <c r="V18" s="85">
        <v>0.63</v>
      </c>
      <c r="W18" s="101">
        <v>44985</v>
      </c>
      <c r="X18" s="85">
        <v>103.6</v>
      </c>
      <c r="Y18" s="101">
        <v>44985</v>
      </c>
      <c r="Z18" s="85">
        <v>-1771.5</v>
      </c>
      <c r="AA18" s="101">
        <v>44985</v>
      </c>
      <c r="AB18" s="85">
        <v>99.7</v>
      </c>
      <c r="AC18" s="101">
        <v>44985</v>
      </c>
      <c r="AD18" s="85">
        <v>6.6</v>
      </c>
      <c r="AE18" s="101">
        <v>44985</v>
      </c>
      <c r="AF18" s="85">
        <v>0.8</v>
      </c>
      <c r="AG18" s="101">
        <v>44985</v>
      </c>
      <c r="AH18" s="85">
        <v>99.884</v>
      </c>
      <c r="AI18" s="101">
        <v>44985</v>
      </c>
      <c r="AJ18" s="85">
        <v>52.6</v>
      </c>
      <c r="AK18" s="101">
        <v>45107</v>
      </c>
      <c r="AL18" s="85">
        <v>739.9</v>
      </c>
      <c r="AM18" s="101">
        <v>44985</v>
      </c>
      <c r="AN18" s="85">
        <v>12.02</v>
      </c>
      <c r="AO18" s="101">
        <v>45107</v>
      </c>
      <c r="AP18" s="85">
        <v>3995.14</v>
      </c>
      <c r="AQ18" s="102">
        <v>44985</v>
      </c>
      <c r="AR18" s="89">
        <v>5.6</v>
      </c>
      <c r="AS18" s="101">
        <v>44985</v>
      </c>
      <c r="AT18" s="85">
        <v>1</v>
      </c>
      <c r="AU18" s="101">
        <v>44985</v>
      </c>
      <c r="AV18" s="85">
        <v>1812.05</v>
      </c>
      <c r="AW18" s="102">
        <v>44985</v>
      </c>
      <c r="AX18" s="85">
        <v>94.72</v>
      </c>
      <c r="AY18" s="102">
        <v>45107</v>
      </c>
      <c r="AZ18" s="85">
        <v>44.8</v>
      </c>
      <c r="BA18" s="102">
        <v>44985</v>
      </c>
      <c r="BB18" s="85">
        <v>42119</v>
      </c>
      <c r="BC18" s="102">
        <v>44985</v>
      </c>
      <c r="BD18" s="85">
        <v>79.349999999999994</v>
      </c>
      <c r="BE18" s="102">
        <v>44985</v>
      </c>
      <c r="BF18" s="85">
        <v>2.35</v>
      </c>
      <c r="BG18" s="102">
        <v>44985</v>
      </c>
      <c r="BH18" s="85">
        <v>329.21</v>
      </c>
      <c r="BI18" s="102">
        <v>44985</v>
      </c>
      <c r="BJ18" s="85">
        <v>3.54</v>
      </c>
      <c r="BK18" s="102">
        <v>44985</v>
      </c>
      <c r="BL18" s="85">
        <v>2.42</v>
      </c>
      <c r="BT18" s="101"/>
      <c r="BX18" s="101"/>
      <c r="CA18" s="100"/>
      <c r="CB18" s="95"/>
      <c r="CC18" s="95"/>
      <c r="CD18" s="100"/>
      <c r="CE18" s="95"/>
      <c r="CF18" s="95"/>
      <c r="CG18" s="95"/>
      <c r="CH18" s="100"/>
      <c r="CI18" s="95"/>
      <c r="CJ18" s="95"/>
      <c r="CK18" s="100"/>
      <c r="CL18" s="95"/>
      <c r="CM18" s="95"/>
      <c r="CN18" s="95"/>
      <c r="CO18" s="100"/>
      <c r="CP18" s="95"/>
      <c r="CQ18" s="95"/>
      <c r="CR18" s="100"/>
      <c r="CS18" s="95"/>
      <c r="CT18" s="95"/>
      <c r="CU18" s="95"/>
    </row>
    <row r="19" spans="1:99">
      <c r="A19" s="101">
        <v>45016</v>
      </c>
      <c r="B19" s="85">
        <v>110.2</v>
      </c>
      <c r="C19" s="101">
        <v>45138</v>
      </c>
      <c r="D19" s="85">
        <v>52</v>
      </c>
      <c r="E19" s="101">
        <v>45016</v>
      </c>
      <c r="F19" s="85">
        <v>280718</v>
      </c>
      <c r="G19" s="101">
        <v>45016</v>
      </c>
      <c r="H19" s="85">
        <v>679.06700000000001</v>
      </c>
      <c r="I19" s="101">
        <v>45016</v>
      </c>
      <c r="J19" s="85">
        <v>155171</v>
      </c>
      <c r="K19" s="101">
        <v>45016</v>
      </c>
      <c r="L19" s="85">
        <v>3.5</v>
      </c>
      <c r="M19" s="101">
        <v>45016</v>
      </c>
      <c r="N19" s="85">
        <v>0.1</v>
      </c>
      <c r="O19" s="101">
        <v>45016</v>
      </c>
      <c r="P19" s="85">
        <v>4.26</v>
      </c>
      <c r="Q19" s="101">
        <v>45016</v>
      </c>
      <c r="R19" s="85">
        <v>113.2</v>
      </c>
      <c r="S19" s="101">
        <v>45138</v>
      </c>
      <c r="T19" s="85">
        <v>48.6</v>
      </c>
      <c r="U19" s="101">
        <v>45016</v>
      </c>
      <c r="V19" s="85">
        <v>0.57999999999999996</v>
      </c>
      <c r="W19" s="101">
        <v>45016</v>
      </c>
      <c r="X19" s="85">
        <v>100.8</v>
      </c>
      <c r="Y19" s="101">
        <v>45016</v>
      </c>
      <c r="Z19" s="85">
        <v>7451.1</v>
      </c>
      <c r="AA19" s="101">
        <v>45016</v>
      </c>
      <c r="AB19" s="85">
        <v>99.1</v>
      </c>
      <c r="AC19" s="101">
        <v>45016</v>
      </c>
      <c r="AD19" s="85">
        <v>6.6</v>
      </c>
      <c r="AE19" s="101">
        <v>45016</v>
      </c>
      <c r="AF19" s="85">
        <v>0.9</v>
      </c>
      <c r="AG19" s="101">
        <v>45016</v>
      </c>
      <c r="AH19" s="85">
        <v>100.22920000000001</v>
      </c>
      <c r="AI19" s="101">
        <v>45016</v>
      </c>
      <c r="AJ19" s="85">
        <v>51.9</v>
      </c>
      <c r="AK19" s="101">
        <v>45138</v>
      </c>
      <c r="AL19" s="85">
        <v>846.17</v>
      </c>
      <c r="AM19" s="101">
        <v>45016</v>
      </c>
      <c r="AN19" s="85">
        <v>77.072999999999993</v>
      </c>
      <c r="AO19" s="101">
        <v>45138</v>
      </c>
      <c r="AP19" s="85">
        <v>3676.07</v>
      </c>
      <c r="AQ19" s="102">
        <v>45016</v>
      </c>
      <c r="AR19" s="89">
        <v>5.3</v>
      </c>
      <c r="AS19" s="101">
        <v>45016</v>
      </c>
      <c r="AT19" s="85">
        <v>0.7</v>
      </c>
      <c r="AU19" s="101">
        <v>45016</v>
      </c>
      <c r="AV19" s="85">
        <v>3887.94</v>
      </c>
      <c r="AW19" s="102">
        <v>45016</v>
      </c>
      <c r="AX19" s="85">
        <v>94.69</v>
      </c>
      <c r="AY19" s="102">
        <v>45138</v>
      </c>
      <c r="AZ19" s="85">
        <v>44.1</v>
      </c>
      <c r="BA19" s="102">
        <v>45016</v>
      </c>
      <c r="BB19" s="85">
        <v>46585</v>
      </c>
      <c r="BC19" s="102">
        <v>45016</v>
      </c>
      <c r="BD19" s="85">
        <v>89.2</v>
      </c>
      <c r="BE19" s="102">
        <v>45016</v>
      </c>
      <c r="BF19" s="85">
        <v>4.22</v>
      </c>
      <c r="BG19" s="102">
        <v>45016</v>
      </c>
      <c r="BH19" s="85">
        <v>370.38</v>
      </c>
      <c r="BI19" s="102">
        <v>45016</v>
      </c>
      <c r="BJ19" s="85">
        <v>3.59</v>
      </c>
      <c r="BK19" s="102">
        <v>45016</v>
      </c>
      <c r="BL19" s="85">
        <v>2.35</v>
      </c>
      <c r="BT19" s="101"/>
      <c r="BX19" s="101"/>
      <c r="CA19" s="100"/>
      <c r="CB19" s="95"/>
      <c r="CC19" s="95"/>
      <c r="CD19" s="100"/>
      <c r="CE19" s="95"/>
      <c r="CF19" s="95"/>
      <c r="CG19" s="95"/>
      <c r="CH19" s="100"/>
      <c r="CI19" s="95"/>
      <c r="CJ19" s="95"/>
      <c r="CK19" s="100"/>
      <c r="CL19" s="95"/>
      <c r="CM19" s="95"/>
      <c r="CN19" s="95"/>
      <c r="CO19" s="100"/>
      <c r="CP19" s="95"/>
      <c r="CQ19" s="95"/>
      <c r="CR19" s="100"/>
      <c r="CS19" s="95"/>
      <c r="CT19" s="95"/>
      <c r="CU19" s="95"/>
    </row>
    <row r="20" spans="1:99">
      <c r="A20" s="101">
        <v>45046</v>
      </c>
      <c r="B20" s="85">
        <v>109.4</v>
      </c>
      <c r="C20" s="101">
        <v>45169</v>
      </c>
      <c r="D20" s="85">
        <v>50.2</v>
      </c>
      <c r="E20" s="101">
        <v>45046</v>
      </c>
      <c r="F20" s="85">
        <v>286759</v>
      </c>
      <c r="G20" s="101">
        <v>45046</v>
      </c>
      <c r="H20" s="85">
        <v>683.69799999999998</v>
      </c>
      <c r="I20" s="101">
        <v>45046</v>
      </c>
      <c r="J20" s="85">
        <v>155387</v>
      </c>
      <c r="K20" s="101">
        <v>45046</v>
      </c>
      <c r="L20" s="85">
        <v>3.4</v>
      </c>
      <c r="M20" s="101">
        <v>45046</v>
      </c>
      <c r="N20" s="85">
        <v>0.4</v>
      </c>
      <c r="O20" s="101">
        <v>45046</v>
      </c>
      <c r="P20" s="85">
        <v>4.1900000000000004</v>
      </c>
      <c r="Q20" s="101">
        <v>45046</v>
      </c>
      <c r="R20" s="85">
        <v>112.6</v>
      </c>
      <c r="S20" s="101">
        <v>45169</v>
      </c>
      <c r="T20" s="85">
        <v>46.7</v>
      </c>
      <c r="U20" s="101">
        <v>45046</v>
      </c>
      <c r="V20" s="85">
        <v>0.5</v>
      </c>
      <c r="W20" s="101">
        <v>45046</v>
      </c>
      <c r="X20" s="85">
        <v>100.9</v>
      </c>
      <c r="Y20" s="101">
        <v>45046</v>
      </c>
      <c r="Z20" s="85">
        <v>-7270.9</v>
      </c>
      <c r="AA20" s="101">
        <v>45046</v>
      </c>
      <c r="AB20" s="85">
        <v>99.1</v>
      </c>
      <c r="AC20" s="101">
        <v>45046</v>
      </c>
      <c r="AD20" s="85">
        <v>6.5</v>
      </c>
      <c r="AE20" s="101">
        <v>45046</v>
      </c>
      <c r="AF20" s="85">
        <v>0.6</v>
      </c>
      <c r="AG20" s="101">
        <v>45046</v>
      </c>
      <c r="AH20" s="85">
        <v>100.5329</v>
      </c>
      <c r="AI20" s="101">
        <v>45046</v>
      </c>
      <c r="AJ20" s="85">
        <v>49.2</v>
      </c>
      <c r="AK20" s="101">
        <v>45169</v>
      </c>
      <c r="AL20" s="85">
        <v>844.99</v>
      </c>
      <c r="AM20" s="101">
        <v>45046</v>
      </c>
      <c r="AN20" s="85">
        <v>85.048000000000002</v>
      </c>
      <c r="AO20" s="101">
        <v>45169</v>
      </c>
      <c r="AP20" s="85">
        <v>3793.27</v>
      </c>
      <c r="AQ20" s="102">
        <v>45046</v>
      </c>
      <c r="AR20" s="89">
        <v>5.2</v>
      </c>
      <c r="AS20" s="101">
        <v>45046</v>
      </c>
      <c r="AT20" s="85">
        <v>0.1</v>
      </c>
      <c r="AU20" s="101">
        <v>45046</v>
      </c>
      <c r="AV20" s="85">
        <v>718.84</v>
      </c>
      <c r="AW20" s="102">
        <v>45046</v>
      </c>
      <c r="AX20" s="85">
        <v>94.38</v>
      </c>
      <c r="AY20" s="102">
        <v>45169</v>
      </c>
      <c r="AZ20" s="85">
        <v>44.3</v>
      </c>
      <c r="BA20" s="102">
        <v>45046</v>
      </c>
      <c r="BB20" s="85">
        <v>42489</v>
      </c>
      <c r="BC20" s="102">
        <v>45046</v>
      </c>
      <c r="BD20" s="85">
        <v>76.52</v>
      </c>
      <c r="BE20" s="102">
        <v>45046</v>
      </c>
      <c r="BF20" s="85">
        <v>6.71</v>
      </c>
      <c r="BG20" s="102">
        <v>45046</v>
      </c>
      <c r="BH20" s="85">
        <v>381.1</v>
      </c>
      <c r="BI20" s="102">
        <v>45046</v>
      </c>
      <c r="BJ20" s="85">
        <v>3.54</v>
      </c>
      <c r="BK20" s="102">
        <v>45046</v>
      </c>
      <c r="BL20" s="85">
        <v>2.35</v>
      </c>
      <c r="BT20" s="101"/>
      <c r="BX20" s="101"/>
      <c r="CA20" s="100"/>
      <c r="CB20" s="95"/>
      <c r="CC20" s="95"/>
      <c r="CD20" s="100"/>
      <c r="CE20" s="95"/>
      <c r="CF20" s="95"/>
      <c r="CG20" s="95"/>
      <c r="CH20" s="100"/>
      <c r="CI20" s="95"/>
      <c r="CJ20" s="95"/>
      <c r="CK20" s="100"/>
      <c r="CL20" s="95"/>
      <c r="CM20" s="95"/>
      <c r="CN20" s="95"/>
      <c r="CO20" s="100"/>
      <c r="CP20" s="95"/>
      <c r="CQ20" s="95"/>
      <c r="CR20" s="100"/>
      <c r="CS20" s="95"/>
      <c r="CT20" s="95"/>
      <c r="CU20" s="95"/>
    </row>
    <row r="21" spans="1:99">
      <c r="A21" s="101">
        <v>45077</v>
      </c>
      <c r="B21" s="85">
        <v>108.5</v>
      </c>
      <c r="C21" s="101">
        <v>45199</v>
      </c>
      <c r="D21" s="85">
        <v>50.2</v>
      </c>
      <c r="E21" s="101">
        <v>45077</v>
      </c>
      <c r="F21" s="85">
        <v>287293</v>
      </c>
      <c r="G21" s="101">
        <v>45077</v>
      </c>
      <c r="H21" s="85">
        <v>686.67200000000003</v>
      </c>
      <c r="I21" s="101">
        <v>45077</v>
      </c>
      <c r="J21" s="85">
        <v>155614</v>
      </c>
      <c r="K21" s="101">
        <v>45077</v>
      </c>
      <c r="L21" s="85">
        <v>3.6</v>
      </c>
      <c r="M21" s="101">
        <v>45077</v>
      </c>
      <c r="N21" s="85">
        <v>0.2</v>
      </c>
      <c r="O21" s="101">
        <v>45077</v>
      </c>
      <c r="P21" s="85">
        <v>4.1900000000000004</v>
      </c>
      <c r="Q21" s="101">
        <v>45077</v>
      </c>
      <c r="R21" s="85">
        <v>111.9</v>
      </c>
      <c r="S21" s="101">
        <v>45199</v>
      </c>
      <c r="T21" s="85">
        <v>47.2</v>
      </c>
      <c r="U21" s="101">
        <v>45077</v>
      </c>
      <c r="V21" s="85">
        <v>0.12</v>
      </c>
      <c r="W21" s="101">
        <v>45077</v>
      </c>
      <c r="X21" s="85">
        <v>101.2</v>
      </c>
      <c r="Y21" s="101">
        <v>45077</v>
      </c>
      <c r="Z21" s="85">
        <v>1209.3</v>
      </c>
      <c r="AA21" s="101">
        <v>45077</v>
      </c>
      <c r="AB21" s="85">
        <v>99.7</v>
      </c>
      <c r="AC21" s="101">
        <v>45077</v>
      </c>
      <c r="AD21" s="85">
        <v>6.5</v>
      </c>
      <c r="AE21" s="101">
        <v>45077</v>
      </c>
      <c r="AF21" s="85">
        <v>0</v>
      </c>
      <c r="AG21" s="101">
        <v>45077</v>
      </c>
      <c r="AH21" s="85">
        <v>100.79510000000001</v>
      </c>
      <c r="AI21" s="101">
        <v>45077</v>
      </c>
      <c r="AJ21" s="85">
        <v>48.8</v>
      </c>
      <c r="AK21" s="101">
        <v>45199</v>
      </c>
      <c r="AL21" s="85">
        <v>745.61</v>
      </c>
      <c r="AM21" s="101">
        <v>45077</v>
      </c>
      <c r="AN21" s="85">
        <v>65.152000000000001</v>
      </c>
      <c r="AO21" s="101">
        <v>45199</v>
      </c>
      <c r="AP21" s="85">
        <v>3982.6</v>
      </c>
      <c r="AQ21" s="102">
        <v>45077</v>
      </c>
      <c r="AR21" s="89">
        <v>5.2</v>
      </c>
      <c r="AS21" s="101">
        <v>45077</v>
      </c>
      <c r="AT21" s="85">
        <v>0.2</v>
      </c>
      <c r="AU21" s="101">
        <v>45077</v>
      </c>
      <c r="AV21" s="85">
        <v>1362.79</v>
      </c>
      <c r="AW21" s="102">
        <v>45077</v>
      </c>
      <c r="AX21" s="85">
        <v>93.95</v>
      </c>
      <c r="AY21" s="102">
        <v>45199</v>
      </c>
      <c r="AZ21" s="85">
        <v>46.4</v>
      </c>
      <c r="BA21" s="102">
        <v>45077</v>
      </c>
      <c r="BB21" s="85">
        <v>45683</v>
      </c>
      <c r="BC21" s="102">
        <v>45077</v>
      </c>
      <c r="BD21" s="85">
        <v>84.61</v>
      </c>
      <c r="BE21" s="102">
        <v>45077</v>
      </c>
      <c r="BF21" s="85">
        <v>4.8899999999999997</v>
      </c>
      <c r="BG21" s="102">
        <v>45077</v>
      </c>
      <c r="BH21" s="85">
        <v>391.37</v>
      </c>
      <c r="BI21" s="102">
        <v>45077</v>
      </c>
      <c r="BJ21" s="85">
        <v>3.5</v>
      </c>
      <c r="BK21" s="102">
        <v>45077</v>
      </c>
      <c r="BL21" s="85">
        <v>2.02</v>
      </c>
      <c r="BT21" s="101"/>
      <c r="BX21" s="101"/>
      <c r="CA21" s="100"/>
      <c r="CB21" s="95"/>
      <c r="CC21" s="95"/>
      <c r="CD21" s="100"/>
      <c r="CE21" s="95"/>
      <c r="CF21" s="95"/>
      <c r="CG21" s="95"/>
      <c r="CH21" s="100"/>
      <c r="CI21" s="95"/>
      <c r="CJ21" s="95"/>
      <c r="CK21" s="100"/>
      <c r="CL21" s="95"/>
      <c r="CM21" s="95"/>
      <c r="CN21" s="95"/>
      <c r="CO21" s="100"/>
      <c r="CP21" s="95"/>
      <c r="CQ21" s="95"/>
      <c r="CR21" s="100"/>
      <c r="CS21" s="95"/>
      <c r="CT21" s="95"/>
      <c r="CU21" s="95"/>
    </row>
    <row r="22" spans="1:99">
      <c r="A22" s="101">
        <v>45107</v>
      </c>
      <c r="B22" s="85">
        <v>107.8</v>
      </c>
      <c r="C22" s="101">
        <v>45230</v>
      </c>
      <c r="D22" s="85">
        <v>50.7</v>
      </c>
      <c r="E22" s="101">
        <v>45107</v>
      </c>
      <c r="F22" s="85">
        <v>294857</v>
      </c>
      <c r="G22" s="101">
        <v>45107</v>
      </c>
      <c r="H22" s="85">
        <v>688.81</v>
      </c>
      <c r="I22" s="101">
        <v>45107</v>
      </c>
      <c r="J22" s="85">
        <v>155871</v>
      </c>
      <c r="K22" s="101">
        <v>45107</v>
      </c>
      <c r="L22" s="85">
        <v>3.6</v>
      </c>
      <c r="M22" s="101">
        <v>45107</v>
      </c>
      <c r="N22" s="85">
        <v>0.3</v>
      </c>
      <c r="O22" s="101">
        <v>45107</v>
      </c>
      <c r="P22" s="85">
        <v>4.1399999999999997</v>
      </c>
      <c r="Q22" s="101">
        <v>45107</v>
      </c>
      <c r="R22" s="85">
        <v>111</v>
      </c>
      <c r="S22" s="101">
        <v>45230</v>
      </c>
      <c r="T22" s="85">
        <v>46.5</v>
      </c>
      <c r="U22" s="101">
        <v>45107</v>
      </c>
      <c r="V22" s="85">
        <v>0.03</v>
      </c>
      <c r="W22" s="101">
        <v>45107</v>
      </c>
      <c r="X22" s="85">
        <v>101.6</v>
      </c>
      <c r="Y22" s="101">
        <v>45107</v>
      </c>
      <c r="Z22" s="85">
        <v>7107</v>
      </c>
      <c r="AA22" s="101">
        <v>45107</v>
      </c>
      <c r="AB22" s="85">
        <v>100</v>
      </c>
      <c r="AC22" s="101">
        <v>45107</v>
      </c>
      <c r="AD22" s="85">
        <v>6.5</v>
      </c>
      <c r="AE22" s="101">
        <v>45107</v>
      </c>
      <c r="AF22" s="85">
        <v>0.3</v>
      </c>
      <c r="AG22" s="101">
        <v>45107</v>
      </c>
      <c r="AH22" s="85">
        <v>101.0181</v>
      </c>
      <c r="AI22" s="101">
        <v>45107</v>
      </c>
      <c r="AJ22" s="85">
        <v>49</v>
      </c>
      <c r="AK22" s="101">
        <v>45230</v>
      </c>
      <c r="AL22" s="85">
        <v>704.35</v>
      </c>
      <c r="AM22" s="101">
        <v>45107</v>
      </c>
      <c r="AN22" s="85">
        <v>69.558000000000007</v>
      </c>
      <c r="AO22" s="101">
        <v>45230</v>
      </c>
      <c r="AP22" s="85">
        <v>4333.3</v>
      </c>
      <c r="AQ22" s="102">
        <v>45107</v>
      </c>
      <c r="AR22" s="89">
        <v>5.2</v>
      </c>
      <c r="AS22" s="101">
        <v>45107</v>
      </c>
      <c r="AT22" s="85">
        <v>0</v>
      </c>
      <c r="AU22" s="101">
        <v>45107</v>
      </c>
      <c r="AV22" s="85">
        <v>3049.53</v>
      </c>
      <c r="AW22" s="102">
        <v>45107</v>
      </c>
      <c r="AX22" s="85">
        <v>93.54</v>
      </c>
      <c r="AY22" s="102">
        <v>45230</v>
      </c>
      <c r="AZ22" s="85">
        <v>47.6</v>
      </c>
      <c r="BA22" s="102">
        <v>45107</v>
      </c>
      <c r="BB22" s="85">
        <v>44179</v>
      </c>
      <c r="BC22" s="102">
        <v>45107</v>
      </c>
      <c r="BD22" s="85">
        <v>83.1</v>
      </c>
      <c r="BE22" s="102">
        <v>45107</v>
      </c>
      <c r="BF22" s="85">
        <v>5.96</v>
      </c>
      <c r="BG22" s="102">
        <v>45107</v>
      </c>
      <c r="BH22" s="85">
        <v>386.58</v>
      </c>
      <c r="BI22" s="102">
        <v>45107</v>
      </c>
      <c r="BJ22" s="85">
        <v>3.47</v>
      </c>
      <c r="BK22" s="102">
        <v>45107</v>
      </c>
      <c r="BL22" s="85">
        <v>1.75</v>
      </c>
      <c r="BT22" s="101"/>
      <c r="BX22" s="101"/>
      <c r="CA22" s="100"/>
      <c r="CB22" s="95"/>
      <c r="CC22" s="95"/>
      <c r="CD22" s="100"/>
      <c r="CE22" s="95"/>
      <c r="CF22" s="95"/>
      <c r="CG22" s="95"/>
      <c r="CH22" s="100"/>
      <c r="CI22" s="95"/>
      <c r="CJ22" s="95"/>
      <c r="CK22" s="100"/>
      <c r="CL22" s="95"/>
      <c r="CM22" s="95"/>
      <c r="CN22" s="95"/>
      <c r="CO22" s="100"/>
      <c r="CP22" s="95"/>
      <c r="CQ22" s="95"/>
      <c r="CR22" s="100"/>
      <c r="CS22" s="95"/>
      <c r="CT22" s="95"/>
      <c r="CU22" s="95"/>
    </row>
    <row r="23" spans="1:99">
      <c r="A23" s="101">
        <v>45138</v>
      </c>
      <c r="B23" s="85">
        <v>107.5</v>
      </c>
      <c r="C23" s="101">
        <v>45260</v>
      </c>
      <c r="D23" s="85">
        <v>50.7</v>
      </c>
      <c r="E23" s="101">
        <v>45138</v>
      </c>
      <c r="F23" s="85">
        <v>285827</v>
      </c>
      <c r="G23" s="101">
        <v>45138</v>
      </c>
      <c r="H23" s="85">
        <v>690.64099999999996</v>
      </c>
      <c r="I23" s="101">
        <v>45138</v>
      </c>
      <c r="J23" s="85">
        <v>156019</v>
      </c>
      <c r="K23" s="101">
        <v>45138</v>
      </c>
      <c r="L23" s="85">
        <v>3.5</v>
      </c>
      <c r="M23" s="101">
        <v>45138</v>
      </c>
      <c r="N23" s="85">
        <v>0.2</v>
      </c>
      <c r="O23" s="101">
        <v>45138</v>
      </c>
      <c r="P23" s="85">
        <v>4.08</v>
      </c>
      <c r="Q23" s="101">
        <v>45138</v>
      </c>
      <c r="R23" s="85">
        <v>110</v>
      </c>
      <c r="S23" s="101">
        <v>45260</v>
      </c>
      <c r="T23" s="85">
        <v>47.6</v>
      </c>
      <c r="U23" s="101">
        <v>45138</v>
      </c>
      <c r="V23" s="85">
        <v>-0.12</v>
      </c>
      <c r="W23" s="101">
        <v>45138</v>
      </c>
      <c r="X23" s="85">
        <v>98.9</v>
      </c>
      <c r="Y23" s="101">
        <v>45138</v>
      </c>
      <c r="Z23" s="85">
        <v>3226.8</v>
      </c>
      <c r="AA23" s="101">
        <v>45138</v>
      </c>
      <c r="AB23" s="85">
        <v>99.7</v>
      </c>
      <c r="AC23" s="101">
        <v>45138</v>
      </c>
      <c r="AD23" s="85">
        <v>6.6</v>
      </c>
      <c r="AE23" s="101">
        <v>45138</v>
      </c>
      <c r="AF23" s="85">
        <v>-0.1</v>
      </c>
      <c r="AG23" s="101">
        <v>45138</v>
      </c>
      <c r="AH23" s="85">
        <v>101.184</v>
      </c>
      <c r="AI23" s="101">
        <v>45138</v>
      </c>
      <c r="AJ23" s="85">
        <v>49.3</v>
      </c>
      <c r="AK23" s="101">
        <v>45260</v>
      </c>
      <c r="AL23" s="85">
        <v>730.97</v>
      </c>
      <c r="AM23" s="101">
        <v>45138</v>
      </c>
      <c r="AN23" s="85">
        <v>79.396000000000001</v>
      </c>
      <c r="AO23" s="101">
        <v>45260</v>
      </c>
      <c r="AP23" s="85">
        <v>4250.5</v>
      </c>
      <c r="AQ23" s="102">
        <v>45138</v>
      </c>
      <c r="AR23" s="89">
        <v>5.3</v>
      </c>
      <c r="AS23" s="101">
        <v>45138</v>
      </c>
      <c r="AT23" s="85">
        <v>-0.3</v>
      </c>
      <c r="AU23" s="101">
        <v>45138</v>
      </c>
      <c r="AV23" s="85">
        <v>345.95</v>
      </c>
      <c r="AW23" s="102">
        <v>45138</v>
      </c>
      <c r="AX23" s="85">
        <v>93.21</v>
      </c>
      <c r="AY23" s="102">
        <v>45260</v>
      </c>
      <c r="AZ23" s="85">
        <v>48.3</v>
      </c>
      <c r="BA23" s="102">
        <v>45138</v>
      </c>
      <c r="BB23" s="85">
        <v>47728</v>
      </c>
      <c r="BC23" s="102">
        <v>45138</v>
      </c>
      <c r="BD23" s="85">
        <v>85.04</v>
      </c>
      <c r="BE23" s="102">
        <v>45138</v>
      </c>
      <c r="BF23" s="85">
        <v>8.48</v>
      </c>
      <c r="BG23" s="102">
        <v>45138</v>
      </c>
      <c r="BH23" s="85">
        <v>390.77</v>
      </c>
      <c r="BI23" s="102">
        <v>45138</v>
      </c>
      <c r="BJ23" s="85">
        <v>3.47</v>
      </c>
      <c r="BK23" s="102">
        <v>45138</v>
      </c>
      <c r="BL23" s="85">
        <v>1.88</v>
      </c>
      <c r="BT23" s="101"/>
      <c r="BX23" s="101"/>
      <c r="CA23" s="100"/>
      <c r="CB23" s="95"/>
      <c r="CC23" s="95"/>
      <c r="CD23" s="100"/>
      <c r="CE23" s="95"/>
      <c r="CF23" s="95"/>
      <c r="CG23" s="95"/>
      <c r="CH23" s="100"/>
      <c r="CI23" s="95"/>
      <c r="CJ23" s="95"/>
      <c r="CK23" s="100"/>
      <c r="CL23" s="95"/>
      <c r="CM23" s="95"/>
      <c r="CN23" s="95"/>
      <c r="CO23" s="100"/>
      <c r="CP23" s="95"/>
      <c r="CQ23" s="95"/>
      <c r="CR23" s="100"/>
      <c r="CS23" s="95"/>
      <c r="CT23" s="95"/>
      <c r="CU23" s="95"/>
    </row>
    <row r="24" spans="1:99">
      <c r="A24" s="101">
        <v>45169</v>
      </c>
      <c r="B24" s="85">
        <v>107</v>
      </c>
      <c r="C24" s="101">
        <v>45291</v>
      </c>
      <c r="D24" s="85">
        <v>50.9</v>
      </c>
      <c r="E24" s="101">
        <v>45169</v>
      </c>
      <c r="F24" s="85">
        <v>285317</v>
      </c>
      <c r="G24" s="101">
        <v>45169</v>
      </c>
      <c r="H24" s="85">
        <v>696.23800000000006</v>
      </c>
      <c r="I24" s="101">
        <v>45169</v>
      </c>
      <c r="J24" s="85">
        <v>156176</v>
      </c>
      <c r="K24" s="101">
        <v>45169</v>
      </c>
      <c r="L24" s="85">
        <v>3.7</v>
      </c>
      <c r="M24" s="101">
        <v>45169</v>
      </c>
      <c r="N24" s="85">
        <v>0.5</v>
      </c>
      <c r="O24" s="101">
        <v>45169</v>
      </c>
      <c r="P24" s="85">
        <v>4.08</v>
      </c>
      <c r="Q24" s="101">
        <v>45169</v>
      </c>
      <c r="R24" s="85">
        <v>109</v>
      </c>
      <c r="S24" s="101">
        <v>45291</v>
      </c>
      <c r="T24" s="85">
        <v>47.6</v>
      </c>
      <c r="U24" s="101">
        <v>45169</v>
      </c>
      <c r="V24" s="85">
        <v>-0.43</v>
      </c>
      <c r="W24" s="101">
        <v>45169</v>
      </c>
      <c r="X24" s="85">
        <v>98.5</v>
      </c>
      <c r="Y24" s="101">
        <v>45169</v>
      </c>
      <c r="Z24" s="85">
        <v>10936.4</v>
      </c>
      <c r="AA24" s="101">
        <v>45169</v>
      </c>
      <c r="AB24" s="85">
        <v>98.7</v>
      </c>
      <c r="AC24" s="101">
        <v>45169</v>
      </c>
      <c r="AD24" s="85">
        <v>6.5</v>
      </c>
      <c r="AE24" s="101">
        <v>45169</v>
      </c>
      <c r="AF24" s="85">
        <v>0.5</v>
      </c>
      <c r="AG24" s="101">
        <v>45169</v>
      </c>
      <c r="AH24" s="85">
        <v>101.2723</v>
      </c>
      <c r="AI24" s="101">
        <v>45169</v>
      </c>
      <c r="AJ24" s="85">
        <v>49.7</v>
      </c>
      <c r="AK24" s="101">
        <v>45291</v>
      </c>
      <c r="AL24" s="85">
        <v>828.98</v>
      </c>
      <c r="AM24" s="101">
        <v>45169</v>
      </c>
      <c r="AN24" s="85">
        <v>67.218999999999994</v>
      </c>
      <c r="AO24" s="101">
        <v>45291</v>
      </c>
      <c r="AP24" s="85">
        <v>4355.0200000000004</v>
      </c>
      <c r="AQ24" s="102">
        <v>45169</v>
      </c>
      <c r="AR24" s="89">
        <v>5.2</v>
      </c>
      <c r="AS24" s="101">
        <v>45169</v>
      </c>
      <c r="AT24" s="85">
        <v>0.1</v>
      </c>
      <c r="AU24" s="101">
        <v>45169</v>
      </c>
      <c r="AV24" s="85">
        <v>1358.05</v>
      </c>
      <c r="AW24" s="102">
        <v>45169</v>
      </c>
      <c r="AX24" s="85">
        <v>92.93</v>
      </c>
      <c r="AY24" s="102">
        <v>45291</v>
      </c>
      <c r="AZ24" s="85">
        <v>47.1</v>
      </c>
      <c r="BA24" s="102">
        <v>45169</v>
      </c>
      <c r="BB24" s="85">
        <v>46035</v>
      </c>
      <c r="BC24" s="102">
        <v>45169</v>
      </c>
      <c r="BD24" s="85">
        <v>91.05</v>
      </c>
      <c r="BE24" s="102">
        <v>45169</v>
      </c>
      <c r="BF24" s="85">
        <v>8.59</v>
      </c>
      <c r="BG24" s="102">
        <v>45169</v>
      </c>
      <c r="BH24" s="85">
        <v>385.84</v>
      </c>
      <c r="BI24" s="102">
        <v>45169</v>
      </c>
      <c r="BJ24" s="85">
        <v>3.45</v>
      </c>
      <c r="BK24" s="102">
        <v>45169</v>
      </c>
      <c r="BL24" s="85">
        <v>2.5299999999999998</v>
      </c>
      <c r="BT24" s="101"/>
      <c r="BX24" s="101"/>
      <c r="CA24" s="100"/>
      <c r="CB24" s="95"/>
      <c r="CC24" s="95"/>
      <c r="CD24" s="100"/>
      <c r="CE24" s="95"/>
      <c r="CF24" s="95"/>
      <c r="CG24" s="95"/>
      <c r="CH24" s="100"/>
      <c r="CI24" s="95"/>
      <c r="CJ24" s="95"/>
      <c r="CK24" s="100"/>
      <c r="CL24" s="95"/>
      <c r="CM24" s="95"/>
      <c r="CN24" s="95"/>
      <c r="CO24" s="100"/>
      <c r="CP24" s="95"/>
      <c r="CQ24" s="95"/>
      <c r="CR24" s="100"/>
      <c r="CS24" s="95"/>
      <c r="CT24" s="95"/>
      <c r="CU24" s="95"/>
    </row>
    <row r="25" spans="1:99">
      <c r="A25" s="101">
        <v>45199</v>
      </c>
      <c r="B25" s="85">
        <v>106.3</v>
      </c>
      <c r="C25" s="101">
        <v>45322</v>
      </c>
      <c r="D25" s="85">
        <v>52</v>
      </c>
      <c r="E25" s="101">
        <v>45199</v>
      </c>
      <c r="F25" s="85">
        <v>290883</v>
      </c>
      <c r="G25" s="101">
        <v>45199</v>
      </c>
      <c r="H25" s="85">
        <v>702.10900000000004</v>
      </c>
      <c r="I25" s="101">
        <v>45199</v>
      </c>
      <c r="J25" s="85">
        <v>156334</v>
      </c>
      <c r="K25" s="101">
        <v>45199</v>
      </c>
      <c r="L25" s="85">
        <v>3.8</v>
      </c>
      <c r="M25" s="101">
        <v>45199</v>
      </c>
      <c r="N25" s="85">
        <v>0.4</v>
      </c>
      <c r="O25" s="101">
        <v>45199</v>
      </c>
      <c r="P25" s="85">
        <v>4.0199999999999996</v>
      </c>
      <c r="Q25" s="101">
        <v>45199</v>
      </c>
      <c r="R25" s="85">
        <v>108.1</v>
      </c>
      <c r="S25" s="101">
        <v>45322</v>
      </c>
      <c r="T25" s="85">
        <v>47.9</v>
      </c>
      <c r="U25" s="101">
        <v>45199</v>
      </c>
      <c r="V25" s="85">
        <v>-0.33</v>
      </c>
      <c r="W25" s="101">
        <v>45199</v>
      </c>
      <c r="X25" s="85">
        <v>98.2</v>
      </c>
      <c r="Y25" s="101">
        <v>45199</v>
      </c>
      <c r="Z25" s="85">
        <v>8738</v>
      </c>
      <c r="AA25" s="101">
        <v>45199</v>
      </c>
      <c r="AB25" s="85">
        <v>98.7</v>
      </c>
      <c r="AC25" s="101">
        <v>45199</v>
      </c>
      <c r="AD25" s="85">
        <v>6.6</v>
      </c>
      <c r="AE25" s="101">
        <v>45199</v>
      </c>
      <c r="AF25" s="85">
        <v>0.3</v>
      </c>
      <c r="AG25" s="101">
        <v>45199</v>
      </c>
      <c r="AH25" s="85">
        <v>101.2688</v>
      </c>
      <c r="AI25" s="101">
        <v>45199</v>
      </c>
      <c r="AJ25" s="85">
        <v>50.2</v>
      </c>
      <c r="AK25" s="101">
        <v>45382</v>
      </c>
      <c r="AL25" s="85">
        <v>747.69</v>
      </c>
      <c r="AM25" s="101">
        <v>45199</v>
      </c>
      <c r="AN25" s="85">
        <v>75.12</v>
      </c>
      <c r="AO25" s="101">
        <v>45382</v>
      </c>
      <c r="AP25" s="85">
        <v>3902</v>
      </c>
      <c r="AQ25" s="102">
        <v>45199</v>
      </c>
      <c r="AR25" s="89">
        <v>5</v>
      </c>
      <c r="AS25" s="101">
        <v>45199</v>
      </c>
      <c r="AT25" s="85">
        <v>0</v>
      </c>
      <c r="AU25" s="101">
        <v>45199</v>
      </c>
      <c r="AV25" s="85">
        <v>2311.83</v>
      </c>
      <c r="AW25" s="102">
        <v>45199</v>
      </c>
      <c r="AX25" s="85">
        <v>92.76</v>
      </c>
      <c r="AY25" s="102">
        <v>45322</v>
      </c>
      <c r="AZ25" s="85">
        <v>48.8</v>
      </c>
      <c r="BA25" s="102">
        <v>45199</v>
      </c>
      <c r="BB25" s="85">
        <v>51402</v>
      </c>
      <c r="BC25" s="102">
        <v>45199</v>
      </c>
      <c r="BD25" s="85">
        <v>89.47</v>
      </c>
      <c r="BE25" s="102">
        <v>45199</v>
      </c>
      <c r="BF25" s="85">
        <v>10.32</v>
      </c>
      <c r="BG25" s="102">
        <v>45199</v>
      </c>
      <c r="BH25" s="85">
        <v>389.55</v>
      </c>
      <c r="BI25" s="102">
        <v>45199</v>
      </c>
      <c r="BJ25" s="85">
        <v>3.44</v>
      </c>
      <c r="BK25" s="102">
        <v>45199</v>
      </c>
      <c r="BL25" s="85">
        <v>2.93</v>
      </c>
      <c r="BT25" s="101"/>
      <c r="BX25" s="101"/>
      <c r="CA25" s="100"/>
      <c r="CB25" s="95"/>
      <c r="CC25" s="95"/>
      <c r="CD25" s="100"/>
      <c r="CE25" s="95"/>
      <c r="CF25" s="95"/>
      <c r="CG25" s="95"/>
      <c r="CH25" s="100"/>
      <c r="CI25" s="95"/>
      <c r="CJ25" s="95"/>
      <c r="CK25" s="100"/>
      <c r="CL25" s="95"/>
      <c r="CM25" s="95"/>
      <c r="CN25" s="95"/>
      <c r="CO25" s="100"/>
      <c r="CP25" s="95"/>
      <c r="CQ25" s="95"/>
      <c r="CR25" s="100"/>
      <c r="CS25" s="95"/>
      <c r="CT25" s="95"/>
      <c r="CU25" s="95"/>
    </row>
    <row r="26" spans="1:99">
      <c r="A26" s="101">
        <v>45230</v>
      </c>
      <c r="B26" s="85">
        <v>105.3</v>
      </c>
      <c r="C26" s="101">
        <v>45351</v>
      </c>
      <c r="D26" s="85">
        <v>52.5</v>
      </c>
      <c r="E26" s="101">
        <v>45230</v>
      </c>
      <c r="F26" s="85">
        <v>279021</v>
      </c>
      <c r="G26" s="101">
        <v>45230</v>
      </c>
      <c r="H26" s="85">
        <v>699.36500000000001</v>
      </c>
      <c r="I26" s="101">
        <v>45230</v>
      </c>
      <c r="J26" s="85">
        <v>156520</v>
      </c>
      <c r="K26" s="101">
        <v>45230</v>
      </c>
      <c r="L26" s="85">
        <v>3.9</v>
      </c>
      <c r="M26" s="101">
        <v>45230</v>
      </c>
      <c r="N26" s="85">
        <v>0.1</v>
      </c>
      <c r="O26" s="101">
        <v>45230</v>
      </c>
      <c r="P26" s="85">
        <v>3.91</v>
      </c>
      <c r="Q26" s="101">
        <v>45230</v>
      </c>
      <c r="R26" s="85">
        <v>107.2</v>
      </c>
      <c r="S26" s="101">
        <v>45351</v>
      </c>
      <c r="T26" s="85">
        <v>49.2</v>
      </c>
      <c r="U26" s="101">
        <v>45230</v>
      </c>
      <c r="V26" s="85">
        <v>-0.36</v>
      </c>
      <c r="W26" s="101">
        <v>45230</v>
      </c>
      <c r="X26" s="85">
        <v>97.6</v>
      </c>
      <c r="Y26" s="101">
        <v>45230</v>
      </c>
      <c r="Z26" s="85">
        <v>9911.2000000000007</v>
      </c>
      <c r="AA26" s="101">
        <v>45230</v>
      </c>
      <c r="AB26" s="85">
        <v>99.2</v>
      </c>
      <c r="AC26" s="101">
        <v>45230</v>
      </c>
      <c r="AD26" s="85">
        <v>6.6</v>
      </c>
      <c r="AE26" s="101">
        <v>45230</v>
      </c>
      <c r="AF26" s="85">
        <v>0.1</v>
      </c>
      <c r="AG26" s="101">
        <v>45230</v>
      </c>
      <c r="AH26" s="85">
        <v>101.17740000000001</v>
      </c>
      <c r="AI26" s="101">
        <v>45230</v>
      </c>
      <c r="AJ26" s="85">
        <v>49.5</v>
      </c>
      <c r="AK26" s="101">
        <v>45412</v>
      </c>
      <c r="AL26" s="85">
        <v>690.08</v>
      </c>
      <c r="AM26" s="101">
        <v>45230</v>
      </c>
      <c r="AN26" s="85">
        <v>55.862000000000002</v>
      </c>
      <c r="AO26" s="101">
        <v>45412</v>
      </c>
      <c r="AP26" s="85">
        <v>3569.9</v>
      </c>
      <c r="AQ26" s="102">
        <v>45230</v>
      </c>
      <c r="AR26" s="89">
        <v>5</v>
      </c>
      <c r="AS26" s="101">
        <v>45230</v>
      </c>
      <c r="AT26" s="85">
        <v>-0.2</v>
      </c>
      <c r="AU26" s="101">
        <v>45230</v>
      </c>
      <c r="AV26" s="85">
        <v>738.42</v>
      </c>
      <c r="AW26" s="102">
        <v>45230</v>
      </c>
      <c r="AX26" s="85">
        <v>92.83</v>
      </c>
      <c r="AY26" s="102">
        <v>45351</v>
      </c>
      <c r="AZ26" s="85">
        <v>48.6</v>
      </c>
      <c r="BA26" s="102">
        <v>45230</v>
      </c>
      <c r="BB26" s="85">
        <v>52868</v>
      </c>
      <c r="BC26" s="102">
        <v>45230</v>
      </c>
      <c r="BD26" s="85">
        <v>92.42</v>
      </c>
      <c r="BE26" s="102">
        <v>45230</v>
      </c>
      <c r="BF26" s="85">
        <v>5.77</v>
      </c>
      <c r="BG26" s="102">
        <v>45230</v>
      </c>
      <c r="BH26" s="85">
        <v>413.01</v>
      </c>
      <c r="BI26" s="102">
        <v>45230</v>
      </c>
      <c r="BJ26" s="85">
        <v>3.4</v>
      </c>
      <c r="BK26" s="102">
        <v>45230</v>
      </c>
      <c r="BL26" s="85">
        <v>3.04</v>
      </c>
      <c r="BT26" s="101"/>
      <c r="BX26" s="101"/>
      <c r="CA26" s="100"/>
      <c r="CB26" s="95"/>
      <c r="CC26" s="95"/>
      <c r="CD26" s="100"/>
      <c r="CE26" s="95"/>
      <c r="CF26" s="95"/>
      <c r="CG26" s="95"/>
      <c r="CH26" s="100"/>
      <c r="CI26" s="95"/>
      <c r="CJ26" s="95"/>
      <c r="CK26" s="100"/>
      <c r="CL26" s="95"/>
      <c r="CM26" s="95"/>
      <c r="CN26" s="95"/>
      <c r="CO26" s="100"/>
      <c r="CP26" s="95"/>
      <c r="CQ26" s="95"/>
      <c r="CR26" s="100"/>
      <c r="CS26" s="95"/>
      <c r="CT26" s="95"/>
      <c r="CU26" s="95"/>
    </row>
    <row r="27" spans="1:99">
      <c r="A27" s="101">
        <v>45260</v>
      </c>
      <c r="B27" s="85">
        <v>104.8</v>
      </c>
      <c r="C27" s="101">
        <v>45382</v>
      </c>
      <c r="D27" s="85">
        <v>52.1</v>
      </c>
      <c r="E27" s="101">
        <v>45260</v>
      </c>
      <c r="F27" s="85">
        <v>300639</v>
      </c>
      <c r="G27" s="101">
        <v>45260</v>
      </c>
      <c r="H27" s="85">
        <v>697.16700000000003</v>
      </c>
      <c r="I27" s="101">
        <v>45260</v>
      </c>
      <c r="J27" s="85">
        <v>156661</v>
      </c>
      <c r="K27" s="101">
        <v>45260</v>
      </c>
      <c r="L27" s="85">
        <v>3.7</v>
      </c>
      <c r="M27" s="101">
        <v>45260</v>
      </c>
      <c r="N27" s="85">
        <v>0.1</v>
      </c>
      <c r="O27" s="101">
        <v>45260</v>
      </c>
      <c r="P27" s="85">
        <v>3.91</v>
      </c>
      <c r="Q27" s="101">
        <v>45260</v>
      </c>
      <c r="R27" s="85">
        <v>106.2</v>
      </c>
      <c r="S27" s="101">
        <v>45382</v>
      </c>
      <c r="T27" s="85">
        <v>50.3</v>
      </c>
      <c r="U27" s="101">
        <v>45260</v>
      </c>
      <c r="V27" s="85">
        <v>-0.46</v>
      </c>
      <c r="W27" s="101">
        <v>45260</v>
      </c>
      <c r="X27" s="85">
        <v>98.7</v>
      </c>
      <c r="Y27" s="101">
        <v>45260</v>
      </c>
      <c r="Z27" s="85">
        <v>14354</v>
      </c>
      <c r="AA27" s="101">
        <v>45260</v>
      </c>
      <c r="AB27" s="85">
        <v>99.7</v>
      </c>
      <c r="AC27" s="101">
        <v>45260</v>
      </c>
      <c r="AD27" s="85">
        <v>6.5</v>
      </c>
      <c r="AE27" s="101">
        <v>45260</v>
      </c>
      <c r="AF27" s="85">
        <v>-0.6</v>
      </c>
      <c r="AG27" s="101">
        <v>45260</v>
      </c>
      <c r="AH27" s="85">
        <v>101.0107</v>
      </c>
      <c r="AI27" s="101">
        <v>45260</v>
      </c>
      <c r="AJ27" s="85">
        <v>49.4</v>
      </c>
      <c r="AK27" s="101">
        <v>45443</v>
      </c>
      <c r="AL27" s="85">
        <v>717.85</v>
      </c>
      <c r="AM27" s="101">
        <v>45260</v>
      </c>
      <c r="AN27" s="85">
        <v>69.064999999999998</v>
      </c>
      <c r="AO27" s="101">
        <v>45443</v>
      </c>
      <c r="AP27" s="85">
        <v>3921.1</v>
      </c>
      <c r="AQ27" s="102">
        <v>45260</v>
      </c>
      <c r="AR27" s="89">
        <v>5</v>
      </c>
      <c r="AS27" s="101">
        <v>45260</v>
      </c>
      <c r="AT27" s="85">
        <v>-0.5</v>
      </c>
      <c r="AU27" s="101">
        <v>45260</v>
      </c>
      <c r="AV27" s="85">
        <v>1088.73</v>
      </c>
      <c r="AW27" s="102">
        <v>45260</v>
      </c>
      <c r="AX27" s="85">
        <v>93.11</v>
      </c>
      <c r="AY27" s="102">
        <v>45382</v>
      </c>
      <c r="AZ27" s="85">
        <v>49.3</v>
      </c>
      <c r="BA27" s="102">
        <v>45260</v>
      </c>
      <c r="BB27" s="85">
        <v>50627</v>
      </c>
      <c r="BC27" s="102">
        <v>45260</v>
      </c>
      <c r="BD27" s="85">
        <v>92.8</v>
      </c>
      <c r="BE27" s="102">
        <v>45260</v>
      </c>
      <c r="BF27" s="85">
        <v>9.8000000000000007</v>
      </c>
      <c r="BG27" s="102">
        <v>45260</v>
      </c>
      <c r="BH27" s="85">
        <v>430.2</v>
      </c>
      <c r="BI27" s="102">
        <v>45260</v>
      </c>
      <c r="BJ27" s="85">
        <v>3.37</v>
      </c>
      <c r="BK27" s="102">
        <v>45260</v>
      </c>
      <c r="BL27" s="85">
        <v>2.9</v>
      </c>
      <c r="BT27" s="101"/>
      <c r="BX27" s="101"/>
      <c r="CA27" s="100"/>
      <c r="CB27" s="95"/>
      <c r="CC27" s="95"/>
      <c r="CD27" s="100"/>
      <c r="CE27" s="95"/>
      <c r="CF27" s="95"/>
      <c r="CG27" s="95"/>
      <c r="CH27" s="100"/>
      <c r="CI27" s="95"/>
      <c r="CJ27" s="95"/>
      <c r="CK27" s="100"/>
      <c r="CL27" s="95"/>
      <c r="CM27" s="95"/>
      <c r="CN27" s="95"/>
      <c r="CO27" s="100"/>
      <c r="CP27" s="95"/>
      <c r="CQ27" s="95"/>
      <c r="CR27" s="100"/>
      <c r="CS27" s="95"/>
      <c r="CT27" s="95"/>
      <c r="CU27" s="95"/>
    </row>
    <row r="28" spans="1:99">
      <c r="A28" s="101">
        <v>45291</v>
      </c>
      <c r="B28" s="85">
        <v>104.7</v>
      </c>
      <c r="C28" s="101">
        <v>45412</v>
      </c>
      <c r="D28" s="85">
        <v>51.3</v>
      </c>
      <c r="E28" s="101">
        <v>45291</v>
      </c>
      <c r="F28" s="85">
        <v>287397</v>
      </c>
      <c r="G28" s="101">
        <v>45291</v>
      </c>
      <c r="H28" s="85">
        <v>699.82100000000003</v>
      </c>
      <c r="I28" s="101">
        <v>45291</v>
      </c>
      <c r="J28" s="85">
        <v>156930</v>
      </c>
      <c r="K28" s="101">
        <v>45291</v>
      </c>
      <c r="L28" s="85">
        <v>3.8</v>
      </c>
      <c r="M28" s="101">
        <v>45291</v>
      </c>
      <c r="N28" s="85">
        <v>0.2</v>
      </c>
      <c r="O28" s="101">
        <v>45291</v>
      </c>
      <c r="P28" s="85">
        <v>3.91</v>
      </c>
      <c r="Q28" s="101">
        <v>45291</v>
      </c>
      <c r="R28" s="85">
        <v>105.6</v>
      </c>
      <c r="S28" s="101">
        <v>45412</v>
      </c>
      <c r="T28" s="85">
        <v>51.7</v>
      </c>
      <c r="U28" s="101">
        <v>45291</v>
      </c>
      <c r="V28" s="85">
        <v>-0.47</v>
      </c>
      <c r="W28" s="101">
        <v>45291</v>
      </c>
      <c r="X28" s="85">
        <v>98.1</v>
      </c>
      <c r="Y28" s="101">
        <v>45291</v>
      </c>
      <c r="Z28" s="85">
        <v>13336.6</v>
      </c>
      <c r="AA28" s="101">
        <v>45291</v>
      </c>
      <c r="AB28" s="85">
        <v>99.2</v>
      </c>
      <c r="AC28" s="101">
        <v>45291</v>
      </c>
      <c r="AD28" s="85">
        <v>6.5</v>
      </c>
      <c r="AE28" s="101">
        <v>45291</v>
      </c>
      <c r="AF28" s="85">
        <v>0.2</v>
      </c>
      <c r="AG28" s="101">
        <v>45291</v>
      </c>
      <c r="AH28" s="85">
        <v>100.78570000000001</v>
      </c>
      <c r="AI28" s="101">
        <v>45291</v>
      </c>
      <c r="AJ28" s="85">
        <v>49</v>
      </c>
      <c r="AK28" s="101">
        <v>45473</v>
      </c>
      <c r="AL28" s="85">
        <v>768.52</v>
      </c>
      <c r="AM28" s="101">
        <v>45291</v>
      </c>
      <c r="AN28" s="85">
        <v>74.727000000000004</v>
      </c>
      <c r="AO28" s="101">
        <v>45473</v>
      </c>
      <c r="AP28" s="85">
        <v>4073.16</v>
      </c>
      <c r="AQ28" s="102">
        <v>45291</v>
      </c>
      <c r="AR28" s="89">
        <v>5.0999999999999996</v>
      </c>
      <c r="AS28" s="101">
        <v>45291</v>
      </c>
      <c r="AT28" s="85">
        <v>-0.3</v>
      </c>
      <c r="AU28" s="101">
        <v>45291</v>
      </c>
      <c r="AV28" s="85">
        <v>1170.8900000000001</v>
      </c>
      <c r="AW28" s="102">
        <v>45291</v>
      </c>
      <c r="AX28" s="85">
        <v>93.55</v>
      </c>
      <c r="AY28" s="102">
        <v>45412</v>
      </c>
      <c r="AZ28" s="85">
        <v>50.2</v>
      </c>
      <c r="BA28" s="102">
        <v>45291</v>
      </c>
      <c r="BB28" s="85">
        <v>43814</v>
      </c>
      <c r="BC28" s="102">
        <v>45291</v>
      </c>
      <c r="BD28" s="85">
        <v>90.48</v>
      </c>
      <c r="BE28" s="102">
        <v>45291</v>
      </c>
      <c r="BF28" s="85">
        <v>11.1</v>
      </c>
      <c r="BG28" s="102">
        <v>45291</v>
      </c>
      <c r="BH28" s="85">
        <v>420.93</v>
      </c>
      <c r="BI28" s="102">
        <v>45291</v>
      </c>
      <c r="BJ28" s="85">
        <v>3.39</v>
      </c>
      <c r="BK28" s="102">
        <v>45291</v>
      </c>
      <c r="BL28" s="85">
        <v>2.7</v>
      </c>
      <c r="BT28" s="101"/>
      <c r="BX28" s="101"/>
      <c r="CA28" s="100"/>
      <c r="CB28" s="95"/>
      <c r="CC28" s="95"/>
      <c r="CD28" s="100"/>
      <c r="CE28" s="95"/>
      <c r="CF28" s="95"/>
      <c r="CG28" s="95"/>
      <c r="CH28" s="100"/>
      <c r="CI28" s="95"/>
      <c r="CJ28" s="95"/>
      <c r="CK28" s="100"/>
      <c r="CL28" s="95"/>
      <c r="CM28" s="95"/>
      <c r="CN28" s="95"/>
      <c r="CO28" s="100"/>
      <c r="CP28" s="95"/>
      <c r="CQ28" s="95"/>
      <c r="CR28" s="100"/>
      <c r="CS28" s="95"/>
      <c r="CT28" s="95"/>
      <c r="CU28" s="95"/>
    </row>
    <row r="29" spans="1:99">
      <c r="A29" s="101">
        <v>45322</v>
      </c>
      <c r="B29" s="85">
        <v>104.2</v>
      </c>
      <c r="C29" s="101">
        <v>45443</v>
      </c>
      <c r="D29" s="85">
        <v>54.5</v>
      </c>
      <c r="E29" s="101">
        <v>45322</v>
      </c>
      <c r="F29" s="85">
        <v>276538</v>
      </c>
      <c r="G29" s="101">
        <v>45322</v>
      </c>
      <c r="H29" s="85">
        <v>694.13099999999997</v>
      </c>
      <c r="I29" s="101">
        <v>45322</v>
      </c>
      <c r="J29" s="85">
        <v>157049</v>
      </c>
      <c r="K29" s="101">
        <v>45322</v>
      </c>
      <c r="L29" s="85">
        <v>3.7</v>
      </c>
      <c r="M29" s="101">
        <v>45322</v>
      </c>
      <c r="N29" s="85">
        <v>0.3</v>
      </c>
      <c r="O29" s="101">
        <v>45322</v>
      </c>
      <c r="P29" s="85">
        <v>4</v>
      </c>
      <c r="Q29" s="101">
        <v>45322</v>
      </c>
      <c r="R29" s="85">
        <v>104.7</v>
      </c>
      <c r="S29" s="101">
        <v>45443</v>
      </c>
      <c r="T29" s="85">
        <v>52.2</v>
      </c>
      <c r="U29" s="101">
        <v>45322</v>
      </c>
      <c r="V29" s="85">
        <v>-0.42</v>
      </c>
      <c r="W29" s="101">
        <v>45322</v>
      </c>
      <c r="X29" s="85">
        <v>97.2</v>
      </c>
      <c r="Y29" s="101">
        <v>45322</v>
      </c>
      <c r="Z29" s="85">
        <v>25790.400000000001</v>
      </c>
      <c r="AA29" s="101">
        <v>45322</v>
      </c>
      <c r="AB29" s="85">
        <v>99.4</v>
      </c>
      <c r="AC29" s="101">
        <v>45322</v>
      </c>
      <c r="AD29" s="85">
        <v>6.5</v>
      </c>
      <c r="AE29" s="101">
        <v>45322</v>
      </c>
      <c r="AF29" s="85">
        <v>-0.4</v>
      </c>
      <c r="AG29" s="101">
        <v>45322</v>
      </c>
      <c r="AH29" s="85">
        <v>100.51990000000001</v>
      </c>
      <c r="AI29" s="101">
        <v>45322</v>
      </c>
      <c r="AJ29" s="85">
        <v>49.2</v>
      </c>
      <c r="AK29" s="101">
        <v>45504</v>
      </c>
      <c r="AL29" s="85">
        <v>883.11</v>
      </c>
      <c r="AM29" s="101">
        <v>45322</v>
      </c>
      <c r="AN29" s="85">
        <v>83.704999999999998</v>
      </c>
      <c r="AO29" s="101">
        <v>45504</v>
      </c>
      <c r="AP29" s="85">
        <v>3775.74</v>
      </c>
      <c r="AQ29" s="102">
        <v>45322</v>
      </c>
      <c r="AR29" s="89">
        <v>5.2</v>
      </c>
      <c r="AS29" s="101">
        <v>45322</v>
      </c>
      <c r="AT29" s="85">
        <v>-0.8</v>
      </c>
      <c r="AU29" s="101">
        <v>45322</v>
      </c>
      <c r="AV29" s="85">
        <v>4914.25</v>
      </c>
      <c r="AW29" s="102">
        <v>45322</v>
      </c>
      <c r="AX29" s="85">
        <v>94.05</v>
      </c>
      <c r="AY29" s="102">
        <v>45443</v>
      </c>
      <c r="AZ29" s="85">
        <v>50.9</v>
      </c>
      <c r="BA29" s="102">
        <v>45322</v>
      </c>
      <c r="BB29" s="85">
        <v>48421</v>
      </c>
      <c r="BC29" s="102">
        <v>45322</v>
      </c>
      <c r="BD29" s="85">
        <v>91.66</v>
      </c>
      <c r="BE29" s="102">
        <v>45322</v>
      </c>
      <c r="BF29" s="85">
        <v>2.4900000000000002</v>
      </c>
      <c r="BG29" s="102">
        <v>45322</v>
      </c>
      <c r="BH29" s="85">
        <v>422.56</v>
      </c>
      <c r="BI29" s="102">
        <v>45322</v>
      </c>
      <c r="BJ29" s="85">
        <v>3.38</v>
      </c>
      <c r="BK29" s="102">
        <v>45322</v>
      </c>
      <c r="BL29" s="85">
        <v>1.8</v>
      </c>
      <c r="BT29" s="101"/>
      <c r="BX29" s="101"/>
      <c r="CA29" s="100"/>
      <c r="CB29" s="95"/>
      <c r="CC29" s="95"/>
      <c r="CD29" s="100"/>
      <c r="CE29" s="95"/>
      <c r="CF29" s="95"/>
      <c r="CG29" s="95"/>
      <c r="CH29" s="100"/>
      <c r="CI29" s="95"/>
      <c r="CJ29" s="95"/>
      <c r="CK29" s="100"/>
      <c r="CL29" s="95"/>
      <c r="CM29" s="95"/>
      <c r="CN29" s="95"/>
      <c r="CO29" s="100"/>
      <c r="CP29" s="95"/>
      <c r="CQ29" s="95"/>
      <c r="CR29" s="100"/>
      <c r="CS29" s="95"/>
      <c r="CT29" s="95"/>
      <c r="CU29" s="95"/>
    </row>
    <row r="30" spans="1:99">
      <c r="A30" s="101">
        <v>45351</v>
      </c>
      <c r="B30" s="85">
        <v>104.3</v>
      </c>
      <c r="C30" s="101">
        <v>45473</v>
      </c>
      <c r="D30" s="85">
        <v>54.8</v>
      </c>
      <c r="E30" s="101">
        <v>45351</v>
      </c>
      <c r="F30" s="85">
        <v>279865</v>
      </c>
      <c r="G30" s="101">
        <v>45351</v>
      </c>
      <c r="H30" s="85">
        <v>700.93200000000002</v>
      </c>
      <c r="I30" s="101">
        <v>45351</v>
      </c>
      <c r="J30" s="85">
        <v>157271</v>
      </c>
      <c r="K30" s="101">
        <v>45351</v>
      </c>
      <c r="L30" s="85">
        <v>3.9</v>
      </c>
      <c r="M30" s="101">
        <v>45351</v>
      </c>
      <c r="N30" s="85">
        <v>0.4</v>
      </c>
      <c r="O30" s="101">
        <v>45351</v>
      </c>
      <c r="P30" s="85">
        <v>4.3099999999999996</v>
      </c>
      <c r="Q30" s="101">
        <v>45351</v>
      </c>
      <c r="R30" s="85">
        <v>104.3</v>
      </c>
      <c r="S30" s="101">
        <v>45473</v>
      </c>
      <c r="T30" s="85">
        <v>50.9</v>
      </c>
      <c r="U30" s="101">
        <v>45351</v>
      </c>
      <c r="V30" s="85">
        <v>-0.43</v>
      </c>
      <c r="W30" s="101">
        <v>45351</v>
      </c>
      <c r="X30" s="85">
        <v>97.8</v>
      </c>
      <c r="Y30" s="101">
        <v>45351</v>
      </c>
      <c r="Z30" s="85">
        <v>15897.2</v>
      </c>
      <c r="AA30" s="101">
        <v>45351</v>
      </c>
      <c r="AB30" s="85">
        <v>99.5</v>
      </c>
      <c r="AC30" s="101">
        <v>45351</v>
      </c>
      <c r="AD30" s="85">
        <v>6.5</v>
      </c>
      <c r="AE30" s="101">
        <v>45351</v>
      </c>
      <c r="AF30" s="85">
        <v>0.6</v>
      </c>
      <c r="AG30" s="101">
        <v>45351</v>
      </c>
      <c r="AH30" s="85">
        <v>100.2328</v>
      </c>
      <c r="AI30" s="101">
        <v>45351</v>
      </c>
      <c r="AJ30" s="85">
        <v>49.1</v>
      </c>
      <c r="AK30" s="101">
        <v>45535</v>
      </c>
      <c r="AL30" s="85">
        <v>907.42</v>
      </c>
      <c r="AM30" s="101">
        <v>45351</v>
      </c>
      <c r="AN30" s="85">
        <v>40.89</v>
      </c>
      <c r="AO30" s="101">
        <v>45535</v>
      </c>
      <c r="AP30" s="85">
        <v>3872.58</v>
      </c>
      <c r="AQ30" s="102">
        <v>45351</v>
      </c>
      <c r="AR30" s="89">
        <v>5.3</v>
      </c>
      <c r="AS30" s="101">
        <v>45351</v>
      </c>
      <c r="AT30" s="85">
        <v>0.7</v>
      </c>
      <c r="AU30" s="101">
        <v>45351</v>
      </c>
      <c r="AV30" s="85">
        <v>1455.62</v>
      </c>
      <c r="AW30" s="102">
        <v>45351</v>
      </c>
      <c r="AX30" s="85">
        <v>94.59</v>
      </c>
      <c r="AY30" s="102">
        <v>45473</v>
      </c>
      <c r="AZ30" s="85">
        <v>53.2</v>
      </c>
      <c r="BA30" s="102">
        <v>45351</v>
      </c>
      <c r="BB30" s="85">
        <v>37732</v>
      </c>
      <c r="BC30" s="102">
        <v>45351</v>
      </c>
      <c r="BD30" s="85">
        <v>78.400000000000006</v>
      </c>
      <c r="BE30" s="102">
        <v>45351</v>
      </c>
      <c r="BF30" s="85">
        <v>7.89</v>
      </c>
      <c r="BG30" s="102">
        <v>45351</v>
      </c>
      <c r="BH30" s="85">
        <v>369.84</v>
      </c>
      <c r="BI30" s="102">
        <v>45351</v>
      </c>
      <c r="BJ30" s="85">
        <v>3.4</v>
      </c>
      <c r="BK30" s="102">
        <v>45351</v>
      </c>
      <c r="BL30" s="85">
        <v>3.08</v>
      </c>
      <c r="BT30" s="101"/>
      <c r="BX30" s="101"/>
      <c r="CA30" s="100"/>
      <c r="CB30" s="95"/>
      <c r="CC30" s="95"/>
      <c r="CD30" s="100"/>
      <c r="CE30" s="95"/>
      <c r="CF30" s="95"/>
      <c r="CG30" s="95"/>
      <c r="CH30" s="100"/>
      <c r="CI30" s="95"/>
      <c r="CJ30" s="95"/>
      <c r="CK30" s="100"/>
      <c r="CL30" s="95"/>
      <c r="CM30" s="95"/>
      <c r="CN30" s="95"/>
      <c r="CO30" s="100"/>
      <c r="CP30" s="95"/>
      <c r="CQ30" s="95"/>
      <c r="CR30" s="100"/>
      <c r="CS30" s="95"/>
      <c r="CT30" s="95"/>
      <c r="CU30" s="95"/>
    </row>
    <row r="31" spans="1:99">
      <c r="A31" s="101">
        <v>45382</v>
      </c>
      <c r="B31" s="85">
        <v>104.1</v>
      </c>
      <c r="C31" s="101">
        <v>45504</v>
      </c>
      <c r="D31" s="85">
        <v>54.3</v>
      </c>
      <c r="E31" s="101">
        <v>45382</v>
      </c>
      <c r="F31" s="85">
        <v>282096</v>
      </c>
      <c r="G31" s="101">
        <v>45382</v>
      </c>
      <c r="H31" s="85">
        <v>703.73800000000006</v>
      </c>
      <c r="I31" s="101">
        <v>45382</v>
      </c>
      <c r="J31" s="85">
        <v>157517</v>
      </c>
      <c r="K31" s="101">
        <v>45382</v>
      </c>
      <c r="L31" s="85">
        <v>3.9</v>
      </c>
      <c r="M31" s="101">
        <v>45382</v>
      </c>
      <c r="N31" s="85">
        <v>0.3</v>
      </c>
      <c r="O31" s="101">
        <v>45382</v>
      </c>
      <c r="P31" s="85">
        <v>4.12</v>
      </c>
      <c r="Q31" s="101">
        <v>45382</v>
      </c>
      <c r="R31" s="85">
        <v>104</v>
      </c>
      <c r="S31" s="101">
        <v>45504</v>
      </c>
      <c r="T31" s="85">
        <v>50.2</v>
      </c>
      <c r="U31" s="101">
        <v>45382</v>
      </c>
      <c r="V31" s="85">
        <v>-0.34</v>
      </c>
      <c r="W31" s="101">
        <v>45382</v>
      </c>
      <c r="X31" s="85">
        <v>97.7</v>
      </c>
      <c r="Y31" s="101">
        <v>45382</v>
      </c>
      <c r="Z31" s="85">
        <v>15768</v>
      </c>
      <c r="AA31" s="101">
        <v>45382</v>
      </c>
      <c r="AB31" s="85">
        <v>100</v>
      </c>
      <c r="AC31" s="101">
        <v>45382</v>
      </c>
      <c r="AD31" s="85">
        <v>6.5</v>
      </c>
      <c r="AE31" s="101">
        <v>45382</v>
      </c>
      <c r="AF31" s="85">
        <v>0.8</v>
      </c>
      <c r="AG31" s="101">
        <v>45382</v>
      </c>
      <c r="AH31" s="85">
        <v>99.945499999999996</v>
      </c>
      <c r="AI31" s="101">
        <v>45382</v>
      </c>
      <c r="AJ31" s="85">
        <v>50.8</v>
      </c>
      <c r="AK31" s="101">
        <v>45565</v>
      </c>
      <c r="AL31" s="85">
        <v>802.36</v>
      </c>
      <c r="AM31" s="101">
        <v>45382</v>
      </c>
      <c r="AN31" s="85">
        <v>58.585999999999999</v>
      </c>
      <c r="AO31" s="101">
        <v>45565</v>
      </c>
      <c r="AP31" s="85">
        <v>4111.2299999999996</v>
      </c>
      <c r="AQ31" s="102">
        <v>45382</v>
      </c>
      <c r="AR31" s="89">
        <v>5.2</v>
      </c>
      <c r="AS31" s="101">
        <v>45382</v>
      </c>
      <c r="AT31" s="85">
        <v>0.1</v>
      </c>
      <c r="AU31" s="101">
        <v>45382</v>
      </c>
      <c r="AV31" s="85">
        <v>3088.88</v>
      </c>
      <c r="AW31" s="102">
        <v>45382</v>
      </c>
      <c r="AX31" s="85">
        <v>95.23</v>
      </c>
      <c r="AY31" s="102">
        <v>45504</v>
      </c>
      <c r="AZ31" s="85">
        <v>52.9</v>
      </c>
      <c r="BA31" s="102">
        <v>45382</v>
      </c>
      <c r="BB31" s="85">
        <v>47165</v>
      </c>
      <c r="BC31" s="102">
        <v>45382</v>
      </c>
      <c r="BD31" s="85">
        <v>93.36</v>
      </c>
      <c r="BE31" s="102">
        <v>45382</v>
      </c>
      <c r="BF31" s="85">
        <v>8.67</v>
      </c>
      <c r="BG31" s="102">
        <v>45382</v>
      </c>
      <c r="BH31" s="85">
        <v>391.41</v>
      </c>
      <c r="BI31" s="102">
        <v>45382</v>
      </c>
      <c r="BJ31" s="85">
        <v>3.4</v>
      </c>
      <c r="BK31" s="102">
        <v>45382</v>
      </c>
      <c r="BL31" s="85">
        <v>2.15</v>
      </c>
      <c r="BT31" s="101"/>
      <c r="BX31" s="101"/>
      <c r="CA31" s="100"/>
      <c r="CB31" s="95"/>
      <c r="CC31" s="95"/>
      <c r="CD31" s="100"/>
      <c r="CE31" s="95"/>
      <c r="CF31" s="95"/>
      <c r="CG31" s="95"/>
      <c r="CH31" s="100"/>
      <c r="CI31" s="95"/>
      <c r="CJ31" s="95"/>
      <c r="CK31" s="100"/>
      <c r="CL31" s="95"/>
      <c r="CM31" s="95"/>
      <c r="CN31" s="95"/>
      <c r="CO31" s="100"/>
      <c r="CP31" s="95"/>
      <c r="CQ31" s="95"/>
      <c r="CR31" s="100"/>
      <c r="CS31" s="95"/>
      <c r="CT31" s="95"/>
      <c r="CU31" s="95"/>
    </row>
    <row r="32" spans="1:99">
      <c r="A32" s="101">
        <v>45412</v>
      </c>
      <c r="B32" s="85">
        <v>103.5</v>
      </c>
      <c r="C32" s="101">
        <v>45535</v>
      </c>
      <c r="D32" s="85">
        <v>54.6</v>
      </c>
      <c r="E32" s="101">
        <v>45412</v>
      </c>
      <c r="F32" s="85">
        <v>282737</v>
      </c>
      <c r="G32" s="101">
        <v>45412</v>
      </c>
      <c r="H32" s="85">
        <v>702.68100000000004</v>
      </c>
      <c r="I32" s="101">
        <v>45412</v>
      </c>
      <c r="J32" s="85">
        <v>157635</v>
      </c>
      <c r="K32" s="101">
        <v>45412</v>
      </c>
      <c r="L32" s="85">
        <v>3.9</v>
      </c>
      <c r="M32" s="101">
        <v>45412</v>
      </c>
      <c r="N32" s="85">
        <v>0.3</v>
      </c>
      <c r="O32" s="101">
        <v>45412</v>
      </c>
      <c r="P32" s="85">
        <v>4.08</v>
      </c>
      <c r="Q32" s="101">
        <v>45412</v>
      </c>
      <c r="R32" s="85">
        <v>103.1</v>
      </c>
      <c r="S32" s="101">
        <v>45535</v>
      </c>
      <c r="T32" s="85">
        <v>51</v>
      </c>
      <c r="U32" s="101">
        <v>45412</v>
      </c>
      <c r="V32" s="85">
        <v>-0.52</v>
      </c>
      <c r="W32" s="101">
        <v>45412</v>
      </c>
      <c r="X32" s="85">
        <v>97.8</v>
      </c>
      <c r="Y32" s="101">
        <v>45412</v>
      </c>
      <c r="Z32" s="85">
        <v>17705.8</v>
      </c>
      <c r="AA32" s="101">
        <v>45412</v>
      </c>
      <c r="AB32" s="85">
        <v>100</v>
      </c>
      <c r="AC32" s="101">
        <v>45412</v>
      </c>
      <c r="AD32" s="85">
        <v>6.4</v>
      </c>
      <c r="AE32" s="101">
        <v>45412</v>
      </c>
      <c r="AF32" s="85">
        <v>0.6</v>
      </c>
      <c r="AG32" s="101">
        <v>45412</v>
      </c>
      <c r="AH32" s="85">
        <v>99.678299999999993</v>
      </c>
      <c r="AI32" s="101">
        <v>45412</v>
      </c>
      <c r="AJ32" s="85">
        <v>50.4</v>
      </c>
      <c r="AK32" s="101">
        <v>45596</v>
      </c>
      <c r="AL32" s="85">
        <v>731</v>
      </c>
      <c r="AM32" s="101">
        <v>45412</v>
      </c>
      <c r="AN32" s="85">
        <v>72.001999999999995</v>
      </c>
      <c r="AO32" s="101">
        <v>45596</v>
      </c>
      <c r="AP32" s="85">
        <v>4539.6400000000003</v>
      </c>
      <c r="AQ32" s="102">
        <v>45412</v>
      </c>
      <c r="AR32" s="89">
        <v>5</v>
      </c>
      <c r="AS32" s="101">
        <v>45412</v>
      </c>
      <c r="AT32" s="85">
        <v>0.3</v>
      </c>
      <c r="AU32" s="101">
        <v>45412</v>
      </c>
      <c r="AV32" s="85">
        <v>732.49</v>
      </c>
      <c r="AW32" s="102">
        <v>45412</v>
      </c>
      <c r="AX32" s="85">
        <v>95.94</v>
      </c>
      <c r="AY32" s="102">
        <v>45535</v>
      </c>
      <c r="AZ32" s="85">
        <v>51.5</v>
      </c>
      <c r="BA32" s="102">
        <v>45412</v>
      </c>
      <c r="BB32" s="85">
        <v>47096</v>
      </c>
      <c r="BC32" s="102">
        <v>45412</v>
      </c>
      <c r="BD32" s="85">
        <v>87.9</v>
      </c>
      <c r="BE32" s="102">
        <v>45412</v>
      </c>
      <c r="BF32" s="85">
        <v>6.46</v>
      </c>
      <c r="BG32" s="102">
        <v>45412</v>
      </c>
      <c r="BH32" s="85">
        <v>387.16</v>
      </c>
      <c r="BI32" s="102">
        <v>45412</v>
      </c>
      <c r="BJ32" s="85">
        <v>3.4</v>
      </c>
      <c r="BK32" s="102">
        <v>45412</v>
      </c>
      <c r="BL32" s="85">
        <v>1.94</v>
      </c>
      <c r="BT32" s="101"/>
      <c r="BX32" s="101"/>
      <c r="CA32" s="100"/>
      <c r="CB32" s="95"/>
      <c r="CC32" s="95"/>
      <c r="CD32" s="100"/>
      <c r="CE32" s="95"/>
      <c r="CF32" s="95"/>
      <c r="CG32" s="95"/>
      <c r="CH32" s="100"/>
      <c r="CI32" s="95"/>
      <c r="CJ32" s="95"/>
      <c r="CK32" s="100"/>
      <c r="CL32" s="95"/>
      <c r="CM32" s="95"/>
      <c r="CN32" s="95"/>
      <c r="CO32" s="100"/>
      <c r="CP32" s="95"/>
      <c r="CQ32" s="95"/>
      <c r="CR32" s="100"/>
      <c r="CS32" s="95"/>
      <c r="CT32" s="95"/>
      <c r="CU32" s="95"/>
    </row>
    <row r="33" spans="1:99">
      <c r="A33" s="101">
        <v>45443</v>
      </c>
      <c r="B33" s="85">
        <v>103.1</v>
      </c>
      <c r="C33" s="101">
        <v>45565</v>
      </c>
      <c r="D33" s="85">
        <v>54</v>
      </c>
      <c r="E33" s="101">
        <v>45443</v>
      </c>
      <c r="F33" s="85">
        <v>282987</v>
      </c>
      <c r="G33" s="101">
        <v>45443</v>
      </c>
      <c r="H33" s="85">
        <v>704.30899999999997</v>
      </c>
      <c r="I33" s="101">
        <v>45443</v>
      </c>
      <c r="J33" s="85">
        <v>157828</v>
      </c>
      <c r="K33" s="101">
        <v>45443</v>
      </c>
      <c r="L33" s="85">
        <v>4</v>
      </c>
      <c r="M33" s="101">
        <v>45443</v>
      </c>
      <c r="N33" s="85">
        <v>0</v>
      </c>
      <c r="O33" s="101">
        <v>45443</v>
      </c>
      <c r="P33" s="85">
        <v>4.0599999999999996</v>
      </c>
      <c r="Q33" s="101">
        <v>45443</v>
      </c>
      <c r="R33" s="85">
        <v>102.7</v>
      </c>
      <c r="S33" s="101">
        <v>45565</v>
      </c>
      <c r="T33" s="85">
        <v>49.6</v>
      </c>
      <c r="U33" s="101">
        <v>45443</v>
      </c>
      <c r="V33" s="85">
        <v>-0.46</v>
      </c>
      <c r="W33" s="101">
        <v>45443</v>
      </c>
      <c r="X33" s="85">
        <v>96.6</v>
      </c>
      <c r="Y33" s="101">
        <v>45443</v>
      </c>
      <c r="Z33" s="85">
        <v>10839.6</v>
      </c>
      <c r="AA33" s="101">
        <v>45443</v>
      </c>
      <c r="AB33" s="85">
        <v>100.2</v>
      </c>
      <c r="AC33" s="101">
        <v>45443</v>
      </c>
      <c r="AD33" s="85">
        <v>6.4</v>
      </c>
      <c r="AE33" s="101">
        <v>45443</v>
      </c>
      <c r="AF33" s="85">
        <v>0.2</v>
      </c>
      <c r="AG33" s="101">
        <v>45443</v>
      </c>
      <c r="AH33" s="85">
        <v>99.445899999999995</v>
      </c>
      <c r="AI33" s="101">
        <v>45443</v>
      </c>
      <c r="AJ33" s="85">
        <v>49.5</v>
      </c>
      <c r="AK33" s="101">
        <v>45626</v>
      </c>
      <c r="AL33" s="85">
        <v>749.51</v>
      </c>
      <c r="AM33" s="101">
        <v>45443</v>
      </c>
      <c r="AN33" s="85">
        <v>81.45</v>
      </c>
      <c r="AO33" s="101">
        <v>45626</v>
      </c>
      <c r="AP33" s="85">
        <v>4376.3</v>
      </c>
      <c r="AQ33" s="102">
        <v>45443</v>
      </c>
      <c r="AR33" s="89">
        <v>5</v>
      </c>
      <c r="AS33" s="101">
        <v>45443</v>
      </c>
      <c r="AT33" s="85">
        <v>0.3</v>
      </c>
      <c r="AU33" s="101">
        <v>45443</v>
      </c>
      <c r="AV33" s="85">
        <v>945.19</v>
      </c>
      <c r="AW33" s="102">
        <v>45443</v>
      </c>
      <c r="AX33" s="85">
        <v>96.6</v>
      </c>
      <c r="AY33" s="102">
        <v>45565</v>
      </c>
      <c r="AZ33" s="85">
        <v>50.8</v>
      </c>
      <c r="BA33" s="102">
        <v>45443</v>
      </c>
      <c r="BB33" s="85">
        <v>48891</v>
      </c>
      <c r="BC33" s="102">
        <v>45443</v>
      </c>
      <c r="BD33" s="85">
        <v>98.03</v>
      </c>
      <c r="BE33" s="102">
        <v>45443</v>
      </c>
      <c r="BF33" s="85">
        <v>6.05</v>
      </c>
      <c r="BG33" s="102">
        <v>45443</v>
      </c>
      <c r="BH33" s="85">
        <v>401.47</v>
      </c>
      <c r="BI33" s="102">
        <v>45443</v>
      </c>
      <c r="BJ33" s="85">
        <v>3.38</v>
      </c>
      <c r="BK33" s="102">
        <v>45443</v>
      </c>
      <c r="BL33" s="85">
        <v>2.23</v>
      </c>
      <c r="BT33" s="101"/>
      <c r="BX33" s="101"/>
      <c r="CA33" s="100"/>
      <c r="CB33" s="95"/>
      <c r="CC33" s="95"/>
      <c r="CD33" s="100"/>
      <c r="CE33" s="95"/>
      <c r="CF33" s="95"/>
      <c r="CG33" s="95"/>
      <c r="CH33" s="100"/>
      <c r="CI33" s="95"/>
      <c r="CJ33" s="95"/>
      <c r="CK33" s="100"/>
      <c r="CL33" s="95"/>
      <c r="CM33" s="95"/>
      <c r="CN33" s="95"/>
      <c r="CO33" s="100"/>
      <c r="CP33" s="95"/>
      <c r="CQ33" s="95"/>
      <c r="CR33" s="100"/>
      <c r="CS33" s="95"/>
      <c r="CT33" s="95"/>
      <c r="CU33" s="95"/>
    </row>
    <row r="34" spans="1:99">
      <c r="A34" s="101">
        <v>45473</v>
      </c>
      <c r="B34" s="85">
        <v>102.9</v>
      </c>
      <c r="C34" s="101">
        <v>45596</v>
      </c>
      <c r="D34" s="85">
        <v>54.1</v>
      </c>
      <c r="E34" s="101">
        <v>45473</v>
      </c>
      <c r="F34" s="85">
        <v>263541</v>
      </c>
      <c r="G34" s="101">
        <v>45473</v>
      </c>
      <c r="H34" s="85">
        <v>702.35</v>
      </c>
      <c r="I34" s="101">
        <v>45473</v>
      </c>
      <c r="J34" s="85">
        <v>157915</v>
      </c>
      <c r="K34" s="101">
        <v>45473</v>
      </c>
      <c r="L34" s="85">
        <v>4.0999999999999996</v>
      </c>
      <c r="M34" s="101">
        <v>45473</v>
      </c>
      <c r="N34" s="85">
        <v>0</v>
      </c>
      <c r="O34" s="101">
        <v>45473</v>
      </c>
      <c r="P34" s="85">
        <v>3.93</v>
      </c>
      <c r="Q34" s="101">
        <v>45473</v>
      </c>
      <c r="R34" s="85">
        <v>102</v>
      </c>
      <c r="S34" s="101">
        <v>45596</v>
      </c>
      <c r="T34" s="85">
        <v>50</v>
      </c>
      <c r="U34" s="101">
        <v>45473</v>
      </c>
      <c r="V34" s="85">
        <v>-0.49</v>
      </c>
      <c r="W34" s="101">
        <v>45473</v>
      </c>
      <c r="X34" s="85">
        <v>97.3</v>
      </c>
      <c r="Y34" s="101">
        <v>45473</v>
      </c>
      <c r="Z34" s="85">
        <v>15843.6</v>
      </c>
      <c r="AA34" s="101">
        <v>45473</v>
      </c>
      <c r="AB34" s="85">
        <v>99.6</v>
      </c>
      <c r="AC34" s="101">
        <v>45473</v>
      </c>
      <c r="AD34" s="85">
        <v>6.4</v>
      </c>
      <c r="AE34" s="101">
        <v>45473</v>
      </c>
      <c r="AF34" s="85">
        <v>0.2</v>
      </c>
      <c r="AG34" s="101">
        <v>45473</v>
      </c>
      <c r="AH34" s="85">
        <v>99.259600000000006</v>
      </c>
      <c r="AI34" s="101">
        <v>45473</v>
      </c>
      <c r="AJ34" s="85">
        <v>49.5</v>
      </c>
      <c r="AK34" s="101">
        <v>45657</v>
      </c>
      <c r="AL34" s="85">
        <v>846.24</v>
      </c>
      <c r="AM34" s="101">
        <v>45473</v>
      </c>
      <c r="AN34" s="85">
        <v>98.951999999999998</v>
      </c>
      <c r="AO34" s="101">
        <v>45657</v>
      </c>
      <c r="AP34" s="85">
        <v>4517.1499999999996</v>
      </c>
      <c r="AQ34" s="102">
        <v>45473</v>
      </c>
      <c r="AR34" s="89">
        <v>5</v>
      </c>
      <c r="AS34" s="101">
        <v>45473</v>
      </c>
      <c r="AT34" s="85">
        <v>0.2</v>
      </c>
      <c r="AU34" s="101">
        <v>45473</v>
      </c>
      <c r="AV34" s="85">
        <v>2125.69</v>
      </c>
      <c r="AW34" s="102">
        <v>45473</v>
      </c>
      <c r="AX34" s="85">
        <v>97.08</v>
      </c>
      <c r="AY34" s="102">
        <v>45596</v>
      </c>
      <c r="AZ34" s="85">
        <v>50.2</v>
      </c>
      <c r="BA34" s="102">
        <v>45473</v>
      </c>
      <c r="BB34" s="85">
        <v>45555</v>
      </c>
      <c r="BC34" s="102">
        <v>45473</v>
      </c>
      <c r="BD34" s="85">
        <v>93.96</v>
      </c>
      <c r="BE34" s="102">
        <v>45473</v>
      </c>
      <c r="BF34" s="85">
        <v>4.68</v>
      </c>
      <c r="BG34" s="102">
        <v>45473</v>
      </c>
      <c r="BH34" s="85">
        <v>401.47</v>
      </c>
      <c r="BI34" s="102">
        <v>45473</v>
      </c>
      <c r="BJ34" s="85">
        <v>3.37</v>
      </c>
      <c r="BK34" s="102">
        <v>45473</v>
      </c>
      <c r="BL34" s="85">
        <v>2.42</v>
      </c>
      <c r="BT34" s="101"/>
      <c r="BX34" s="101"/>
      <c r="CA34" s="100"/>
      <c r="CB34" s="95"/>
      <c r="CC34" s="95"/>
      <c r="CD34" s="100"/>
      <c r="CE34" s="95"/>
      <c r="CF34" s="95"/>
      <c r="CG34" s="95"/>
      <c r="CH34" s="100"/>
      <c r="CI34" s="95"/>
      <c r="CJ34" s="95"/>
      <c r="CK34" s="100"/>
      <c r="CL34" s="95"/>
      <c r="CM34" s="95"/>
      <c r="CN34" s="95"/>
      <c r="CO34" s="100"/>
      <c r="CP34" s="95"/>
      <c r="CQ34" s="95"/>
      <c r="CR34" s="100"/>
      <c r="CS34" s="95"/>
      <c r="CT34" s="95"/>
      <c r="CU34" s="95"/>
    </row>
    <row r="35" spans="1:99">
      <c r="A35" s="101">
        <v>45504</v>
      </c>
      <c r="B35" s="85">
        <v>102.4</v>
      </c>
      <c r="C35" s="101">
        <v>45626</v>
      </c>
      <c r="D35" s="85">
        <v>54.9</v>
      </c>
      <c r="E35" s="101">
        <v>45504</v>
      </c>
      <c r="F35" s="85">
        <v>289419</v>
      </c>
      <c r="G35" s="101">
        <v>45504</v>
      </c>
      <c r="H35" s="85">
        <v>710.851</v>
      </c>
      <c r="I35" s="101">
        <v>45504</v>
      </c>
      <c r="J35" s="85">
        <v>158003</v>
      </c>
      <c r="K35" s="101">
        <v>45504</v>
      </c>
      <c r="L35" s="85">
        <v>4.2</v>
      </c>
      <c r="M35" s="101">
        <v>45504</v>
      </c>
      <c r="N35" s="85">
        <v>0.1</v>
      </c>
      <c r="O35" s="101">
        <v>45504</v>
      </c>
      <c r="P35" s="85">
        <v>3.98</v>
      </c>
      <c r="Q35" s="101">
        <v>45504</v>
      </c>
      <c r="R35" s="85">
        <v>101.2</v>
      </c>
      <c r="S35" s="101">
        <v>45626</v>
      </c>
      <c r="T35" s="85">
        <v>48.3</v>
      </c>
      <c r="U35" s="101">
        <v>45504</v>
      </c>
      <c r="V35" s="85">
        <v>-0.67</v>
      </c>
      <c r="W35" s="101">
        <v>45504</v>
      </c>
      <c r="X35" s="85">
        <v>96.7</v>
      </c>
      <c r="Y35" s="101">
        <v>45504</v>
      </c>
      <c r="Z35" s="85">
        <v>12794</v>
      </c>
      <c r="AA35" s="101">
        <v>45504</v>
      </c>
      <c r="AB35" s="85">
        <v>100.1</v>
      </c>
      <c r="AC35" s="101">
        <v>45504</v>
      </c>
      <c r="AD35" s="85">
        <v>6.4</v>
      </c>
      <c r="AE35" s="101">
        <v>45504</v>
      </c>
      <c r="AF35" s="85">
        <v>0</v>
      </c>
      <c r="AG35" s="101">
        <v>45504</v>
      </c>
      <c r="AH35" s="85">
        <v>99.135099999999994</v>
      </c>
      <c r="AI35" s="101">
        <v>45504</v>
      </c>
      <c r="AJ35" s="85">
        <v>49.4</v>
      </c>
      <c r="AM35" s="101">
        <v>45504</v>
      </c>
      <c r="AN35" s="85">
        <v>85.414000000000001</v>
      </c>
      <c r="AQ35" s="102">
        <v>45504</v>
      </c>
      <c r="AR35" s="89">
        <v>5.2</v>
      </c>
      <c r="AS35" s="101">
        <v>45504</v>
      </c>
      <c r="AT35" s="85">
        <v>0.5</v>
      </c>
      <c r="AU35" s="101">
        <v>45504</v>
      </c>
      <c r="AV35" s="85">
        <v>261.04000000000002</v>
      </c>
      <c r="AW35" s="102">
        <v>45504</v>
      </c>
      <c r="AX35" s="85">
        <v>97.37</v>
      </c>
      <c r="AY35" s="102">
        <v>45626</v>
      </c>
      <c r="AZ35" s="85">
        <v>51.5</v>
      </c>
      <c r="BA35" s="102">
        <v>45504</v>
      </c>
      <c r="BB35" s="85">
        <v>50027</v>
      </c>
      <c r="BC35" s="102">
        <v>45504</v>
      </c>
      <c r="BD35" s="85">
        <v>96.12</v>
      </c>
      <c r="BE35" s="102">
        <v>45504</v>
      </c>
      <c r="BF35" s="85">
        <v>4.83</v>
      </c>
      <c r="BG35" s="102">
        <v>45504</v>
      </c>
      <c r="BH35" s="85">
        <v>402.97</v>
      </c>
      <c r="BI35" s="102">
        <v>45504</v>
      </c>
      <c r="BJ35" s="85">
        <v>3.37</v>
      </c>
      <c r="BK35" s="102">
        <v>45504</v>
      </c>
      <c r="BL35" s="85">
        <v>2.5299999999999998</v>
      </c>
      <c r="BT35" s="101"/>
      <c r="BX35" s="101"/>
      <c r="CA35" s="100"/>
      <c r="CB35" s="95"/>
      <c r="CC35" s="95"/>
      <c r="CD35" s="100"/>
      <c r="CE35" s="95"/>
      <c r="CF35" s="95"/>
      <c r="CG35" s="95"/>
      <c r="CH35" s="100"/>
      <c r="CI35" s="95"/>
      <c r="CJ35" s="95"/>
      <c r="CK35" s="100"/>
      <c r="CL35" s="95"/>
      <c r="CM35" s="95"/>
      <c r="CN35" s="95"/>
      <c r="CO35" s="100"/>
      <c r="CP35" s="95"/>
      <c r="CQ35" s="95"/>
      <c r="CR35" s="100"/>
      <c r="CS35" s="95"/>
      <c r="CT35" s="95"/>
      <c r="CU35" s="95"/>
    </row>
    <row r="36" spans="1:99">
      <c r="A36" s="101">
        <v>45535</v>
      </c>
      <c r="B36" s="85">
        <v>102.1</v>
      </c>
      <c r="C36" s="101">
        <v>45657</v>
      </c>
      <c r="D36" s="85">
        <v>55.4</v>
      </c>
      <c r="E36" s="101">
        <v>45535</v>
      </c>
      <c r="F36" s="85">
        <v>286955</v>
      </c>
      <c r="G36" s="101">
        <v>45535</v>
      </c>
      <c r="H36" s="85">
        <v>710.03800000000001</v>
      </c>
      <c r="I36" s="101">
        <v>45535</v>
      </c>
      <c r="J36" s="85">
        <v>158074</v>
      </c>
      <c r="K36" s="101">
        <v>45535</v>
      </c>
      <c r="L36" s="85">
        <v>4.2</v>
      </c>
      <c r="M36" s="101">
        <v>45535</v>
      </c>
      <c r="N36" s="85">
        <v>0.2</v>
      </c>
      <c r="O36" s="101">
        <v>45535</v>
      </c>
      <c r="P36" s="85">
        <v>3.93</v>
      </c>
      <c r="Q36" s="101">
        <v>45535</v>
      </c>
      <c r="R36" s="85">
        <v>100.4</v>
      </c>
      <c r="S36" s="101">
        <v>45657</v>
      </c>
      <c r="T36" s="85">
        <v>49.6</v>
      </c>
      <c r="U36" s="101">
        <v>45535</v>
      </c>
      <c r="V36" s="85">
        <v>-0.68</v>
      </c>
      <c r="W36" s="101">
        <v>45535</v>
      </c>
      <c r="X36" s="85">
        <v>97.8</v>
      </c>
      <c r="Y36" s="101">
        <v>45535</v>
      </c>
      <c r="Z36" s="85">
        <v>9158.1</v>
      </c>
      <c r="AA36" s="101">
        <v>45535</v>
      </c>
      <c r="AB36" s="85">
        <v>101.1</v>
      </c>
      <c r="AC36" s="101">
        <v>45535</v>
      </c>
      <c r="AD36" s="85">
        <v>6.3</v>
      </c>
      <c r="AE36" s="101">
        <v>45535</v>
      </c>
      <c r="AF36" s="85">
        <v>0.1</v>
      </c>
      <c r="AG36" s="101">
        <v>45535</v>
      </c>
      <c r="AH36" s="85">
        <v>99.092399999999998</v>
      </c>
      <c r="AI36" s="101">
        <v>45535</v>
      </c>
      <c r="AJ36" s="85">
        <v>49.1</v>
      </c>
      <c r="AM36" s="101">
        <v>45535</v>
      </c>
      <c r="AN36" s="85">
        <v>91.478999999999999</v>
      </c>
      <c r="AQ36" s="102">
        <v>45535</v>
      </c>
      <c r="AR36" s="89">
        <v>5.3</v>
      </c>
      <c r="AS36" s="101">
        <v>45535</v>
      </c>
      <c r="AT36" s="85">
        <v>0.6</v>
      </c>
      <c r="AU36" s="101">
        <v>45535</v>
      </c>
      <c r="AV36" s="85">
        <v>902.96</v>
      </c>
      <c r="AW36" s="102">
        <v>45535</v>
      </c>
      <c r="AX36" s="85">
        <v>97.41</v>
      </c>
      <c r="AY36" s="102">
        <v>45657</v>
      </c>
      <c r="AZ36" s="85">
        <v>52.7</v>
      </c>
      <c r="BA36" s="102">
        <v>45535</v>
      </c>
      <c r="BB36" s="85">
        <v>50219</v>
      </c>
      <c r="BC36" s="102">
        <v>45535</v>
      </c>
      <c r="BD36" s="85">
        <v>102.58</v>
      </c>
      <c r="BE36" s="102">
        <v>45535</v>
      </c>
      <c r="BF36" s="85">
        <v>11.49</v>
      </c>
      <c r="BG36" s="102">
        <v>45535</v>
      </c>
      <c r="BH36" s="85">
        <v>390.13</v>
      </c>
      <c r="BI36" s="102">
        <v>45535</v>
      </c>
      <c r="BJ36" s="85">
        <v>3.38</v>
      </c>
      <c r="BK36" s="102">
        <v>45535</v>
      </c>
      <c r="BL36" s="85">
        <v>2.35</v>
      </c>
      <c r="BT36" s="101"/>
      <c r="BX36" s="101"/>
      <c r="CA36" s="100"/>
      <c r="CB36" s="95"/>
      <c r="CC36" s="95"/>
      <c r="CD36" s="100"/>
      <c r="CE36" s="95"/>
      <c r="CF36" s="95"/>
      <c r="CG36" s="95"/>
      <c r="CH36" s="100"/>
      <c r="CI36" s="95"/>
      <c r="CJ36" s="95"/>
      <c r="CK36" s="100"/>
      <c r="CL36" s="95"/>
      <c r="CM36" s="95"/>
      <c r="CN36" s="95"/>
      <c r="CO36" s="100"/>
      <c r="CP36" s="95"/>
      <c r="CQ36" s="95"/>
      <c r="CR36" s="100"/>
      <c r="CS36" s="95"/>
      <c r="CT36" s="95"/>
      <c r="CU36" s="95"/>
    </row>
    <row r="37" spans="1:99">
      <c r="A37" s="101">
        <v>45565</v>
      </c>
      <c r="B37" s="85">
        <v>101.7</v>
      </c>
      <c r="C37" s="101">
        <v>45688</v>
      </c>
      <c r="D37" s="85">
        <v>52.7</v>
      </c>
      <c r="E37" s="101">
        <v>45565</v>
      </c>
      <c r="F37" s="85">
        <v>285908</v>
      </c>
      <c r="G37" s="101">
        <v>45565</v>
      </c>
      <c r="H37" s="85">
        <v>716.38800000000003</v>
      </c>
      <c r="I37" s="101">
        <v>45565</v>
      </c>
      <c r="J37" s="85">
        <v>158314</v>
      </c>
      <c r="K37" s="101">
        <v>45565</v>
      </c>
      <c r="L37" s="85">
        <v>4.0999999999999996</v>
      </c>
      <c r="M37" s="101">
        <v>45565</v>
      </c>
      <c r="N37" s="85">
        <v>0.2</v>
      </c>
      <c r="O37" s="101">
        <v>45565</v>
      </c>
      <c r="P37" s="85">
        <v>3.9</v>
      </c>
      <c r="Q37" s="101">
        <v>45565</v>
      </c>
      <c r="R37" s="85">
        <v>99.6</v>
      </c>
      <c r="S37" s="101">
        <v>45688</v>
      </c>
      <c r="T37" s="85">
        <v>50.2</v>
      </c>
      <c r="U37" s="101">
        <v>45565</v>
      </c>
      <c r="V37" s="85">
        <v>-0.81</v>
      </c>
      <c r="W37" s="101">
        <v>45565</v>
      </c>
      <c r="X37" s="85">
        <v>96.4</v>
      </c>
      <c r="Y37" s="101">
        <v>45565</v>
      </c>
      <c r="Z37" s="85">
        <v>13397.4</v>
      </c>
      <c r="AA37" s="101">
        <v>45565</v>
      </c>
      <c r="AB37" s="85">
        <v>101.7</v>
      </c>
      <c r="AC37" s="101">
        <v>45565</v>
      </c>
      <c r="AD37" s="85">
        <v>6.3</v>
      </c>
      <c r="AE37" s="101">
        <v>45565</v>
      </c>
      <c r="AF37" s="85">
        <v>-0.1</v>
      </c>
      <c r="AG37" s="101">
        <v>45565</v>
      </c>
      <c r="AH37" s="85">
        <v>99.144300000000001</v>
      </c>
      <c r="AI37" s="101">
        <v>45565</v>
      </c>
      <c r="AJ37" s="85">
        <v>49.8</v>
      </c>
      <c r="AM37" s="101">
        <v>45565</v>
      </c>
      <c r="AN37" s="85">
        <v>81.718999999999994</v>
      </c>
      <c r="AQ37" s="102">
        <v>45565</v>
      </c>
      <c r="AR37" s="89">
        <v>5.0999999999999996</v>
      </c>
      <c r="AS37" s="101">
        <v>45565</v>
      </c>
      <c r="AT37" s="85">
        <v>0.4</v>
      </c>
      <c r="AU37" s="101">
        <v>45565</v>
      </c>
      <c r="AV37" s="85">
        <v>1594.18</v>
      </c>
      <c r="AW37" s="102">
        <v>45565</v>
      </c>
      <c r="AX37" s="85">
        <v>97.38</v>
      </c>
      <c r="AY37" s="102">
        <v>45688</v>
      </c>
      <c r="AZ37" s="85">
        <v>51.1</v>
      </c>
      <c r="BA37" s="102">
        <v>45565</v>
      </c>
      <c r="BB37" s="85">
        <v>53790</v>
      </c>
      <c r="BC37" s="102">
        <v>45565</v>
      </c>
      <c r="BD37" s="85">
        <v>99.91</v>
      </c>
      <c r="BE37" s="102">
        <v>45565</v>
      </c>
      <c r="BF37" s="85">
        <v>7.12</v>
      </c>
      <c r="BG37" s="102">
        <v>45565</v>
      </c>
      <c r="BH37" s="85">
        <v>402.62</v>
      </c>
      <c r="BI37" s="102">
        <v>45565</v>
      </c>
      <c r="BJ37" s="85">
        <v>3.4</v>
      </c>
      <c r="BK37" s="102">
        <v>45565</v>
      </c>
      <c r="BL37" s="85">
        <v>1.82</v>
      </c>
      <c r="BT37" s="101"/>
      <c r="BX37" s="101"/>
      <c r="CA37" s="100"/>
      <c r="CB37" s="95"/>
      <c r="CC37" s="95"/>
      <c r="CD37" s="100"/>
      <c r="CE37" s="95"/>
      <c r="CF37" s="95"/>
      <c r="CG37" s="95"/>
      <c r="CH37" s="100"/>
      <c r="CI37" s="95"/>
      <c r="CJ37" s="95"/>
      <c r="CK37" s="100"/>
      <c r="CL37" s="95"/>
      <c r="CM37" s="95"/>
      <c r="CN37" s="95"/>
      <c r="CO37" s="100"/>
      <c r="CP37" s="95"/>
      <c r="CQ37" s="95"/>
      <c r="CR37" s="100"/>
      <c r="CS37" s="95"/>
      <c r="CT37" s="95"/>
      <c r="CU37" s="95"/>
    </row>
    <row r="38" spans="1:99">
      <c r="A38" s="101">
        <v>45596</v>
      </c>
      <c r="B38" s="85">
        <v>101.4</v>
      </c>
      <c r="C38" s="101">
        <v>45716</v>
      </c>
      <c r="D38" s="85">
        <v>51.6</v>
      </c>
      <c r="E38" s="101">
        <v>45596</v>
      </c>
      <c r="F38" s="85">
        <v>288046</v>
      </c>
      <c r="G38" s="101">
        <v>45596</v>
      </c>
      <c r="H38" s="85">
        <v>720.39300000000003</v>
      </c>
      <c r="I38" s="101">
        <v>45596</v>
      </c>
      <c r="J38" s="85">
        <v>158358</v>
      </c>
      <c r="K38" s="101">
        <v>45596</v>
      </c>
      <c r="L38" s="85">
        <v>4.0999999999999996</v>
      </c>
      <c r="M38" s="101">
        <v>45596</v>
      </c>
      <c r="N38" s="85">
        <v>0.2</v>
      </c>
      <c r="O38" s="101">
        <v>45596</v>
      </c>
      <c r="P38" s="85">
        <v>4.03</v>
      </c>
      <c r="Q38" s="101">
        <v>45596</v>
      </c>
      <c r="R38" s="85">
        <v>99.1</v>
      </c>
      <c r="S38" s="101">
        <v>45716</v>
      </c>
      <c r="T38" s="85">
        <v>50.2</v>
      </c>
      <c r="U38" s="101">
        <v>45596</v>
      </c>
      <c r="V38" s="85">
        <v>-0.94</v>
      </c>
      <c r="W38" s="101">
        <v>45596</v>
      </c>
      <c r="X38" s="85">
        <v>96.6</v>
      </c>
      <c r="Y38" s="101">
        <v>45596</v>
      </c>
      <c r="Z38" s="85">
        <v>6308.3</v>
      </c>
      <c r="AA38" s="101">
        <v>45596</v>
      </c>
      <c r="AB38" s="85">
        <v>101.4</v>
      </c>
      <c r="AC38" s="101">
        <v>45596</v>
      </c>
      <c r="AD38" s="85">
        <v>6.2</v>
      </c>
      <c r="AE38" s="101">
        <v>45596</v>
      </c>
      <c r="AF38" s="85">
        <v>0.3</v>
      </c>
      <c r="AG38" s="101">
        <v>45596</v>
      </c>
      <c r="AH38" s="85">
        <v>99.281700000000001</v>
      </c>
      <c r="AI38" s="101">
        <v>45596</v>
      </c>
      <c r="AJ38" s="85">
        <v>50.1</v>
      </c>
      <c r="AM38" s="101">
        <v>45596</v>
      </c>
      <c r="AN38" s="85">
        <v>95.757999999999996</v>
      </c>
      <c r="AQ38" s="102">
        <v>45596</v>
      </c>
      <c r="AR38" s="89">
        <v>5</v>
      </c>
      <c r="AS38" s="101">
        <v>45596</v>
      </c>
      <c r="AT38" s="85">
        <v>0.3</v>
      </c>
      <c r="AU38" s="101">
        <v>45596</v>
      </c>
      <c r="AV38" s="85">
        <v>493.53</v>
      </c>
      <c r="AW38" s="102">
        <v>45596</v>
      </c>
      <c r="AX38" s="85">
        <v>97.44</v>
      </c>
      <c r="AY38" s="102">
        <v>45716</v>
      </c>
      <c r="AZ38" s="85">
        <v>51.5</v>
      </c>
      <c r="BA38" s="102">
        <v>45596</v>
      </c>
      <c r="BB38" s="85">
        <v>55453</v>
      </c>
      <c r="BC38" s="102">
        <v>45596</v>
      </c>
      <c r="BD38" s="85">
        <v>100.53</v>
      </c>
      <c r="BE38" s="102">
        <v>45596</v>
      </c>
      <c r="BF38" s="85">
        <v>6.87</v>
      </c>
      <c r="BG38" s="102">
        <v>45596</v>
      </c>
      <c r="BH38" s="85">
        <v>410.93</v>
      </c>
      <c r="BI38" s="102">
        <v>45596</v>
      </c>
      <c r="BJ38" s="85">
        <v>3.37</v>
      </c>
      <c r="BK38" s="102">
        <v>45596</v>
      </c>
      <c r="BL38" s="85">
        <v>1.69</v>
      </c>
      <c r="BT38" s="101"/>
      <c r="BX38" s="101"/>
      <c r="CA38" s="100"/>
      <c r="CB38" s="95"/>
      <c r="CC38" s="95"/>
      <c r="CD38" s="100"/>
      <c r="CE38" s="95"/>
      <c r="CF38" s="95"/>
      <c r="CG38" s="95"/>
      <c r="CH38" s="100"/>
      <c r="CI38" s="95"/>
      <c r="CJ38" s="95"/>
      <c r="CK38" s="100"/>
      <c r="CL38" s="95"/>
      <c r="CM38" s="95"/>
      <c r="CN38" s="95"/>
      <c r="CO38" s="100"/>
      <c r="CP38" s="95"/>
      <c r="CQ38" s="95"/>
      <c r="CR38" s="100"/>
      <c r="CS38" s="95"/>
      <c r="CT38" s="95"/>
      <c r="CU38" s="95"/>
    </row>
    <row r="39" spans="1:99">
      <c r="A39" s="101">
        <v>45626</v>
      </c>
      <c r="B39" s="85">
        <v>101.7</v>
      </c>
      <c r="C39" s="101">
        <v>45747</v>
      </c>
      <c r="D39" s="85">
        <v>53.5</v>
      </c>
      <c r="E39" s="101">
        <v>45626</v>
      </c>
      <c r="F39" s="85">
        <v>282318</v>
      </c>
      <c r="G39" s="101">
        <v>45626</v>
      </c>
      <c r="H39" s="85">
        <v>725.07899999999995</v>
      </c>
      <c r="I39" s="101">
        <v>45626</v>
      </c>
      <c r="J39" s="85">
        <v>158619</v>
      </c>
      <c r="K39" s="101">
        <v>45626</v>
      </c>
      <c r="L39" s="85">
        <v>4.2</v>
      </c>
      <c r="M39" s="101">
        <v>45626</v>
      </c>
      <c r="N39" s="85">
        <v>0.3</v>
      </c>
      <c r="O39" s="101">
        <v>45626</v>
      </c>
      <c r="P39" s="85">
        <v>4.17</v>
      </c>
      <c r="Q39" s="101">
        <v>45626</v>
      </c>
      <c r="R39" s="85">
        <v>98.6</v>
      </c>
      <c r="S39" s="101">
        <v>45747</v>
      </c>
      <c r="T39" s="85">
        <v>50.9</v>
      </c>
      <c r="U39" s="101">
        <v>45626</v>
      </c>
      <c r="V39" s="85">
        <v>-0.72</v>
      </c>
      <c r="W39" s="101">
        <v>45626</v>
      </c>
      <c r="X39" s="85">
        <v>96.7</v>
      </c>
      <c r="Y39" s="101">
        <v>45626</v>
      </c>
      <c r="Z39" s="85">
        <v>11784.8</v>
      </c>
      <c r="AA39" s="101">
        <v>45626</v>
      </c>
      <c r="AB39" s="85">
        <v>101.4</v>
      </c>
      <c r="AC39" s="101">
        <v>45626</v>
      </c>
      <c r="AD39" s="85">
        <v>6.2</v>
      </c>
      <c r="AE39" s="101">
        <v>45626</v>
      </c>
      <c r="AF39" s="85">
        <v>-0.3</v>
      </c>
      <c r="AG39" s="101">
        <v>45626</v>
      </c>
      <c r="AH39" s="85">
        <v>99.471299999999999</v>
      </c>
      <c r="AI39" s="101">
        <v>45626</v>
      </c>
      <c r="AJ39" s="85">
        <v>50.3</v>
      </c>
      <c r="AM39" s="101">
        <v>45626</v>
      </c>
      <c r="AN39" s="85">
        <v>97.221999999999994</v>
      </c>
      <c r="AQ39" s="102">
        <v>45626</v>
      </c>
      <c r="AR39" s="89">
        <v>5</v>
      </c>
      <c r="AS39" s="101">
        <v>45626</v>
      </c>
      <c r="AT39" s="85">
        <v>0.2</v>
      </c>
      <c r="AU39" s="101">
        <v>45626</v>
      </c>
      <c r="AV39" s="85">
        <v>578.32000000000005</v>
      </c>
      <c r="AW39" s="102">
        <v>45626</v>
      </c>
      <c r="AX39" s="85">
        <v>97.7</v>
      </c>
      <c r="AY39" s="102">
        <v>45747</v>
      </c>
      <c r="AZ39" s="85">
        <v>49.8</v>
      </c>
      <c r="BA39" s="102">
        <v>45626</v>
      </c>
      <c r="BB39" s="85">
        <v>52275</v>
      </c>
      <c r="BC39" s="102">
        <v>45626</v>
      </c>
      <c r="BD39" s="85">
        <v>102.48</v>
      </c>
      <c r="BE39" s="102">
        <v>45626</v>
      </c>
      <c r="BF39" s="85">
        <v>7.92</v>
      </c>
      <c r="BG39" s="102">
        <v>45626</v>
      </c>
      <c r="BH39" s="85">
        <v>439.67</v>
      </c>
      <c r="BI39" s="102">
        <v>45626</v>
      </c>
      <c r="BJ39" s="85">
        <v>3.38</v>
      </c>
      <c r="BK39" s="102">
        <v>45626</v>
      </c>
      <c r="BL39" s="85">
        <v>2.08</v>
      </c>
      <c r="BT39" s="101"/>
      <c r="BX39" s="101"/>
      <c r="CA39" s="100"/>
      <c r="CB39" s="95"/>
      <c r="CC39" s="95"/>
      <c r="CD39" s="100"/>
      <c r="CE39" s="95"/>
      <c r="CF39" s="95"/>
      <c r="CG39" s="95"/>
      <c r="CH39" s="100"/>
      <c r="CI39" s="95"/>
      <c r="CJ39" s="95"/>
      <c r="CK39" s="100"/>
      <c r="CL39" s="95"/>
      <c r="CM39" s="95"/>
      <c r="CN39" s="95"/>
      <c r="CO39" s="100"/>
      <c r="CP39" s="95"/>
      <c r="CQ39" s="95"/>
      <c r="CR39" s="100"/>
      <c r="CS39" s="95"/>
      <c r="CT39" s="95"/>
      <c r="CU39" s="95"/>
    </row>
    <row r="40" spans="1:99">
      <c r="A40" s="101">
        <v>45657</v>
      </c>
      <c r="B40" s="85">
        <v>101.6</v>
      </c>
      <c r="E40" s="101">
        <v>45657</v>
      </c>
      <c r="F40" s="85">
        <v>277348</v>
      </c>
      <c r="G40" s="101">
        <v>45657</v>
      </c>
      <c r="H40" s="85">
        <v>730.33600000000001</v>
      </c>
      <c r="I40" s="101">
        <v>45657</v>
      </c>
      <c r="J40" s="85">
        <v>158942</v>
      </c>
      <c r="K40" s="101">
        <v>45657</v>
      </c>
      <c r="L40" s="85">
        <v>4.0999999999999996</v>
      </c>
      <c r="M40" s="101">
        <v>45657</v>
      </c>
      <c r="N40" s="85">
        <v>0.4</v>
      </c>
      <c r="O40" s="101">
        <v>45657</v>
      </c>
      <c r="P40" s="85">
        <v>4.29</v>
      </c>
      <c r="Q40" s="101">
        <v>45657</v>
      </c>
      <c r="R40" s="85">
        <v>97.9</v>
      </c>
      <c r="U40" s="101">
        <v>45657</v>
      </c>
      <c r="V40" s="85">
        <v>-0.91</v>
      </c>
      <c r="W40" s="101">
        <v>45657</v>
      </c>
      <c r="X40" s="85">
        <v>96.3</v>
      </c>
      <c r="Y40" s="101">
        <v>45657</v>
      </c>
      <c r="Z40" s="85">
        <v>14200.8</v>
      </c>
      <c r="AA40" s="101">
        <v>45657</v>
      </c>
      <c r="AB40" s="85">
        <v>101.4</v>
      </c>
      <c r="AC40" s="101">
        <v>45657</v>
      </c>
      <c r="AD40" s="85">
        <v>6.2</v>
      </c>
      <c r="AE40" s="101">
        <v>45657</v>
      </c>
      <c r="AF40" s="85">
        <v>0.4</v>
      </c>
      <c r="AG40" s="101">
        <v>45657</v>
      </c>
      <c r="AH40" s="85">
        <v>99.687200000000004</v>
      </c>
      <c r="AI40" s="101">
        <v>45657</v>
      </c>
      <c r="AJ40" s="85">
        <v>50.1</v>
      </c>
      <c r="AM40" s="101">
        <v>45657</v>
      </c>
      <c r="AN40" s="85">
        <v>104.63800000000001</v>
      </c>
      <c r="AQ40" s="102">
        <v>45657</v>
      </c>
      <c r="AR40" s="89">
        <v>5.0999999999999996</v>
      </c>
      <c r="AS40" s="101">
        <v>45657</v>
      </c>
      <c r="AT40" s="85">
        <v>0.1</v>
      </c>
      <c r="AU40" s="101">
        <v>45657</v>
      </c>
      <c r="AV40" s="85">
        <v>995.14</v>
      </c>
      <c r="AW40" s="102">
        <v>45657</v>
      </c>
      <c r="AX40" s="85">
        <v>98.2</v>
      </c>
      <c r="BA40" s="102">
        <v>45657</v>
      </c>
      <c r="BB40" s="85">
        <v>52921</v>
      </c>
      <c r="BC40" s="102">
        <v>45657</v>
      </c>
      <c r="BD40" s="85">
        <v>108.38</v>
      </c>
      <c r="BE40" s="102">
        <v>45657</v>
      </c>
      <c r="BF40" s="85">
        <v>6.07</v>
      </c>
      <c r="BG40" s="102">
        <v>45657</v>
      </c>
      <c r="BH40" s="85">
        <v>434.09</v>
      </c>
      <c r="BI40" s="102">
        <v>45657</v>
      </c>
      <c r="BJ40" s="85">
        <v>3.38</v>
      </c>
      <c r="BK40" s="102">
        <v>45657</v>
      </c>
      <c r="BL40" s="85">
        <v>2.1</v>
      </c>
      <c r="BT40" s="101"/>
      <c r="BX40" s="101"/>
      <c r="CA40" s="100"/>
      <c r="CB40" s="95"/>
      <c r="CC40" s="95"/>
      <c r="CD40" s="100"/>
      <c r="CE40" s="95"/>
      <c r="CF40" s="95"/>
      <c r="CG40" s="95"/>
      <c r="CH40" s="100"/>
      <c r="CI40" s="95"/>
      <c r="CJ40" s="95"/>
      <c r="CK40" s="100"/>
      <c r="CL40" s="95"/>
      <c r="CM40" s="95"/>
      <c r="CN40" s="95"/>
      <c r="CO40" s="100"/>
      <c r="CP40" s="95"/>
      <c r="CQ40" s="95"/>
      <c r="CR40" s="100"/>
      <c r="CS40" s="95"/>
      <c r="CT40" s="95"/>
      <c r="CU40" s="95"/>
    </row>
    <row r="41" spans="1:99">
      <c r="A41" s="101">
        <v>45688</v>
      </c>
      <c r="B41" s="85">
        <v>101.4</v>
      </c>
      <c r="E41" s="101">
        <v>45688</v>
      </c>
      <c r="F41" s="85">
        <v>286679</v>
      </c>
      <c r="G41" s="101">
        <v>45688</v>
      </c>
      <c r="H41" s="85">
        <v>721.3</v>
      </c>
      <c r="I41" s="101">
        <v>45688</v>
      </c>
      <c r="J41" s="85">
        <v>159053</v>
      </c>
      <c r="K41" s="101">
        <v>45688</v>
      </c>
      <c r="L41" s="85">
        <v>4</v>
      </c>
      <c r="M41" s="101">
        <v>45688</v>
      </c>
      <c r="N41" s="85">
        <v>0.5</v>
      </c>
      <c r="O41" s="101">
        <v>45688</v>
      </c>
      <c r="P41" s="85">
        <v>4.09</v>
      </c>
      <c r="Q41" s="101">
        <v>45688</v>
      </c>
      <c r="R41" s="85">
        <v>97.4</v>
      </c>
      <c r="U41" s="101">
        <v>45688</v>
      </c>
      <c r="V41" s="85">
        <v>-0.89</v>
      </c>
      <c r="W41" s="101">
        <v>45688</v>
      </c>
      <c r="X41" s="85">
        <v>97.1</v>
      </c>
      <c r="Y41" s="101">
        <v>45688</v>
      </c>
      <c r="Z41" s="85">
        <v>14000.8</v>
      </c>
      <c r="AA41" s="101">
        <v>45688</v>
      </c>
      <c r="AB41" s="85">
        <v>101.4</v>
      </c>
      <c r="AC41" s="101">
        <v>45688</v>
      </c>
      <c r="AD41" s="85">
        <v>6.2</v>
      </c>
      <c r="AE41" s="101">
        <v>45688</v>
      </c>
      <c r="AF41" s="85">
        <v>-0.3</v>
      </c>
      <c r="AG41" s="101">
        <v>45688</v>
      </c>
      <c r="AH41" s="85">
        <v>99.911199999999994</v>
      </c>
      <c r="AI41" s="101">
        <v>45688</v>
      </c>
      <c r="AJ41" s="85">
        <v>49.1</v>
      </c>
      <c r="AM41" s="101">
        <v>45688</v>
      </c>
      <c r="AN41" s="85">
        <v>138.79599999999999</v>
      </c>
      <c r="AQ41" s="102">
        <v>45716</v>
      </c>
      <c r="AR41" s="89">
        <v>5.4</v>
      </c>
      <c r="AS41" s="101">
        <v>45688</v>
      </c>
      <c r="AT41" s="85">
        <v>0.5</v>
      </c>
      <c r="AU41" s="101">
        <v>45688</v>
      </c>
      <c r="AV41" s="85">
        <v>5130</v>
      </c>
      <c r="AW41" s="102">
        <v>45688</v>
      </c>
      <c r="AX41" s="85">
        <v>98.98</v>
      </c>
      <c r="BA41" s="102">
        <v>45688</v>
      </c>
      <c r="BB41" s="85">
        <v>46972</v>
      </c>
      <c r="BC41" s="102">
        <v>45688</v>
      </c>
      <c r="BD41" s="85">
        <v>96.12</v>
      </c>
      <c r="BE41" s="102">
        <v>45688</v>
      </c>
      <c r="BF41" s="85">
        <v>9.9700000000000006</v>
      </c>
      <c r="BG41" s="102">
        <v>45688</v>
      </c>
      <c r="BH41" s="85">
        <v>445.85</v>
      </c>
      <c r="BI41" s="102">
        <v>45688</v>
      </c>
      <c r="BJ41" s="85">
        <v>3.37</v>
      </c>
      <c r="BK41" s="102">
        <v>45688</v>
      </c>
      <c r="BL41" s="85">
        <v>2.67</v>
      </c>
      <c r="BT41" s="101"/>
      <c r="BX41" s="101"/>
      <c r="CA41" s="100"/>
      <c r="CB41" s="95"/>
      <c r="CC41" s="95"/>
      <c r="CD41" s="100"/>
      <c r="CE41" s="95"/>
      <c r="CF41" s="95"/>
      <c r="CG41" s="95"/>
      <c r="CH41" s="100"/>
      <c r="CI41" s="95"/>
      <c r="CJ41" s="95"/>
      <c r="CK41" s="100"/>
      <c r="CL41" s="95"/>
      <c r="CM41" s="95"/>
      <c r="CN41" s="95"/>
      <c r="CO41" s="100"/>
      <c r="CP41" s="95"/>
      <c r="CQ41" s="95"/>
      <c r="CR41" s="100"/>
      <c r="CS41" s="95"/>
      <c r="CT41" s="95"/>
      <c r="CU41" s="95"/>
    </row>
    <row r="42" spans="1:99">
      <c r="A42" s="101">
        <v>45716</v>
      </c>
      <c r="B42" s="85">
        <v>101.1</v>
      </c>
      <c r="E42" s="101">
        <v>45716</v>
      </c>
      <c r="F42" s="85">
        <v>289449</v>
      </c>
      <c r="G42" s="101">
        <v>45716</v>
      </c>
      <c r="H42" s="85">
        <v>722.70799999999997</v>
      </c>
      <c r="I42" s="101">
        <v>45716</v>
      </c>
      <c r="J42" s="85">
        <v>159170</v>
      </c>
      <c r="K42" s="101">
        <v>45716</v>
      </c>
      <c r="L42" s="85">
        <v>4.0999999999999996</v>
      </c>
      <c r="M42" s="101">
        <v>45716</v>
      </c>
      <c r="N42" s="85">
        <v>0.2</v>
      </c>
      <c r="O42" s="101">
        <v>45716</v>
      </c>
      <c r="P42" s="85">
        <v>4.26</v>
      </c>
      <c r="Q42" s="101">
        <v>45716</v>
      </c>
      <c r="R42" s="85">
        <v>97.2</v>
      </c>
      <c r="U42" s="101">
        <v>45716</v>
      </c>
      <c r="V42" s="85">
        <v>-0.75</v>
      </c>
      <c r="AA42" s="101">
        <v>45716</v>
      </c>
      <c r="AB42" s="85">
        <v>101.7</v>
      </c>
      <c r="AC42" s="101">
        <v>45716</v>
      </c>
      <c r="AD42" s="85">
        <v>6.1</v>
      </c>
      <c r="AE42" s="101">
        <v>45716</v>
      </c>
      <c r="AF42" s="85">
        <v>0.4</v>
      </c>
      <c r="AG42" s="101">
        <v>45716</v>
      </c>
      <c r="AH42" s="85">
        <v>100.1384</v>
      </c>
      <c r="AI42" s="101">
        <v>45716</v>
      </c>
      <c r="AJ42" s="85">
        <v>50.2</v>
      </c>
      <c r="AM42" s="101">
        <v>45716</v>
      </c>
      <c r="AN42" s="85">
        <v>31.719000000000001</v>
      </c>
      <c r="AS42" s="101">
        <v>45716</v>
      </c>
      <c r="AT42" s="85">
        <v>-0.7</v>
      </c>
      <c r="AU42" s="101">
        <v>45716</v>
      </c>
      <c r="AV42" s="85">
        <v>1008.72</v>
      </c>
      <c r="AW42" s="102">
        <v>45716</v>
      </c>
      <c r="AX42" s="85">
        <v>99.81</v>
      </c>
      <c r="BA42" s="102">
        <v>45716</v>
      </c>
      <c r="BB42" s="85">
        <v>49452</v>
      </c>
      <c r="BC42" s="102">
        <v>45716</v>
      </c>
      <c r="BD42" s="85">
        <v>92.44</v>
      </c>
      <c r="BE42" s="102">
        <v>45716</v>
      </c>
      <c r="BF42" s="85">
        <v>6.55</v>
      </c>
      <c r="BG42" s="102">
        <v>45716</v>
      </c>
      <c r="BH42" s="85">
        <v>355.65</v>
      </c>
      <c r="BI42" s="102">
        <v>45716</v>
      </c>
      <c r="BJ42" s="85">
        <v>3.35</v>
      </c>
      <c r="BK42" s="102">
        <v>45716</v>
      </c>
      <c r="BL42" s="85">
        <v>1.58</v>
      </c>
      <c r="BT42" s="101"/>
      <c r="BX42" s="101"/>
      <c r="CA42" s="100"/>
      <c r="CB42" s="95"/>
      <c r="CC42" s="95"/>
      <c r="CD42" s="100"/>
      <c r="CE42" s="95"/>
      <c r="CF42" s="95"/>
      <c r="CG42" s="95"/>
      <c r="CH42" s="100"/>
      <c r="CI42" s="95"/>
      <c r="CJ42" s="95"/>
      <c r="CK42" s="100"/>
      <c r="CL42" s="95"/>
      <c r="CM42" s="95"/>
      <c r="CN42" s="95"/>
      <c r="CO42" s="100"/>
      <c r="CP42" s="95"/>
      <c r="CQ42" s="95"/>
      <c r="CR42" s="100"/>
      <c r="CS42" s="95"/>
      <c r="CT42" s="95"/>
      <c r="CU42" s="95"/>
    </row>
    <row r="43" spans="1:99">
      <c r="I43" s="101">
        <v>45747</v>
      </c>
      <c r="J43" s="85">
        <v>159398</v>
      </c>
      <c r="K43" s="101">
        <v>45747</v>
      </c>
      <c r="L43" s="85">
        <v>4.2</v>
      </c>
      <c r="U43" s="101">
        <v>45747</v>
      </c>
      <c r="V43" s="85">
        <v>-0.73</v>
      </c>
      <c r="AE43" s="101">
        <v>45747</v>
      </c>
      <c r="AF43" s="85">
        <v>0.6</v>
      </c>
      <c r="AG43" s="101">
        <v>45747</v>
      </c>
      <c r="AH43" s="85">
        <v>100.36360000000001</v>
      </c>
      <c r="AI43" s="101">
        <v>45747</v>
      </c>
      <c r="AJ43" s="85">
        <v>50.5</v>
      </c>
      <c r="AS43" s="101">
        <v>45747</v>
      </c>
      <c r="AT43" s="85">
        <v>-0.1</v>
      </c>
      <c r="BK43" s="102">
        <v>45747</v>
      </c>
      <c r="BL43" s="85">
        <v>2.29</v>
      </c>
      <c r="BT43" s="101"/>
      <c r="BX43" s="101"/>
      <c r="CA43" s="100"/>
      <c r="CB43" s="95"/>
      <c r="CC43" s="95"/>
      <c r="CD43" s="100"/>
      <c r="CE43" s="95"/>
      <c r="CF43" s="95"/>
      <c r="CG43" s="95"/>
      <c r="CH43" s="100"/>
      <c r="CI43" s="95"/>
      <c r="CJ43" s="95"/>
      <c r="CK43" s="100"/>
      <c r="CL43" s="95"/>
      <c r="CM43" s="95"/>
      <c r="CN43" s="95"/>
      <c r="CO43" s="100"/>
      <c r="CP43" s="95"/>
      <c r="CQ43" s="95"/>
      <c r="CR43" s="100"/>
      <c r="CS43" s="95"/>
      <c r="CT43" s="95"/>
      <c r="CU43" s="95"/>
    </row>
    <row r="44" spans="1:99">
      <c r="BT44" s="101"/>
      <c r="BX44" s="101"/>
      <c r="CA44" s="100"/>
      <c r="CB44" s="95"/>
      <c r="CC44" s="95"/>
      <c r="CD44" s="100"/>
      <c r="CE44" s="95"/>
      <c r="CF44" s="95"/>
      <c r="CG44" s="95"/>
      <c r="CH44" s="100"/>
      <c r="CI44" s="95"/>
      <c r="CJ44" s="95"/>
      <c r="CK44" s="100"/>
      <c r="CL44" s="95"/>
      <c r="CM44" s="95"/>
      <c r="CN44" s="95"/>
      <c r="CO44" s="100"/>
      <c r="CP44" s="95"/>
      <c r="CQ44" s="95"/>
      <c r="CR44" s="100"/>
      <c r="CS44" s="95"/>
      <c r="CT44" s="95"/>
      <c r="CU44" s="95"/>
    </row>
    <row r="45" spans="1:99">
      <c r="BT45" s="101"/>
      <c r="BX45" s="101"/>
      <c r="CA45" s="100"/>
      <c r="CB45" s="95"/>
      <c r="CC45" s="95"/>
      <c r="CD45" s="100"/>
      <c r="CE45" s="95"/>
      <c r="CF45" s="95"/>
      <c r="CG45" s="95"/>
      <c r="CH45" s="100"/>
      <c r="CI45" s="95"/>
      <c r="CJ45" s="95"/>
      <c r="CK45" s="100"/>
      <c r="CL45" s="95"/>
      <c r="CM45" s="95"/>
      <c r="CN45" s="95"/>
      <c r="CO45" s="100"/>
      <c r="CP45" s="95"/>
      <c r="CQ45" s="95"/>
      <c r="CR45" s="100"/>
      <c r="CS45" s="95"/>
      <c r="CT45" s="95"/>
      <c r="CU45" s="95"/>
    </row>
    <row r="46" spans="1:99">
      <c r="BT46" s="101"/>
      <c r="BX46" s="101"/>
      <c r="CA46" s="100"/>
      <c r="CB46" s="95"/>
      <c r="CC46" s="95"/>
      <c r="CD46" s="100"/>
      <c r="CE46" s="95"/>
      <c r="CF46" s="95"/>
      <c r="CG46" s="95"/>
      <c r="CH46" s="100"/>
      <c r="CI46" s="95"/>
      <c r="CJ46" s="95"/>
      <c r="CK46" s="100"/>
      <c r="CL46" s="95"/>
      <c r="CM46" s="95"/>
      <c r="CN46" s="95"/>
      <c r="CO46" s="100"/>
      <c r="CP46" s="95"/>
      <c r="CQ46" s="95"/>
      <c r="CR46" s="100"/>
      <c r="CS46" s="95"/>
      <c r="CT46" s="95"/>
      <c r="CU46" s="95"/>
    </row>
    <row r="47" spans="1:99">
      <c r="BT47" s="101"/>
      <c r="BX47" s="101"/>
      <c r="CA47" s="100"/>
      <c r="CB47" s="95"/>
      <c r="CC47" s="95"/>
      <c r="CD47" s="100"/>
      <c r="CE47" s="95"/>
      <c r="CF47" s="95"/>
      <c r="CG47" s="95"/>
      <c r="CH47" s="100"/>
      <c r="CI47" s="95"/>
      <c r="CJ47" s="95"/>
      <c r="CK47" s="100"/>
      <c r="CL47" s="95"/>
      <c r="CM47" s="95"/>
      <c r="CN47" s="95"/>
      <c r="CO47" s="100"/>
      <c r="CP47" s="95"/>
      <c r="CQ47" s="95"/>
      <c r="CR47" s="100"/>
      <c r="CS47" s="95"/>
      <c r="CT47" s="95"/>
      <c r="CU47" s="95"/>
    </row>
    <row r="48" spans="1:99">
      <c r="BT48" s="101"/>
      <c r="BX48" s="101"/>
      <c r="CA48" s="100"/>
      <c r="CB48" s="95"/>
      <c r="CC48" s="95"/>
      <c r="CD48" s="100"/>
      <c r="CE48" s="95"/>
      <c r="CF48" s="95"/>
      <c r="CG48" s="95"/>
      <c r="CH48" s="100"/>
      <c r="CI48" s="95"/>
      <c r="CJ48" s="95"/>
      <c r="CK48" s="100"/>
      <c r="CL48" s="95"/>
      <c r="CM48" s="95"/>
      <c r="CN48" s="95"/>
      <c r="CO48" s="100"/>
      <c r="CP48" s="95"/>
      <c r="CQ48" s="95"/>
      <c r="CR48" s="100"/>
      <c r="CS48" s="95"/>
      <c r="CT48" s="95"/>
      <c r="CU48" s="95"/>
    </row>
    <row r="49" spans="72:99">
      <c r="BT49" s="101"/>
      <c r="BX49" s="101"/>
      <c r="CA49" s="100"/>
      <c r="CB49" s="95"/>
      <c r="CC49" s="95"/>
      <c r="CD49" s="100"/>
      <c r="CE49" s="95"/>
      <c r="CF49" s="95"/>
      <c r="CG49" s="95"/>
      <c r="CH49" s="100"/>
      <c r="CI49" s="95"/>
      <c r="CJ49" s="95"/>
      <c r="CK49" s="100"/>
      <c r="CL49" s="95"/>
      <c r="CM49" s="95"/>
      <c r="CN49" s="95"/>
      <c r="CO49" s="100"/>
      <c r="CP49" s="95"/>
      <c r="CQ49" s="95"/>
      <c r="CR49" s="100"/>
      <c r="CS49" s="95"/>
      <c r="CT49" s="95"/>
      <c r="CU49" s="95"/>
    </row>
    <row r="50" spans="72:99">
      <c r="BT50" s="101"/>
      <c r="BX50" s="101"/>
      <c r="CA50" s="100"/>
      <c r="CB50" s="95"/>
      <c r="CC50" s="95"/>
      <c r="CD50" s="100"/>
      <c r="CE50" s="95"/>
      <c r="CF50" s="95"/>
      <c r="CG50" s="95"/>
      <c r="CH50" s="100"/>
      <c r="CI50" s="95"/>
      <c r="CJ50" s="95"/>
      <c r="CK50" s="100"/>
      <c r="CL50" s="95"/>
      <c r="CM50" s="95"/>
      <c r="CN50" s="95"/>
      <c r="CO50" s="100"/>
      <c r="CP50" s="95"/>
      <c r="CQ50" s="95"/>
      <c r="CR50" s="100"/>
      <c r="CS50" s="95"/>
      <c r="CT50" s="95"/>
      <c r="CU50" s="95"/>
    </row>
    <row r="51" spans="72:99">
      <c r="BT51" s="101"/>
      <c r="BX51" s="101"/>
      <c r="CA51" s="100"/>
      <c r="CB51" s="95"/>
      <c r="CC51" s="95"/>
      <c r="CD51" s="100"/>
      <c r="CE51" s="95"/>
      <c r="CF51" s="95"/>
      <c r="CG51" s="95"/>
      <c r="CH51" s="100"/>
      <c r="CI51" s="95"/>
      <c r="CJ51" s="95"/>
      <c r="CK51" s="100"/>
      <c r="CL51" s="95"/>
      <c r="CM51" s="95"/>
      <c r="CN51" s="95"/>
      <c r="CO51" s="100"/>
      <c r="CP51" s="95"/>
      <c r="CQ51" s="95"/>
      <c r="CR51" s="100"/>
      <c r="CS51" s="95"/>
      <c r="CT51" s="95"/>
      <c r="CU51" s="9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86"/>
  <sheetViews>
    <sheetView showGridLines="0" topLeftCell="AL1" workbookViewId="0">
      <pane ySplit="3" topLeftCell="A25" activePane="bottomLeft" state="frozen"/>
      <selection pane="bottomLeft" activeCell="AQ41" sqref="AQ41"/>
    </sheetView>
  </sheetViews>
  <sheetFormatPr defaultColWidth="8.88671875" defaultRowHeight="14.4"/>
  <cols>
    <col min="1" max="1" width="11.77734375" style="113" customWidth="1"/>
    <col min="2" max="2" width="9.44140625" style="115" bestFit="1" customWidth="1"/>
    <col min="3" max="3" width="14.33203125" style="113" bestFit="1" customWidth="1"/>
    <col min="4" max="4" width="9" style="115" bestFit="1" customWidth="1"/>
    <col min="5" max="5" width="14.33203125" style="113" bestFit="1" customWidth="1"/>
    <col min="6" max="6" width="12.44140625" style="115" customWidth="1"/>
    <col min="7" max="7" width="14.33203125" style="113" bestFit="1" customWidth="1"/>
    <col min="8" max="8" width="9.44140625" style="115" bestFit="1" customWidth="1"/>
    <col min="9" max="9" width="14.33203125" style="113" bestFit="1" customWidth="1"/>
    <col min="10" max="10" width="13.77734375" style="115" bestFit="1" customWidth="1"/>
    <col min="11" max="11" width="14.33203125" style="113" bestFit="1" customWidth="1"/>
    <col min="12" max="12" width="9" style="115" bestFit="1" customWidth="1"/>
    <col min="13" max="13" width="14.33203125" style="113" bestFit="1" customWidth="1"/>
    <col min="14" max="14" width="9" style="115" bestFit="1" customWidth="1"/>
    <col min="15" max="15" width="14.33203125" style="113" bestFit="1" customWidth="1"/>
    <col min="16" max="16" width="9" style="115" bestFit="1" customWidth="1"/>
    <col min="17" max="17" width="14.33203125" style="113" bestFit="1" customWidth="1"/>
    <col min="18" max="18" width="9.44140625" style="115" bestFit="1" customWidth="1"/>
    <col min="19" max="19" width="14.33203125" style="113" bestFit="1" customWidth="1"/>
    <col min="20" max="20" width="9" style="115" bestFit="1" customWidth="1"/>
    <col min="21" max="21" width="14.33203125" style="113" bestFit="1" customWidth="1"/>
    <col min="22" max="22" width="9" style="115" bestFit="1" customWidth="1"/>
    <col min="23" max="23" width="14.33203125" style="113" bestFit="1" customWidth="1"/>
    <col min="24" max="24" width="9.44140625" style="115" bestFit="1" customWidth="1"/>
    <col min="25" max="25" width="14.33203125" style="113" bestFit="1" customWidth="1"/>
    <col min="26" max="26" width="11" style="115" customWidth="1"/>
    <col min="27" max="27" width="14.33203125" style="113" bestFit="1" customWidth="1"/>
    <col min="28" max="28" width="9.44140625" style="115" bestFit="1" customWidth="1"/>
    <col min="29" max="29" width="14.33203125" style="113" bestFit="1" customWidth="1"/>
    <col min="30" max="30" width="9" style="115" bestFit="1" customWidth="1"/>
    <col min="31" max="31" width="14.33203125" style="113" bestFit="1" customWidth="1"/>
    <col min="32" max="32" width="9" style="115" bestFit="1" customWidth="1"/>
    <col min="33" max="33" width="14.33203125" style="113" bestFit="1" customWidth="1"/>
    <col min="34" max="34" width="9" style="115" bestFit="1" customWidth="1"/>
    <col min="35" max="35" width="14.33203125" style="113" bestFit="1" customWidth="1"/>
    <col min="36" max="36" width="9" style="115" bestFit="1" customWidth="1"/>
    <col min="37" max="37" width="18.44140625" style="115" bestFit="1" customWidth="1"/>
    <col min="38" max="38" width="9.44140625" style="115" bestFit="1" customWidth="1"/>
    <col min="39" max="39" width="18.21875" style="115" bestFit="1" customWidth="1"/>
    <col min="40" max="40" width="9" style="115" bestFit="1" customWidth="1"/>
    <col min="41" max="41" width="18.77734375" style="115" bestFit="1" customWidth="1"/>
    <col min="42" max="42" width="10.88671875" style="115" bestFit="1" customWidth="1"/>
    <col min="43" max="43" width="18.77734375" style="129" bestFit="1" customWidth="1"/>
    <col min="44" max="44" width="9.109375" style="121" bestFit="1" customWidth="1"/>
    <col min="45" max="45" width="18.44140625" style="113" bestFit="1" customWidth="1"/>
    <col min="46" max="46" width="9" style="115" bestFit="1" customWidth="1"/>
    <col min="47" max="47" width="14.33203125" style="115" bestFit="1" customWidth="1"/>
    <col min="48" max="48" width="10.88671875" style="115" bestFit="1" customWidth="1"/>
    <col min="49" max="49" width="14.33203125" style="129" bestFit="1" customWidth="1"/>
    <col min="50" max="50" width="9" style="115" bestFit="1" customWidth="1"/>
    <col min="51" max="51" width="14.33203125" style="129" bestFit="1" customWidth="1"/>
    <col min="52" max="52" width="9" style="115" bestFit="1" customWidth="1"/>
    <col min="53" max="53" width="14.33203125" style="121" bestFit="1" customWidth="1"/>
    <col min="54" max="54" width="12.33203125" style="115" bestFit="1" customWidth="1"/>
    <col min="55" max="55" width="14.33203125" style="121" bestFit="1" customWidth="1"/>
    <col min="56" max="56" width="9.44140625" style="115" bestFit="1" customWidth="1"/>
    <col min="57" max="57" width="14.33203125" style="129" bestFit="1" customWidth="1"/>
    <col min="58" max="58" width="9" style="115" bestFit="1" customWidth="1"/>
    <col min="59" max="59" width="14.33203125" style="121" bestFit="1" customWidth="1"/>
    <col min="60" max="60" width="9.44140625" style="115" bestFit="1" customWidth="1"/>
    <col min="61" max="61" width="14.33203125" style="121" bestFit="1" customWidth="1"/>
    <col min="62" max="62" width="9" style="115" bestFit="1" customWidth="1"/>
    <col min="63" max="63" width="14.33203125" style="129" bestFit="1" customWidth="1"/>
    <col min="64" max="64" width="9" style="115" bestFit="1" customWidth="1"/>
    <col min="65" max="71" width="8.88671875" style="115"/>
    <col min="72" max="72" width="19.6640625" style="115" bestFit="1" customWidth="1"/>
    <col min="73" max="73" width="10.33203125" style="115" bestFit="1" customWidth="1"/>
    <col min="74" max="74" width="6.21875" style="115" bestFit="1" customWidth="1"/>
    <col min="75" max="75" width="8.88671875" style="115"/>
    <col min="76" max="76" width="18" style="115" bestFit="1" customWidth="1"/>
    <col min="77" max="77" width="10.33203125" style="115" bestFit="1" customWidth="1"/>
    <col min="78" max="16384" width="8.88671875" style="115"/>
  </cols>
  <sheetData>
    <row r="1" spans="1:99">
      <c r="A1" s="116" t="s">
        <v>232</v>
      </c>
      <c r="B1" s="115" t="s">
        <v>233</v>
      </c>
      <c r="C1" s="117" t="s">
        <v>124</v>
      </c>
      <c r="E1" s="116" t="s">
        <v>141</v>
      </c>
      <c r="G1" s="117" t="s">
        <v>142</v>
      </c>
      <c r="I1" s="117" t="s">
        <v>234</v>
      </c>
      <c r="K1" s="117" t="s">
        <v>145</v>
      </c>
      <c r="M1" s="117" t="s">
        <v>235</v>
      </c>
      <c r="O1" s="117" t="s">
        <v>147</v>
      </c>
      <c r="Q1" s="118" t="s">
        <v>149</v>
      </c>
      <c r="S1" s="117" t="s">
        <v>236</v>
      </c>
      <c r="U1" s="117" t="s">
        <v>150</v>
      </c>
      <c r="W1" s="117" t="s">
        <v>237</v>
      </c>
      <c r="Y1" s="117" t="s">
        <v>152</v>
      </c>
      <c r="AA1" s="117" t="s">
        <v>153</v>
      </c>
      <c r="AC1" s="117" t="s">
        <v>154</v>
      </c>
      <c r="AE1" s="117" t="s">
        <v>156</v>
      </c>
      <c r="AG1" s="117" t="s">
        <v>157</v>
      </c>
      <c r="AI1" s="117" t="s">
        <v>124</v>
      </c>
      <c r="AK1" s="119" t="s">
        <v>158</v>
      </c>
      <c r="AM1" s="120" t="s">
        <v>160</v>
      </c>
      <c r="AO1" s="120" t="s">
        <v>161</v>
      </c>
      <c r="AQ1" s="117" t="s">
        <v>238</v>
      </c>
      <c r="AS1" s="117" t="s">
        <v>164</v>
      </c>
      <c r="AU1" s="119" t="s">
        <v>239</v>
      </c>
      <c r="AW1" s="122" t="s">
        <v>67</v>
      </c>
      <c r="AY1" s="123" t="s">
        <v>124</v>
      </c>
      <c r="BA1" s="124" t="s">
        <v>125</v>
      </c>
      <c r="BC1" s="125" t="s">
        <v>240</v>
      </c>
      <c r="BE1" s="126" t="s">
        <v>68</v>
      </c>
      <c r="BG1" s="127" t="s">
        <v>126</v>
      </c>
      <c r="BI1" s="124" t="s">
        <v>69</v>
      </c>
      <c r="BK1" s="128" t="s">
        <v>70</v>
      </c>
      <c r="CB1" s="108"/>
      <c r="CC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</row>
    <row r="2" spans="1:99">
      <c r="A2" s="113" t="s">
        <v>0</v>
      </c>
      <c r="B2" s="114"/>
      <c r="C2" s="113" t="s">
        <v>183</v>
      </c>
      <c r="D2" s="114"/>
      <c r="E2" s="113" t="s">
        <v>2</v>
      </c>
      <c r="F2" s="114"/>
      <c r="G2" s="113" t="s">
        <v>184</v>
      </c>
      <c r="H2" s="114"/>
      <c r="I2" s="113" t="s">
        <v>4</v>
      </c>
      <c r="J2" s="114"/>
      <c r="K2" s="113" t="s">
        <v>5</v>
      </c>
      <c r="L2" s="114"/>
      <c r="M2" s="113" t="s">
        <v>6</v>
      </c>
      <c r="N2" s="114"/>
      <c r="O2" s="129" t="s">
        <v>7</v>
      </c>
      <c r="P2" s="114"/>
      <c r="Q2" s="129" t="s">
        <v>185</v>
      </c>
      <c r="R2" s="114"/>
      <c r="S2" s="113" t="s">
        <v>186</v>
      </c>
      <c r="T2" s="114"/>
      <c r="U2" s="113" t="s">
        <v>187</v>
      </c>
      <c r="V2" s="114"/>
      <c r="W2" s="130" t="s">
        <v>11</v>
      </c>
      <c r="X2" s="114"/>
      <c r="Y2" s="113" t="s">
        <v>12</v>
      </c>
      <c r="Z2" s="114"/>
      <c r="AA2" s="113" t="s">
        <v>13</v>
      </c>
      <c r="AB2" s="114"/>
      <c r="AC2" s="113" t="s">
        <v>14</v>
      </c>
      <c r="AD2" s="114"/>
      <c r="AE2" s="113" t="s">
        <v>188</v>
      </c>
      <c r="AF2" s="114"/>
      <c r="AG2" s="113" t="s">
        <v>189</v>
      </c>
      <c r="AH2" s="114"/>
      <c r="AI2" s="113" t="s">
        <v>17</v>
      </c>
      <c r="AJ2" s="114"/>
      <c r="AK2" s="131" t="s">
        <v>18</v>
      </c>
      <c r="AL2" s="114"/>
      <c r="AM2" s="115" t="s">
        <v>19</v>
      </c>
      <c r="AN2" s="114"/>
      <c r="AO2" s="115" t="s">
        <v>20</v>
      </c>
      <c r="AP2" s="114"/>
      <c r="AQ2" s="129" t="s">
        <v>190</v>
      </c>
      <c r="AR2" s="132"/>
      <c r="AS2" s="113" t="s">
        <v>22</v>
      </c>
      <c r="AT2" s="114"/>
      <c r="AU2" s="133" t="s">
        <v>23</v>
      </c>
      <c r="AV2" s="114"/>
      <c r="AW2" s="129" t="s">
        <v>191</v>
      </c>
      <c r="AX2" s="114"/>
      <c r="AY2" s="129" t="s">
        <v>25</v>
      </c>
      <c r="AZ2" s="114"/>
      <c r="BA2" s="121" t="s">
        <v>26</v>
      </c>
      <c r="BB2" s="114"/>
      <c r="BC2" s="121" t="s">
        <v>27</v>
      </c>
      <c r="BD2" s="114"/>
      <c r="BE2" s="129" t="s">
        <v>192</v>
      </c>
      <c r="BF2" s="114"/>
      <c r="BG2" s="121" t="s">
        <v>193</v>
      </c>
      <c r="BH2" s="114"/>
      <c r="BI2" s="121" t="s">
        <v>30</v>
      </c>
      <c r="BJ2" s="114"/>
      <c r="BK2" s="129" t="s">
        <v>31</v>
      </c>
      <c r="BL2" s="114"/>
      <c r="CA2" s="108"/>
      <c r="CC2" s="108"/>
      <c r="CD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</row>
    <row r="3" spans="1:99">
      <c r="A3" s="113" t="s">
        <v>181</v>
      </c>
      <c r="B3" s="114" t="s">
        <v>73</v>
      </c>
      <c r="C3" s="113" t="s">
        <v>181</v>
      </c>
      <c r="D3" s="114" t="s">
        <v>73</v>
      </c>
      <c r="E3" s="113" t="s">
        <v>181</v>
      </c>
      <c r="F3" s="114" t="s">
        <v>73</v>
      </c>
      <c r="G3" s="113" t="s">
        <v>181</v>
      </c>
      <c r="H3" s="114" t="s">
        <v>73</v>
      </c>
      <c r="I3" s="113" t="s">
        <v>181</v>
      </c>
      <c r="J3" s="114" t="s">
        <v>73</v>
      </c>
      <c r="K3" s="113" t="s">
        <v>181</v>
      </c>
      <c r="L3" s="114" t="s">
        <v>73</v>
      </c>
      <c r="M3" s="113" t="s">
        <v>181</v>
      </c>
      <c r="N3" s="114" t="s">
        <v>73</v>
      </c>
      <c r="O3" s="113" t="s">
        <v>181</v>
      </c>
      <c r="P3" s="114" t="s">
        <v>73</v>
      </c>
      <c r="Q3" s="113" t="s">
        <v>181</v>
      </c>
      <c r="R3" s="114" t="s">
        <v>73</v>
      </c>
      <c r="S3" s="113" t="s">
        <v>181</v>
      </c>
      <c r="T3" s="114" t="s">
        <v>73</v>
      </c>
      <c r="U3" s="113" t="s">
        <v>181</v>
      </c>
      <c r="V3" s="114" t="s">
        <v>73</v>
      </c>
      <c r="W3" s="113" t="s">
        <v>181</v>
      </c>
      <c r="X3" s="114" t="s">
        <v>73</v>
      </c>
      <c r="Y3" s="113" t="s">
        <v>181</v>
      </c>
      <c r="Z3" s="114" t="s">
        <v>73</v>
      </c>
      <c r="AA3" s="113" t="s">
        <v>181</v>
      </c>
      <c r="AB3" s="114" t="s">
        <v>73</v>
      </c>
      <c r="AC3" s="113" t="s">
        <v>181</v>
      </c>
      <c r="AD3" s="114" t="s">
        <v>73</v>
      </c>
      <c r="AE3" s="113" t="s">
        <v>181</v>
      </c>
      <c r="AF3" s="114" t="s">
        <v>73</v>
      </c>
      <c r="AG3" s="113" t="s">
        <v>181</v>
      </c>
      <c r="AH3" s="114" t="s">
        <v>73</v>
      </c>
      <c r="AI3" s="113" t="s">
        <v>181</v>
      </c>
      <c r="AJ3" s="114" t="s">
        <v>73</v>
      </c>
      <c r="AK3" s="115" t="s">
        <v>181</v>
      </c>
      <c r="AL3" s="114" t="s">
        <v>73</v>
      </c>
      <c r="AM3" s="115" t="s">
        <v>181</v>
      </c>
      <c r="AN3" s="114" t="s">
        <v>73</v>
      </c>
      <c r="AO3" s="115" t="s">
        <v>181</v>
      </c>
      <c r="AP3" s="114" t="s">
        <v>73</v>
      </c>
      <c r="AQ3" s="129" t="s">
        <v>181</v>
      </c>
      <c r="AR3" s="132" t="s">
        <v>73</v>
      </c>
      <c r="AS3" s="113" t="s">
        <v>181</v>
      </c>
      <c r="AT3" s="114" t="s">
        <v>73</v>
      </c>
      <c r="AU3" s="115" t="s">
        <v>181</v>
      </c>
      <c r="AV3" s="114" t="s">
        <v>73</v>
      </c>
      <c r="AW3" s="129" t="s">
        <v>181</v>
      </c>
      <c r="AX3" s="114" t="s">
        <v>73</v>
      </c>
      <c r="AY3" s="129" t="s">
        <v>181</v>
      </c>
      <c r="AZ3" s="114" t="s">
        <v>73</v>
      </c>
      <c r="BA3" s="121" t="s">
        <v>181</v>
      </c>
      <c r="BB3" s="114" t="s">
        <v>73</v>
      </c>
      <c r="BC3" s="121" t="s">
        <v>181</v>
      </c>
      <c r="BD3" s="114" t="s">
        <v>73</v>
      </c>
      <c r="BE3" s="129" t="s">
        <v>181</v>
      </c>
      <c r="BF3" s="114" t="s">
        <v>73</v>
      </c>
      <c r="BG3" s="121" t="s">
        <v>181</v>
      </c>
      <c r="BH3" s="114" t="s">
        <v>73</v>
      </c>
      <c r="BI3" s="121" t="s">
        <v>181</v>
      </c>
      <c r="BJ3" s="114" t="s">
        <v>73</v>
      </c>
      <c r="BK3" s="129" t="s">
        <v>181</v>
      </c>
      <c r="BL3" s="114" t="s">
        <v>73</v>
      </c>
      <c r="CA3" s="108"/>
      <c r="CB3" s="108"/>
      <c r="CC3" s="108"/>
      <c r="CD3" s="108"/>
      <c r="CE3" s="108"/>
      <c r="CF3" s="108"/>
      <c r="CG3" s="108"/>
      <c r="CH3" s="109"/>
      <c r="CI3" s="108"/>
      <c r="CJ3" s="108"/>
      <c r="CK3" s="109"/>
      <c r="CL3" s="108"/>
      <c r="CM3" s="108"/>
      <c r="CN3" s="108"/>
      <c r="CO3" s="109"/>
      <c r="CP3" s="108"/>
      <c r="CQ3" s="108"/>
      <c r="CR3" s="109"/>
      <c r="CS3" s="108"/>
      <c r="CT3" s="108"/>
      <c r="CU3" s="108"/>
    </row>
    <row r="4" spans="1:99">
      <c r="A4" s="113">
        <v>44561</v>
      </c>
      <c r="B4" s="114">
        <v>120.2</v>
      </c>
      <c r="C4" s="113">
        <v>44681</v>
      </c>
      <c r="D4" s="114">
        <v>56</v>
      </c>
      <c r="E4" s="113">
        <v>44561</v>
      </c>
      <c r="F4" s="114">
        <v>266894</v>
      </c>
      <c r="G4" s="113">
        <v>44561</v>
      </c>
      <c r="H4" s="114">
        <v>632.51499999999999</v>
      </c>
      <c r="I4" s="113">
        <v>44561</v>
      </c>
      <c r="J4" s="114">
        <v>149781</v>
      </c>
      <c r="K4" s="113">
        <v>44561</v>
      </c>
      <c r="L4" s="114">
        <v>3.9</v>
      </c>
      <c r="M4" s="113">
        <v>44561</v>
      </c>
      <c r="N4" s="114">
        <v>0.7</v>
      </c>
      <c r="O4" s="113">
        <v>44561</v>
      </c>
      <c r="P4" s="114">
        <v>6.21</v>
      </c>
      <c r="Q4" s="113">
        <v>44561</v>
      </c>
      <c r="R4" s="114">
        <v>120.3</v>
      </c>
      <c r="S4" s="113">
        <v>44681</v>
      </c>
      <c r="T4" s="114">
        <v>55.8</v>
      </c>
      <c r="U4" s="113">
        <v>44561</v>
      </c>
      <c r="V4" s="114">
        <v>1.83</v>
      </c>
      <c r="W4" s="113">
        <v>44561</v>
      </c>
      <c r="X4" s="114">
        <v>101.8</v>
      </c>
      <c r="Y4" s="113">
        <v>44561</v>
      </c>
      <c r="Z4" s="114">
        <v>-15327.8</v>
      </c>
      <c r="AA4" s="113">
        <v>44561</v>
      </c>
      <c r="AB4" s="114">
        <v>102.1</v>
      </c>
      <c r="AC4" s="113">
        <v>44561</v>
      </c>
      <c r="AD4" s="114">
        <v>7</v>
      </c>
      <c r="AE4" s="113">
        <v>44561</v>
      </c>
      <c r="AF4" s="114">
        <v>0.4</v>
      </c>
      <c r="AG4" s="113">
        <v>44561</v>
      </c>
      <c r="AH4" s="114">
        <v>99.476600000000005</v>
      </c>
      <c r="AI4" s="113">
        <v>44561</v>
      </c>
      <c r="AJ4" s="114">
        <v>50.3</v>
      </c>
      <c r="AK4" s="113">
        <v>44561</v>
      </c>
      <c r="AL4" s="114">
        <v>723.37</v>
      </c>
      <c r="AM4" s="113">
        <v>44561</v>
      </c>
      <c r="AN4" s="114">
        <v>93.207999999999998</v>
      </c>
      <c r="AO4" s="113">
        <v>44561</v>
      </c>
      <c r="AP4" s="114">
        <v>4126.8900000000003</v>
      </c>
      <c r="AQ4" s="113">
        <v>44561</v>
      </c>
      <c r="AR4" s="132">
        <v>5.0999999999999996</v>
      </c>
      <c r="AS4" s="113">
        <v>44561</v>
      </c>
      <c r="AT4" s="114">
        <v>1.5</v>
      </c>
      <c r="AU4" s="113">
        <v>44561</v>
      </c>
      <c r="AV4" s="114">
        <v>1131.81</v>
      </c>
      <c r="AW4" s="129">
        <v>44561</v>
      </c>
      <c r="AX4" s="114">
        <v>99.63</v>
      </c>
      <c r="AY4" s="129">
        <v>44681</v>
      </c>
      <c r="AZ4" s="114">
        <v>51.7</v>
      </c>
      <c r="BA4" s="129">
        <v>44561</v>
      </c>
      <c r="BB4" s="114">
        <v>67897</v>
      </c>
      <c r="BC4" s="129">
        <v>44561</v>
      </c>
      <c r="BD4" s="114">
        <v>106.33</v>
      </c>
      <c r="BE4" s="129">
        <v>44561</v>
      </c>
      <c r="BF4" s="114">
        <v>5.77</v>
      </c>
      <c r="BG4" s="129">
        <v>44561</v>
      </c>
      <c r="BH4" s="114">
        <v>368.42</v>
      </c>
      <c r="BI4" s="129">
        <v>44561</v>
      </c>
      <c r="BJ4" s="114">
        <v>3.71</v>
      </c>
      <c r="BK4" s="129">
        <v>44561</v>
      </c>
      <c r="BL4" s="114">
        <v>2.63</v>
      </c>
      <c r="BT4" s="129"/>
      <c r="BX4" s="129"/>
      <c r="BZ4" s="113"/>
      <c r="CA4" s="129"/>
      <c r="CB4" s="108"/>
      <c r="CC4" s="108"/>
      <c r="CD4" s="129"/>
      <c r="CE4" s="108"/>
      <c r="CF4" s="108"/>
      <c r="CG4" s="108"/>
      <c r="CH4" s="109"/>
      <c r="CI4" s="108"/>
      <c r="CJ4" s="108"/>
      <c r="CK4" s="109"/>
      <c r="CL4" s="108"/>
      <c r="CM4" s="108"/>
      <c r="CN4" s="108"/>
      <c r="CO4" s="109"/>
      <c r="CP4" s="108"/>
      <c r="CQ4" s="108"/>
      <c r="CR4" s="109"/>
      <c r="CS4" s="108"/>
      <c r="CT4" s="108"/>
      <c r="CU4" s="108"/>
    </row>
    <row r="5" spans="1:99">
      <c r="A5" s="113">
        <v>44592</v>
      </c>
      <c r="B5" s="115">
        <v>119.3</v>
      </c>
      <c r="C5" s="113">
        <v>44712</v>
      </c>
      <c r="D5" s="115">
        <v>53.6</v>
      </c>
      <c r="E5" s="113">
        <v>44592</v>
      </c>
      <c r="F5" s="115">
        <v>274707</v>
      </c>
      <c r="G5" s="113">
        <v>44592</v>
      </c>
      <c r="H5" s="115">
        <v>644.03399999999999</v>
      </c>
      <c r="I5" s="113">
        <v>44592</v>
      </c>
      <c r="J5" s="115">
        <v>150006</v>
      </c>
      <c r="K5" s="113">
        <v>44592</v>
      </c>
      <c r="L5" s="115">
        <v>4</v>
      </c>
      <c r="M5" s="113">
        <v>44592</v>
      </c>
      <c r="N5" s="115">
        <v>0.6</v>
      </c>
      <c r="O5" s="113">
        <v>44592</v>
      </c>
      <c r="P5" s="115">
        <v>6.43</v>
      </c>
      <c r="Q5" s="113">
        <v>44592</v>
      </c>
      <c r="R5" s="115">
        <v>121.2</v>
      </c>
      <c r="S5" s="113">
        <v>44712</v>
      </c>
      <c r="T5" s="115">
        <v>54.8</v>
      </c>
      <c r="U5" s="113">
        <v>44592</v>
      </c>
      <c r="V5" s="115">
        <v>1.87</v>
      </c>
      <c r="W5" s="113">
        <v>44592</v>
      </c>
      <c r="X5" s="115">
        <v>101.4</v>
      </c>
      <c r="Y5" s="113">
        <v>44592</v>
      </c>
      <c r="Z5" s="115">
        <v>-14025.4</v>
      </c>
      <c r="AA5" s="113">
        <v>44592</v>
      </c>
      <c r="AB5" s="115">
        <v>101.7</v>
      </c>
      <c r="AC5" s="113">
        <v>44592</v>
      </c>
      <c r="AD5" s="115">
        <v>6.9</v>
      </c>
      <c r="AE5" s="113">
        <v>44592</v>
      </c>
      <c r="AF5" s="115">
        <v>0.3</v>
      </c>
      <c r="AG5" s="113">
        <v>44592</v>
      </c>
      <c r="AH5" s="115">
        <v>99.260599999999997</v>
      </c>
      <c r="AI5" s="113">
        <v>44592</v>
      </c>
      <c r="AJ5" s="115">
        <v>50.1</v>
      </c>
      <c r="AK5" s="113">
        <v>44651</v>
      </c>
      <c r="AL5" s="115">
        <v>670.17</v>
      </c>
      <c r="AM5" s="113">
        <v>44592</v>
      </c>
      <c r="AN5" s="115">
        <v>79.305999999999997</v>
      </c>
      <c r="AO5" s="113">
        <v>44651</v>
      </c>
      <c r="AP5" s="115">
        <v>3423.31</v>
      </c>
      <c r="AQ5" s="129">
        <v>44592</v>
      </c>
      <c r="AR5" s="121">
        <v>5.3</v>
      </c>
      <c r="AS5" s="113">
        <v>44592</v>
      </c>
      <c r="AT5" s="115">
        <v>0.9</v>
      </c>
      <c r="AU5" s="113">
        <v>44592</v>
      </c>
      <c r="AV5" s="115">
        <v>3961.84</v>
      </c>
      <c r="AW5" s="129">
        <v>44592</v>
      </c>
      <c r="AX5" s="115">
        <v>99.33</v>
      </c>
      <c r="AY5" s="129">
        <v>44712</v>
      </c>
      <c r="AZ5" s="115">
        <v>50</v>
      </c>
      <c r="BA5" s="129">
        <v>44592</v>
      </c>
      <c r="BB5" s="115">
        <v>58871</v>
      </c>
      <c r="BC5" s="129">
        <v>44592</v>
      </c>
      <c r="BD5" s="115">
        <v>103.63</v>
      </c>
      <c r="BE5" s="129">
        <v>44592</v>
      </c>
      <c r="BF5" s="115">
        <v>4.92</v>
      </c>
      <c r="BG5" s="129">
        <v>44592</v>
      </c>
      <c r="BH5" s="115">
        <v>391.74</v>
      </c>
      <c r="BI5" s="129">
        <v>44592</v>
      </c>
      <c r="BJ5" s="115">
        <v>3.69</v>
      </c>
      <c r="BK5" s="129">
        <v>44592</v>
      </c>
      <c r="BL5" s="115">
        <v>2.83</v>
      </c>
      <c r="BT5" s="113"/>
      <c r="BX5" s="113"/>
      <c r="CA5" s="109"/>
      <c r="CB5" s="108"/>
      <c r="CC5" s="108"/>
      <c r="CD5" s="109"/>
      <c r="CE5" s="108"/>
      <c r="CF5" s="108"/>
      <c r="CG5" s="108"/>
      <c r="CH5" s="109"/>
      <c r="CI5" s="108"/>
      <c r="CJ5" s="108"/>
      <c r="CK5" s="109"/>
      <c r="CL5" s="108"/>
      <c r="CM5" s="108"/>
      <c r="CN5" s="108"/>
      <c r="CO5" s="109"/>
      <c r="CP5" s="108"/>
      <c r="CQ5" s="108"/>
      <c r="CR5" s="109"/>
      <c r="CS5" s="108"/>
      <c r="CT5" s="108"/>
      <c r="CU5" s="108"/>
    </row>
    <row r="6" spans="1:99">
      <c r="A6" s="113">
        <v>44620</v>
      </c>
      <c r="B6" s="115">
        <v>119.5</v>
      </c>
      <c r="C6" s="113">
        <v>44742</v>
      </c>
      <c r="D6" s="115">
        <v>52.3</v>
      </c>
      <c r="E6" s="113">
        <v>44620</v>
      </c>
      <c r="F6" s="115">
        <v>271418</v>
      </c>
      <c r="G6" s="113">
        <v>44620</v>
      </c>
      <c r="H6" s="115">
        <v>650.52200000000005</v>
      </c>
      <c r="I6" s="113">
        <v>44620</v>
      </c>
      <c r="J6" s="115">
        <v>150875</v>
      </c>
      <c r="K6" s="113">
        <v>44620</v>
      </c>
      <c r="L6" s="115">
        <v>3.8</v>
      </c>
      <c r="M6" s="113">
        <v>44620</v>
      </c>
      <c r="N6" s="115">
        <v>0.7</v>
      </c>
      <c r="O6" s="113">
        <v>44620</v>
      </c>
      <c r="P6" s="115">
        <v>5.8</v>
      </c>
      <c r="Q6" s="113">
        <v>44620</v>
      </c>
      <c r="R6" s="115">
        <v>122</v>
      </c>
      <c r="S6" s="113">
        <v>44742</v>
      </c>
      <c r="T6" s="115">
        <v>52</v>
      </c>
      <c r="U6" s="113">
        <v>44620</v>
      </c>
      <c r="V6" s="115">
        <v>1.88</v>
      </c>
      <c r="W6" s="113">
        <v>44620</v>
      </c>
      <c r="X6" s="115">
        <v>101.8</v>
      </c>
      <c r="Y6" s="113">
        <v>44620</v>
      </c>
      <c r="Z6" s="115">
        <v>-14826.6</v>
      </c>
      <c r="AA6" s="113">
        <v>44620</v>
      </c>
      <c r="AB6" s="115">
        <v>102.6</v>
      </c>
      <c r="AC6" s="113">
        <v>44620</v>
      </c>
      <c r="AD6" s="115">
        <v>6.8</v>
      </c>
      <c r="AE6" s="113">
        <v>44620</v>
      </c>
      <c r="AF6" s="115">
        <v>0.9</v>
      </c>
      <c r="AG6" s="113">
        <v>44620</v>
      </c>
      <c r="AH6" s="115">
        <v>99.044200000000004</v>
      </c>
      <c r="AI6" s="113">
        <v>44620</v>
      </c>
      <c r="AJ6" s="115">
        <v>50.2</v>
      </c>
      <c r="AK6" s="113">
        <v>44681</v>
      </c>
      <c r="AL6" s="115">
        <v>608.57000000000005</v>
      </c>
      <c r="AM6" s="113">
        <v>44620</v>
      </c>
      <c r="AN6" s="115">
        <v>26.175999999999998</v>
      </c>
      <c r="AO6" s="113">
        <v>44681</v>
      </c>
      <c r="AP6" s="115">
        <v>2948.31</v>
      </c>
      <c r="AQ6" s="129">
        <v>44620</v>
      </c>
      <c r="AR6" s="121">
        <v>5.5</v>
      </c>
      <c r="AS6" s="113">
        <v>44620</v>
      </c>
      <c r="AT6" s="115">
        <v>0.9</v>
      </c>
      <c r="AU6" s="113">
        <v>44620</v>
      </c>
      <c r="AV6" s="115">
        <v>1233.5899999999999</v>
      </c>
      <c r="AW6" s="129">
        <v>44620</v>
      </c>
      <c r="AX6" s="115">
        <v>98.88</v>
      </c>
      <c r="AY6" s="129">
        <v>44742</v>
      </c>
      <c r="AZ6" s="115">
        <v>49.8</v>
      </c>
      <c r="BA6" s="129">
        <v>44620</v>
      </c>
      <c r="BB6" s="115">
        <v>51564</v>
      </c>
      <c r="BC6" s="129">
        <v>44620</v>
      </c>
      <c r="BD6" s="115">
        <v>87.97</v>
      </c>
      <c r="BE6" s="129">
        <v>44620</v>
      </c>
      <c r="BF6" s="115">
        <v>5.81</v>
      </c>
      <c r="BG6" s="129">
        <v>44620</v>
      </c>
      <c r="BH6" s="115">
        <v>314.74</v>
      </c>
      <c r="BI6" s="129">
        <v>44620</v>
      </c>
      <c r="BJ6" s="115">
        <v>3.68</v>
      </c>
      <c r="BK6" s="129">
        <v>44620</v>
      </c>
      <c r="BL6" s="115">
        <v>2.33</v>
      </c>
      <c r="BT6" s="113"/>
      <c r="BX6" s="113"/>
      <c r="CA6" s="109"/>
      <c r="CB6" s="108"/>
      <c r="CC6" s="108"/>
      <c r="CD6" s="109"/>
      <c r="CE6" s="108"/>
      <c r="CF6" s="108"/>
      <c r="CG6" s="108"/>
      <c r="CH6" s="109"/>
      <c r="CI6" s="108"/>
      <c r="CJ6" s="108"/>
      <c r="CK6" s="109"/>
      <c r="CL6" s="108"/>
      <c r="CM6" s="108"/>
      <c r="CN6" s="108"/>
      <c r="CO6" s="109"/>
      <c r="CP6" s="108"/>
      <c r="CQ6" s="108"/>
      <c r="CR6" s="109"/>
      <c r="CS6" s="108"/>
      <c r="CT6" s="108"/>
      <c r="CU6" s="108"/>
    </row>
    <row r="7" spans="1:99">
      <c r="A7" s="113">
        <v>44651</v>
      </c>
      <c r="B7" s="115">
        <v>119.4</v>
      </c>
      <c r="C7" s="113">
        <v>44773</v>
      </c>
      <c r="D7" s="115">
        <v>47.7</v>
      </c>
      <c r="E7" s="113">
        <v>44651</v>
      </c>
      <c r="F7" s="115">
        <v>271005</v>
      </c>
      <c r="G7" s="113">
        <v>44651</v>
      </c>
      <c r="H7" s="115">
        <v>664.16700000000003</v>
      </c>
      <c r="I7" s="113">
        <v>44651</v>
      </c>
      <c r="J7" s="115">
        <v>151346</v>
      </c>
      <c r="K7" s="113">
        <v>44651</v>
      </c>
      <c r="L7" s="115">
        <v>3.7</v>
      </c>
      <c r="M7" s="113">
        <v>44651</v>
      </c>
      <c r="N7" s="115">
        <v>1</v>
      </c>
      <c r="O7" s="113">
        <v>44651</v>
      </c>
      <c r="P7" s="115">
        <v>5.57</v>
      </c>
      <c r="Q7" s="113">
        <v>44651</v>
      </c>
      <c r="R7" s="115">
        <v>121.5</v>
      </c>
      <c r="S7" s="113">
        <v>44773</v>
      </c>
      <c r="T7" s="115">
        <v>49.9</v>
      </c>
      <c r="U7" s="113">
        <v>44651</v>
      </c>
      <c r="V7" s="115">
        <v>1.7</v>
      </c>
      <c r="W7" s="113">
        <v>44651</v>
      </c>
      <c r="X7" s="115">
        <v>100.2</v>
      </c>
      <c r="Y7" s="113">
        <v>44651</v>
      </c>
      <c r="Z7" s="115">
        <v>-27690.799999999999</v>
      </c>
      <c r="AA7" s="113">
        <v>44651</v>
      </c>
      <c r="AB7" s="115">
        <v>102.8</v>
      </c>
      <c r="AC7" s="113">
        <v>44651</v>
      </c>
      <c r="AD7" s="115">
        <v>6.8</v>
      </c>
      <c r="AE7" s="113">
        <v>44651</v>
      </c>
      <c r="AF7" s="115">
        <v>2.4</v>
      </c>
      <c r="AG7" s="113">
        <v>44651</v>
      </c>
      <c r="AH7" s="115">
        <v>98.833299999999994</v>
      </c>
      <c r="AI7" s="113">
        <v>44651</v>
      </c>
      <c r="AJ7" s="115">
        <v>49.5</v>
      </c>
      <c r="AK7" s="113">
        <v>44712</v>
      </c>
      <c r="AL7" s="115">
        <v>641.02</v>
      </c>
      <c r="AM7" s="113">
        <v>44651</v>
      </c>
      <c r="AN7" s="115">
        <v>42.853000000000002</v>
      </c>
      <c r="AO7" s="113">
        <v>44712</v>
      </c>
      <c r="AP7" s="115">
        <v>3354.7</v>
      </c>
      <c r="AQ7" s="129">
        <v>44651</v>
      </c>
      <c r="AR7" s="121">
        <v>5.8</v>
      </c>
      <c r="AS7" s="113">
        <v>44651</v>
      </c>
      <c r="AT7" s="115">
        <v>1.5</v>
      </c>
      <c r="AU7" s="113">
        <v>44651</v>
      </c>
      <c r="AV7" s="115">
        <v>3125.35</v>
      </c>
      <c r="AW7" s="129">
        <v>44651</v>
      </c>
      <c r="AX7" s="115">
        <v>98.3</v>
      </c>
      <c r="AY7" s="129">
        <v>44773</v>
      </c>
      <c r="AZ7" s="115">
        <v>44.6</v>
      </c>
      <c r="BA7" s="129">
        <v>44651</v>
      </c>
      <c r="BB7" s="115">
        <v>62691</v>
      </c>
      <c r="BC7" s="129">
        <v>44651</v>
      </c>
      <c r="BD7" s="115">
        <v>105.93</v>
      </c>
      <c r="BE7" s="129">
        <v>44651</v>
      </c>
      <c r="BF7" s="115">
        <v>4.66</v>
      </c>
      <c r="BG7" s="129">
        <v>44651</v>
      </c>
      <c r="BH7" s="115">
        <v>344.11</v>
      </c>
      <c r="BI7" s="129">
        <v>44651</v>
      </c>
      <c r="BJ7" s="115">
        <v>3.69</v>
      </c>
      <c r="BK7" s="129">
        <v>44651</v>
      </c>
      <c r="BL7" s="115">
        <v>3.27</v>
      </c>
      <c r="BT7" s="113"/>
      <c r="BX7" s="113"/>
      <c r="CA7" s="109"/>
      <c r="CB7" s="108"/>
      <c r="CC7" s="108"/>
      <c r="CD7" s="109"/>
      <c r="CE7" s="108"/>
      <c r="CF7" s="108"/>
      <c r="CG7" s="108"/>
      <c r="CH7" s="109"/>
      <c r="CI7" s="108"/>
      <c r="CJ7" s="108"/>
      <c r="CK7" s="109"/>
      <c r="CL7" s="108"/>
      <c r="CM7" s="108"/>
      <c r="CN7" s="108"/>
      <c r="CO7" s="109"/>
      <c r="CP7" s="108"/>
      <c r="CQ7" s="108"/>
      <c r="CR7" s="109"/>
      <c r="CS7" s="108"/>
      <c r="CT7" s="108"/>
      <c r="CU7" s="108"/>
    </row>
    <row r="8" spans="1:99">
      <c r="A8" s="113">
        <v>44681</v>
      </c>
      <c r="B8" s="115">
        <v>118.9</v>
      </c>
      <c r="C8" s="113">
        <v>44804</v>
      </c>
      <c r="D8" s="115">
        <v>44.6</v>
      </c>
      <c r="E8" s="113">
        <v>44681</v>
      </c>
      <c r="F8" s="115">
        <v>272987</v>
      </c>
      <c r="G8" s="113">
        <v>44681</v>
      </c>
      <c r="H8" s="115">
        <v>673.245</v>
      </c>
      <c r="I8" s="113">
        <v>44681</v>
      </c>
      <c r="J8" s="115">
        <v>151651</v>
      </c>
      <c r="K8" s="113">
        <v>44681</v>
      </c>
      <c r="L8" s="115">
        <v>3.7</v>
      </c>
      <c r="M8" s="113">
        <v>44681</v>
      </c>
      <c r="N8" s="115">
        <v>0.4</v>
      </c>
      <c r="O8" s="113">
        <v>44681</v>
      </c>
      <c r="P8" s="115">
        <v>5.5</v>
      </c>
      <c r="Q8" s="113">
        <v>44681</v>
      </c>
      <c r="R8" s="115">
        <v>121.2</v>
      </c>
      <c r="S8" s="113">
        <v>44804</v>
      </c>
      <c r="T8" s="115">
        <v>48.9</v>
      </c>
      <c r="U8" s="113">
        <v>44681</v>
      </c>
      <c r="V8" s="115">
        <v>1.69</v>
      </c>
      <c r="W8" s="113">
        <v>44681</v>
      </c>
      <c r="X8" s="115">
        <v>100.5</v>
      </c>
      <c r="Y8" s="113">
        <v>44681</v>
      </c>
      <c r="Z8" s="115">
        <v>-35066.800000000003</v>
      </c>
      <c r="AA8" s="113">
        <v>44681</v>
      </c>
      <c r="AB8" s="115">
        <v>102</v>
      </c>
      <c r="AC8" s="113">
        <v>44681</v>
      </c>
      <c r="AD8" s="115">
        <v>6.8</v>
      </c>
      <c r="AE8" s="113">
        <v>44681</v>
      </c>
      <c r="AF8" s="115">
        <v>0.6</v>
      </c>
      <c r="AG8" s="113">
        <v>44681</v>
      </c>
      <c r="AH8" s="115">
        <v>98.644400000000005</v>
      </c>
      <c r="AI8" s="113">
        <v>44681</v>
      </c>
      <c r="AJ8" s="115">
        <v>47.4</v>
      </c>
      <c r="AK8" s="113">
        <v>44742</v>
      </c>
      <c r="AL8" s="115">
        <v>709.03</v>
      </c>
      <c r="AM8" s="113">
        <v>44681</v>
      </c>
      <c r="AN8" s="115">
        <v>46.290999999999997</v>
      </c>
      <c r="AO8" s="113">
        <v>44742</v>
      </c>
      <c r="AP8" s="115">
        <v>3874.25</v>
      </c>
      <c r="AQ8" s="129">
        <v>44681</v>
      </c>
      <c r="AR8" s="121">
        <v>6.1</v>
      </c>
      <c r="AS8" s="113">
        <v>44681</v>
      </c>
      <c r="AT8" s="115">
        <v>2.1</v>
      </c>
      <c r="AU8" s="113">
        <v>44681</v>
      </c>
      <c r="AV8" s="115">
        <v>645.38</v>
      </c>
      <c r="AW8" s="129">
        <v>44681</v>
      </c>
      <c r="AX8" s="115">
        <v>97.49</v>
      </c>
      <c r="AY8" s="129">
        <v>44804</v>
      </c>
      <c r="AZ8" s="115">
        <v>42.7</v>
      </c>
      <c r="BA8" s="129">
        <v>44681</v>
      </c>
      <c r="BB8" s="115">
        <v>51898</v>
      </c>
      <c r="BC8" s="129">
        <v>44681</v>
      </c>
      <c r="BD8" s="115">
        <v>99.04</v>
      </c>
      <c r="BE8" s="129">
        <v>44681</v>
      </c>
      <c r="BF8" s="115">
        <v>4.91</v>
      </c>
      <c r="BG8" s="129">
        <v>44681</v>
      </c>
      <c r="BH8" s="115">
        <v>343.95</v>
      </c>
      <c r="BI8" s="129">
        <v>44681</v>
      </c>
      <c r="BJ8" s="115">
        <v>3.67</v>
      </c>
      <c r="BK8" s="129">
        <v>44681</v>
      </c>
      <c r="BL8" s="115">
        <v>3.37</v>
      </c>
      <c r="BT8" s="113"/>
      <c r="BX8" s="113"/>
      <c r="CA8" s="109"/>
      <c r="CB8" s="108"/>
      <c r="CC8" s="108"/>
      <c r="CD8" s="109"/>
      <c r="CE8" s="108"/>
      <c r="CF8" s="108"/>
      <c r="CG8" s="108"/>
      <c r="CH8" s="109"/>
      <c r="CI8" s="108"/>
      <c r="CJ8" s="108"/>
      <c r="CK8" s="109"/>
      <c r="CL8" s="108"/>
      <c r="CM8" s="108"/>
      <c r="CN8" s="108"/>
      <c r="CO8" s="109"/>
      <c r="CP8" s="108"/>
      <c r="CQ8" s="108"/>
      <c r="CR8" s="109"/>
      <c r="CS8" s="108"/>
      <c r="CT8" s="108"/>
      <c r="CU8" s="108"/>
    </row>
    <row r="9" spans="1:99">
      <c r="A9" s="113">
        <v>44712</v>
      </c>
      <c r="B9" s="115">
        <v>117.9</v>
      </c>
      <c r="C9" s="113">
        <v>44834</v>
      </c>
      <c r="D9" s="115">
        <v>49.5</v>
      </c>
      <c r="E9" s="113">
        <v>44712</v>
      </c>
      <c r="F9" s="115">
        <v>271508</v>
      </c>
      <c r="G9" s="113">
        <v>44712</v>
      </c>
      <c r="H9" s="115">
        <v>671.04</v>
      </c>
      <c r="I9" s="113">
        <v>44712</v>
      </c>
      <c r="J9" s="115">
        <v>151892</v>
      </c>
      <c r="K9" s="113">
        <v>44712</v>
      </c>
      <c r="L9" s="115">
        <v>3.6</v>
      </c>
      <c r="M9" s="113">
        <v>44712</v>
      </c>
      <c r="N9" s="115">
        <v>0.9</v>
      </c>
      <c r="O9" s="113">
        <v>44712</v>
      </c>
      <c r="P9" s="115">
        <v>5.33</v>
      </c>
      <c r="Q9" s="113">
        <v>44712</v>
      </c>
      <c r="R9" s="115">
        <v>120.8</v>
      </c>
      <c r="S9" s="113">
        <v>44834</v>
      </c>
      <c r="T9" s="115">
        <v>48.1</v>
      </c>
      <c r="U9" s="113">
        <v>44712</v>
      </c>
      <c r="V9" s="115">
        <v>1.32</v>
      </c>
      <c r="W9" s="113">
        <v>44712</v>
      </c>
      <c r="X9" s="115">
        <v>102.4</v>
      </c>
      <c r="Y9" s="113">
        <v>44712</v>
      </c>
      <c r="Z9" s="115">
        <v>-29697.7</v>
      </c>
      <c r="AA9" s="113">
        <v>44712</v>
      </c>
      <c r="AB9" s="115">
        <v>102.2</v>
      </c>
      <c r="AC9" s="113">
        <v>44712</v>
      </c>
      <c r="AD9" s="115">
        <v>6.7</v>
      </c>
      <c r="AE9" s="113">
        <v>44712</v>
      </c>
      <c r="AF9" s="115">
        <v>0.8</v>
      </c>
      <c r="AG9" s="113">
        <v>44712</v>
      </c>
      <c r="AH9" s="115">
        <v>98.494699999999995</v>
      </c>
      <c r="AI9" s="113">
        <v>44712</v>
      </c>
      <c r="AJ9" s="115">
        <v>49.6</v>
      </c>
      <c r="AK9" s="113">
        <v>44773</v>
      </c>
      <c r="AL9" s="115">
        <v>805.92</v>
      </c>
      <c r="AM9" s="113">
        <v>44712</v>
      </c>
      <c r="AN9" s="115">
        <v>76.111000000000004</v>
      </c>
      <c r="AO9" s="113">
        <v>44773</v>
      </c>
      <c r="AP9" s="115">
        <v>3587.01</v>
      </c>
      <c r="AQ9" s="129">
        <v>44712</v>
      </c>
      <c r="AR9" s="121">
        <v>5.9</v>
      </c>
      <c r="AS9" s="113">
        <v>44712</v>
      </c>
      <c r="AT9" s="115">
        <v>2.1</v>
      </c>
      <c r="AU9" s="113">
        <v>44712</v>
      </c>
      <c r="AV9" s="115">
        <v>1888.41</v>
      </c>
      <c r="AW9" s="129">
        <v>44712</v>
      </c>
      <c r="AX9" s="115">
        <v>96.49</v>
      </c>
      <c r="AY9" s="129">
        <v>44834</v>
      </c>
      <c r="AZ9" s="115">
        <v>42.2</v>
      </c>
      <c r="BA9" s="129">
        <v>44712</v>
      </c>
      <c r="BB9" s="115">
        <v>55434</v>
      </c>
      <c r="BC9" s="129">
        <v>44712</v>
      </c>
      <c r="BD9" s="115">
        <v>100.9</v>
      </c>
      <c r="BE9" s="129">
        <v>44712</v>
      </c>
      <c r="BF9" s="115">
        <v>2.41</v>
      </c>
      <c r="BG9" s="129">
        <v>44712</v>
      </c>
      <c r="BH9" s="115">
        <v>322.62</v>
      </c>
      <c r="BI9" s="129">
        <v>44712</v>
      </c>
      <c r="BJ9" s="115">
        <v>3.72</v>
      </c>
      <c r="BK9" s="129">
        <v>44712</v>
      </c>
      <c r="BL9" s="115">
        <v>3.39</v>
      </c>
      <c r="BT9" s="113"/>
      <c r="BX9" s="113"/>
      <c r="CA9" s="109"/>
      <c r="CB9" s="108"/>
      <c r="CC9" s="108"/>
      <c r="CD9" s="109"/>
      <c r="CE9" s="108"/>
      <c r="CF9" s="108"/>
      <c r="CG9" s="108"/>
      <c r="CH9" s="109"/>
      <c r="CI9" s="108"/>
      <c r="CJ9" s="108"/>
      <c r="CK9" s="109"/>
      <c r="CL9" s="108"/>
      <c r="CM9" s="108"/>
      <c r="CN9" s="108"/>
      <c r="CO9" s="109"/>
      <c r="CP9" s="108"/>
      <c r="CQ9" s="108"/>
      <c r="CR9" s="109"/>
      <c r="CS9" s="108"/>
      <c r="CT9" s="108"/>
      <c r="CU9" s="108"/>
    </row>
    <row r="10" spans="1:99">
      <c r="A10" s="113">
        <v>44742</v>
      </c>
      <c r="B10" s="115">
        <v>117.1</v>
      </c>
      <c r="C10" s="113">
        <v>44865</v>
      </c>
      <c r="D10" s="115">
        <v>48.2</v>
      </c>
      <c r="E10" s="113">
        <v>44742</v>
      </c>
      <c r="F10" s="115">
        <v>272166</v>
      </c>
      <c r="G10" s="113">
        <v>44742</v>
      </c>
      <c r="H10" s="115">
        <v>675.702</v>
      </c>
      <c r="I10" s="113">
        <v>44742</v>
      </c>
      <c r="J10" s="115">
        <v>152353</v>
      </c>
      <c r="K10" s="113">
        <v>44742</v>
      </c>
      <c r="L10" s="115">
        <v>3.6</v>
      </c>
      <c r="M10" s="113">
        <v>44742</v>
      </c>
      <c r="N10" s="115">
        <v>1.3</v>
      </c>
      <c r="O10" s="113">
        <v>44742</v>
      </c>
      <c r="P10" s="115">
        <v>5.1100000000000003</v>
      </c>
      <c r="Q10" s="113">
        <v>44742</v>
      </c>
      <c r="R10" s="115">
        <v>120.1</v>
      </c>
      <c r="S10" s="113">
        <v>44865</v>
      </c>
      <c r="T10" s="115">
        <v>47.3</v>
      </c>
      <c r="U10" s="113">
        <v>44742</v>
      </c>
      <c r="V10" s="115">
        <v>1.55</v>
      </c>
      <c r="W10" s="113">
        <v>44742</v>
      </c>
      <c r="X10" s="115">
        <v>102.1</v>
      </c>
      <c r="Y10" s="113">
        <v>44742</v>
      </c>
      <c r="Z10" s="115">
        <v>-34376.400000000001</v>
      </c>
      <c r="AA10" s="113">
        <v>44742</v>
      </c>
      <c r="AB10" s="115">
        <v>100.9</v>
      </c>
      <c r="AC10" s="113">
        <v>44742</v>
      </c>
      <c r="AD10" s="115">
        <v>6.7</v>
      </c>
      <c r="AE10" s="113">
        <v>44742</v>
      </c>
      <c r="AF10" s="115">
        <v>0.8</v>
      </c>
      <c r="AG10" s="113">
        <v>44742</v>
      </c>
      <c r="AH10" s="115">
        <v>98.394800000000004</v>
      </c>
      <c r="AI10" s="113">
        <v>44742</v>
      </c>
      <c r="AJ10" s="115">
        <v>50.2</v>
      </c>
      <c r="AK10" s="113">
        <v>44804</v>
      </c>
      <c r="AL10" s="115">
        <v>824.8</v>
      </c>
      <c r="AM10" s="113">
        <v>44742</v>
      </c>
      <c r="AN10" s="115">
        <v>93.307000000000002</v>
      </c>
      <c r="AO10" s="113">
        <v>44804</v>
      </c>
      <c r="AP10" s="115">
        <v>3625.79</v>
      </c>
      <c r="AQ10" s="129">
        <v>44742</v>
      </c>
      <c r="AR10" s="121">
        <v>5.5</v>
      </c>
      <c r="AS10" s="113">
        <v>44742</v>
      </c>
      <c r="AT10" s="115">
        <v>2.5</v>
      </c>
      <c r="AU10" s="113">
        <v>44742</v>
      </c>
      <c r="AV10" s="115">
        <v>2806.34</v>
      </c>
      <c r="AW10" s="129">
        <v>44742</v>
      </c>
      <c r="AX10" s="115">
        <v>95.46</v>
      </c>
      <c r="AY10" s="129">
        <v>44865</v>
      </c>
      <c r="AZ10" s="115">
        <v>41.5</v>
      </c>
      <c r="BA10" s="129">
        <v>44742</v>
      </c>
      <c r="BB10" s="115">
        <v>58834</v>
      </c>
      <c r="BC10" s="129">
        <v>44742</v>
      </c>
      <c r="BD10" s="115">
        <v>100.59</v>
      </c>
      <c r="BE10" s="129">
        <v>44742</v>
      </c>
      <c r="BF10" s="115">
        <v>4.6399999999999997</v>
      </c>
      <c r="BG10" s="129">
        <v>44742</v>
      </c>
      <c r="BH10" s="115">
        <v>326.45999999999998</v>
      </c>
      <c r="BI10" s="129">
        <v>44742</v>
      </c>
      <c r="BJ10" s="115">
        <v>3.7</v>
      </c>
      <c r="BK10" s="129">
        <v>44742</v>
      </c>
      <c r="BL10" s="115">
        <v>3.59</v>
      </c>
      <c r="BT10" s="113"/>
      <c r="BX10" s="113"/>
      <c r="CA10" s="109"/>
      <c r="CB10" s="108"/>
      <c r="CC10" s="108"/>
      <c r="CD10" s="109"/>
      <c r="CE10" s="108"/>
      <c r="CF10" s="108"/>
      <c r="CG10" s="108"/>
      <c r="CH10" s="109"/>
      <c r="CI10" s="108"/>
      <c r="CJ10" s="108"/>
      <c r="CK10" s="109"/>
      <c r="CL10" s="108"/>
      <c r="CM10" s="108"/>
      <c r="CN10" s="108"/>
      <c r="CO10" s="109"/>
      <c r="CP10" s="108"/>
      <c r="CQ10" s="108"/>
      <c r="CR10" s="109"/>
      <c r="CS10" s="108"/>
      <c r="CT10" s="108"/>
      <c r="CU10" s="108"/>
    </row>
    <row r="11" spans="1:99">
      <c r="A11" s="113">
        <v>44773</v>
      </c>
      <c r="B11" s="115">
        <v>116.4</v>
      </c>
      <c r="C11" s="113">
        <v>44895</v>
      </c>
      <c r="D11" s="115">
        <v>46.4</v>
      </c>
      <c r="E11" s="113">
        <v>44773</v>
      </c>
      <c r="F11" s="115">
        <v>276260</v>
      </c>
      <c r="G11" s="113">
        <v>44773</v>
      </c>
      <c r="H11" s="115">
        <v>671.06700000000001</v>
      </c>
      <c r="I11" s="113">
        <v>44773</v>
      </c>
      <c r="J11" s="115">
        <v>153049</v>
      </c>
      <c r="K11" s="113">
        <v>44773</v>
      </c>
      <c r="L11" s="115">
        <v>3.5</v>
      </c>
      <c r="M11" s="113">
        <v>44773</v>
      </c>
      <c r="N11" s="115">
        <v>0</v>
      </c>
      <c r="O11" s="113">
        <v>44773</v>
      </c>
      <c r="P11" s="115">
        <v>4.88</v>
      </c>
      <c r="Q11" s="113">
        <v>44773</v>
      </c>
      <c r="R11" s="115">
        <v>119.3</v>
      </c>
      <c r="S11" s="113">
        <v>44895</v>
      </c>
      <c r="T11" s="115">
        <v>47.8</v>
      </c>
      <c r="U11" s="113">
        <v>44773</v>
      </c>
      <c r="V11" s="115">
        <v>1.2</v>
      </c>
      <c r="W11" s="113">
        <v>44773</v>
      </c>
      <c r="X11" s="115">
        <v>100.4</v>
      </c>
      <c r="Y11" s="113">
        <v>44773</v>
      </c>
      <c r="Z11" s="115">
        <v>-41283.199999999997</v>
      </c>
      <c r="AA11" s="113">
        <v>44773</v>
      </c>
      <c r="AB11" s="115">
        <v>100.6</v>
      </c>
      <c r="AC11" s="113">
        <v>44773</v>
      </c>
      <c r="AD11" s="115">
        <v>6.7</v>
      </c>
      <c r="AE11" s="113">
        <v>44773</v>
      </c>
      <c r="AF11" s="115">
        <v>0.1</v>
      </c>
      <c r="AG11" s="113">
        <v>44773</v>
      </c>
      <c r="AH11" s="115">
        <v>98.345600000000005</v>
      </c>
      <c r="AI11" s="113">
        <v>44773</v>
      </c>
      <c r="AJ11" s="115">
        <v>49</v>
      </c>
      <c r="AK11" s="113">
        <v>44834</v>
      </c>
      <c r="AL11" s="115">
        <v>683</v>
      </c>
      <c r="AM11" s="113">
        <v>44773</v>
      </c>
      <c r="AN11" s="115">
        <v>98.24</v>
      </c>
      <c r="AO11" s="113">
        <v>44834</v>
      </c>
      <c r="AP11" s="115">
        <v>3774.49</v>
      </c>
      <c r="AQ11" s="129">
        <v>44773</v>
      </c>
      <c r="AR11" s="121">
        <v>5.4</v>
      </c>
      <c r="AS11" s="113">
        <v>44773</v>
      </c>
      <c r="AT11" s="115">
        <v>2.7</v>
      </c>
      <c r="AU11" s="113">
        <v>44773</v>
      </c>
      <c r="AV11" s="115">
        <v>678.98</v>
      </c>
      <c r="AW11" s="129">
        <v>44773</v>
      </c>
      <c r="AX11" s="115">
        <v>94.58</v>
      </c>
      <c r="AY11" s="129">
        <v>44895</v>
      </c>
      <c r="AZ11" s="115">
        <v>41.6</v>
      </c>
      <c r="BA11" s="129">
        <v>44773</v>
      </c>
      <c r="BB11" s="115">
        <v>54257</v>
      </c>
      <c r="BC11" s="129">
        <v>44773</v>
      </c>
      <c r="BD11" s="115">
        <v>100.76</v>
      </c>
      <c r="BE11" s="129">
        <v>44773</v>
      </c>
      <c r="BF11" s="115">
        <v>5.03</v>
      </c>
      <c r="BG11" s="129">
        <v>44773</v>
      </c>
      <c r="BH11" s="115">
        <v>358.69</v>
      </c>
      <c r="BI11" s="129">
        <v>44773</v>
      </c>
      <c r="BJ11" s="115">
        <v>3.66</v>
      </c>
      <c r="BK11" s="129">
        <v>44773</v>
      </c>
      <c r="BL11" s="115">
        <v>3.35</v>
      </c>
      <c r="BT11" s="113"/>
      <c r="BX11" s="113"/>
      <c r="CA11" s="109"/>
      <c r="CB11" s="108"/>
      <c r="CC11" s="108"/>
      <c r="CD11" s="109"/>
      <c r="CE11" s="108"/>
      <c r="CF11" s="108"/>
      <c r="CG11" s="108"/>
      <c r="CH11" s="109"/>
      <c r="CI11" s="108"/>
      <c r="CJ11" s="108"/>
      <c r="CK11" s="109"/>
      <c r="CL11" s="108"/>
      <c r="CM11" s="108"/>
      <c r="CN11" s="108"/>
      <c r="CO11" s="109"/>
      <c r="CP11" s="108"/>
      <c r="CQ11" s="108"/>
      <c r="CR11" s="109"/>
      <c r="CS11" s="108"/>
      <c r="CT11" s="108"/>
      <c r="CU11" s="108"/>
    </row>
    <row r="12" spans="1:99">
      <c r="A12" s="113">
        <v>44804</v>
      </c>
      <c r="B12" s="115">
        <v>115.9</v>
      </c>
      <c r="C12" s="113">
        <v>44926</v>
      </c>
      <c r="D12" s="115">
        <v>45</v>
      </c>
      <c r="E12" s="113">
        <v>44804</v>
      </c>
      <c r="F12" s="115">
        <v>276622</v>
      </c>
      <c r="G12" s="113">
        <v>44804</v>
      </c>
      <c r="H12" s="115">
        <v>675.10699999999997</v>
      </c>
      <c r="I12" s="113">
        <v>44804</v>
      </c>
      <c r="J12" s="115">
        <v>153286</v>
      </c>
      <c r="K12" s="113">
        <v>44804</v>
      </c>
      <c r="L12" s="115">
        <v>3.6</v>
      </c>
      <c r="M12" s="113">
        <v>44804</v>
      </c>
      <c r="N12" s="115">
        <v>0.1</v>
      </c>
      <c r="O12" s="113">
        <v>44804</v>
      </c>
      <c r="P12" s="115">
        <v>4.79</v>
      </c>
      <c r="Q12" s="113">
        <v>44804</v>
      </c>
      <c r="R12" s="115">
        <v>118.6</v>
      </c>
      <c r="S12" s="113">
        <v>44926</v>
      </c>
      <c r="T12" s="115">
        <v>49.3</v>
      </c>
      <c r="U12" s="113">
        <v>44804</v>
      </c>
      <c r="V12" s="115">
        <v>0.93</v>
      </c>
      <c r="W12" s="113">
        <v>44804</v>
      </c>
      <c r="X12" s="115">
        <v>102.3</v>
      </c>
      <c r="Y12" s="113">
        <v>44804</v>
      </c>
      <c r="Z12" s="115">
        <v>-47752.9</v>
      </c>
      <c r="AA12" s="113">
        <v>44804</v>
      </c>
      <c r="AB12" s="115">
        <v>100.9</v>
      </c>
      <c r="AC12" s="113">
        <v>44804</v>
      </c>
      <c r="AD12" s="115">
        <v>6.7</v>
      </c>
      <c r="AE12" s="113">
        <v>44804</v>
      </c>
      <c r="AF12" s="115">
        <v>0.6</v>
      </c>
      <c r="AG12" s="113">
        <v>44804</v>
      </c>
      <c r="AH12" s="115">
        <v>98.363399999999999</v>
      </c>
      <c r="AI12" s="113">
        <v>44804</v>
      </c>
      <c r="AJ12" s="115">
        <v>49.4</v>
      </c>
      <c r="AK12" s="113">
        <v>44865</v>
      </c>
      <c r="AL12" s="115">
        <v>661</v>
      </c>
      <c r="AM12" s="113">
        <v>44804</v>
      </c>
      <c r="AN12" s="115">
        <v>76.995000000000005</v>
      </c>
      <c r="AO12" s="113">
        <v>44865</v>
      </c>
      <c r="AP12" s="115">
        <v>4027.05</v>
      </c>
      <c r="AQ12" s="129">
        <v>44804</v>
      </c>
      <c r="AR12" s="121">
        <v>5.3</v>
      </c>
      <c r="AS12" s="113">
        <v>44804</v>
      </c>
      <c r="AT12" s="115">
        <v>2.5</v>
      </c>
      <c r="AU12" s="113">
        <v>44804</v>
      </c>
      <c r="AV12" s="115">
        <v>1254.19</v>
      </c>
      <c r="AW12" s="129">
        <v>44804</v>
      </c>
      <c r="AX12" s="115">
        <v>93.93</v>
      </c>
      <c r="AY12" s="129">
        <v>44926</v>
      </c>
      <c r="AZ12" s="115">
        <v>44.6</v>
      </c>
      <c r="BA12" s="129">
        <v>44804</v>
      </c>
      <c r="BB12" s="115">
        <v>54587</v>
      </c>
      <c r="BC12" s="129">
        <v>44804</v>
      </c>
      <c r="BD12" s="115">
        <v>102.14</v>
      </c>
      <c r="BE12" s="129">
        <v>44804</v>
      </c>
      <c r="BF12" s="115">
        <v>2.99</v>
      </c>
      <c r="BG12" s="129">
        <v>44804</v>
      </c>
      <c r="BH12" s="115">
        <v>358.18</v>
      </c>
      <c r="BI12" s="129">
        <v>44804</v>
      </c>
      <c r="BJ12" s="115">
        <v>3.65</v>
      </c>
      <c r="BK12" s="129">
        <v>44804</v>
      </c>
      <c r="BL12" s="115">
        <v>2.68</v>
      </c>
      <c r="BT12" s="113"/>
      <c r="BX12" s="113"/>
      <c r="CA12" s="109"/>
      <c r="CB12" s="108"/>
      <c r="CC12" s="108"/>
      <c r="CD12" s="109"/>
      <c r="CE12" s="108"/>
      <c r="CF12" s="108"/>
      <c r="CG12" s="108"/>
      <c r="CH12" s="109"/>
      <c r="CI12" s="108"/>
      <c r="CJ12" s="108"/>
      <c r="CK12" s="109"/>
      <c r="CL12" s="108"/>
      <c r="CM12" s="108"/>
      <c r="CN12" s="108"/>
      <c r="CO12" s="109"/>
      <c r="CP12" s="108"/>
      <c r="CQ12" s="108"/>
      <c r="CR12" s="109"/>
      <c r="CS12" s="108"/>
      <c r="CT12" s="108"/>
      <c r="CU12" s="108"/>
    </row>
    <row r="13" spans="1:99">
      <c r="A13" s="113">
        <v>44834</v>
      </c>
      <c r="B13" s="115">
        <v>115.2</v>
      </c>
      <c r="C13" s="113">
        <v>44957</v>
      </c>
      <c r="D13" s="115">
        <v>46.8</v>
      </c>
      <c r="E13" s="113">
        <v>44834</v>
      </c>
      <c r="F13" s="115">
        <v>271946</v>
      </c>
      <c r="G13" s="113">
        <v>44834</v>
      </c>
      <c r="H13" s="115">
        <v>673.31200000000001</v>
      </c>
      <c r="I13" s="113">
        <v>44834</v>
      </c>
      <c r="J13" s="115">
        <v>153513</v>
      </c>
      <c r="K13" s="113">
        <v>44834</v>
      </c>
      <c r="L13" s="115">
        <v>3.5</v>
      </c>
      <c r="M13" s="113">
        <v>44834</v>
      </c>
      <c r="N13" s="115">
        <v>0.4</v>
      </c>
      <c r="O13" s="113">
        <v>44834</v>
      </c>
      <c r="P13" s="115">
        <v>4.74</v>
      </c>
      <c r="Q13" s="113">
        <v>44834</v>
      </c>
      <c r="R13" s="115">
        <v>117.1</v>
      </c>
      <c r="S13" s="113">
        <v>44957</v>
      </c>
      <c r="T13" s="115">
        <v>50.3</v>
      </c>
      <c r="U13" s="113">
        <v>44834</v>
      </c>
      <c r="V13" s="115">
        <v>0.89</v>
      </c>
      <c r="W13" s="113">
        <v>44834</v>
      </c>
      <c r="X13" s="115">
        <v>103.5</v>
      </c>
      <c r="Y13" s="113">
        <v>44834</v>
      </c>
      <c r="Z13" s="115">
        <v>-39205.9</v>
      </c>
      <c r="AA13" s="113">
        <v>44834</v>
      </c>
      <c r="AB13" s="115">
        <v>101.9</v>
      </c>
      <c r="AC13" s="113">
        <v>44834</v>
      </c>
      <c r="AD13" s="115">
        <v>6.7</v>
      </c>
      <c r="AE13" s="113">
        <v>44834</v>
      </c>
      <c r="AF13" s="115">
        <v>1.2</v>
      </c>
      <c r="AG13" s="113">
        <v>44834</v>
      </c>
      <c r="AH13" s="115">
        <v>98.452500000000001</v>
      </c>
      <c r="AI13" s="113">
        <v>44834</v>
      </c>
      <c r="AJ13" s="115">
        <v>50.1</v>
      </c>
      <c r="AK13" s="113">
        <v>44895</v>
      </c>
      <c r="AL13" s="115">
        <v>666.67</v>
      </c>
      <c r="AM13" s="113">
        <v>44834</v>
      </c>
      <c r="AN13" s="115">
        <v>82.150999999999996</v>
      </c>
      <c r="AO13" s="113">
        <v>44895</v>
      </c>
      <c r="AP13" s="115">
        <v>3861.51</v>
      </c>
      <c r="AQ13" s="129">
        <v>44834</v>
      </c>
      <c r="AR13" s="121">
        <v>5.5</v>
      </c>
      <c r="AS13" s="113">
        <v>44834</v>
      </c>
      <c r="AT13" s="115">
        <v>2.8</v>
      </c>
      <c r="AU13" s="113">
        <v>44834</v>
      </c>
      <c r="AV13" s="115">
        <v>2473.84</v>
      </c>
      <c r="AW13" s="129">
        <v>44834</v>
      </c>
      <c r="AX13" s="115">
        <v>93.51</v>
      </c>
      <c r="AY13" s="129">
        <v>44957</v>
      </c>
      <c r="AZ13" s="115">
        <v>44.3</v>
      </c>
      <c r="BA13" s="129">
        <v>44834</v>
      </c>
      <c r="BB13" s="115">
        <v>60935</v>
      </c>
      <c r="BC13" s="129">
        <v>44834</v>
      </c>
      <c r="BD13" s="115">
        <v>96.06</v>
      </c>
      <c r="BE13" s="129">
        <v>44834</v>
      </c>
      <c r="BF13" s="115">
        <v>5.0199999999999996</v>
      </c>
      <c r="BG13" s="129">
        <v>44834</v>
      </c>
      <c r="BH13" s="115">
        <v>353.41</v>
      </c>
      <c r="BI13" s="129">
        <v>44834</v>
      </c>
      <c r="BJ13" s="115">
        <v>3.66</v>
      </c>
      <c r="BK13" s="129">
        <v>44834</v>
      </c>
      <c r="BL13" s="115">
        <v>2.76</v>
      </c>
      <c r="BT13" s="113"/>
      <c r="BX13" s="113"/>
      <c r="CA13" s="109"/>
      <c r="CB13" s="108"/>
      <c r="CC13" s="108"/>
      <c r="CD13" s="109"/>
      <c r="CE13" s="108"/>
      <c r="CF13" s="108"/>
      <c r="CG13" s="108"/>
      <c r="CH13" s="109"/>
      <c r="CI13" s="108"/>
      <c r="CJ13" s="108"/>
      <c r="CK13" s="109"/>
      <c r="CL13" s="108"/>
      <c r="CM13" s="108"/>
      <c r="CN13" s="108"/>
      <c r="CO13" s="109"/>
      <c r="CP13" s="108"/>
      <c r="CQ13" s="108"/>
      <c r="CR13" s="109"/>
      <c r="CS13" s="108"/>
      <c r="CT13" s="108"/>
      <c r="CU13" s="108"/>
    </row>
    <row r="14" spans="1:99">
      <c r="A14" s="113">
        <v>44865</v>
      </c>
      <c r="B14" s="115">
        <v>114.4</v>
      </c>
      <c r="C14" s="113">
        <v>44985</v>
      </c>
      <c r="D14" s="115">
        <v>50.1</v>
      </c>
      <c r="E14" s="113">
        <v>44865</v>
      </c>
      <c r="F14" s="115">
        <v>279629</v>
      </c>
      <c r="G14" s="113">
        <v>44865</v>
      </c>
      <c r="H14" s="115">
        <v>681.74800000000005</v>
      </c>
      <c r="I14" s="113">
        <v>44865</v>
      </c>
      <c r="J14" s="115">
        <v>153913</v>
      </c>
      <c r="K14" s="113">
        <v>44865</v>
      </c>
      <c r="L14" s="115">
        <v>3.6</v>
      </c>
      <c r="M14" s="113">
        <v>44865</v>
      </c>
      <c r="N14" s="115">
        <v>0.5</v>
      </c>
      <c r="O14" s="113">
        <v>44865</v>
      </c>
      <c r="P14" s="115">
        <v>4.5</v>
      </c>
      <c r="Q14" s="113">
        <v>44865</v>
      </c>
      <c r="R14" s="115">
        <v>115.9</v>
      </c>
      <c r="S14" s="113">
        <v>44985</v>
      </c>
      <c r="T14" s="115">
        <v>52</v>
      </c>
      <c r="U14" s="113">
        <v>44865</v>
      </c>
      <c r="V14" s="115">
        <v>0.8</v>
      </c>
      <c r="W14" s="113">
        <v>44865</v>
      </c>
      <c r="X14" s="115">
        <v>102.3</v>
      </c>
      <c r="Y14" s="113">
        <v>44865</v>
      </c>
      <c r="Z14" s="115">
        <v>-26957.200000000001</v>
      </c>
      <c r="AA14" s="113">
        <v>44865</v>
      </c>
      <c r="AB14" s="115">
        <v>100.2</v>
      </c>
      <c r="AC14" s="113">
        <v>44865</v>
      </c>
      <c r="AD14" s="115">
        <v>6.7</v>
      </c>
      <c r="AE14" s="113">
        <v>44865</v>
      </c>
      <c r="AF14" s="115">
        <v>1.5</v>
      </c>
      <c r="AG14" s="113">
        <v>44865</v>
      </c>
      <c r="AH14" s="115">
        <v>98.611699999999999</v>
      </c>
      <c r="AI14" s="113">
        <v>44865</v>
      </c>
      <c r="AJ14" s="115">
        <v>49.2</v>
      </c>
      <c r="AK14" s="113">
        <v>44926</v>
      </c>
      <c r="AL14" s="115">
        <v>757.85</v>
      </c>
      <c r="AM14" s="113">
        <v>44865</v>
      </c>
      <c r="AN14" s="115">
        <v>81.706999999999994</v>
      </c>
      <c r="AO14" s="113">
        <v>44926</v>
      </c>
      <c r="AP14" s="115">
        <v>4054.23</v>
      </c>
      <c r="AQ14" s="129">
        <v>44865</v>
      </c>
      <c r="AR14" s="121">
        <v>5.5</v>
      </c>
      <c r="AS14" s="113">
        <v>44865</v>
      </c>
      <c r="AT14" s="115">
        <v>2.1</v>
      </c>
      <c r="AU14" s="113">
        <v>44865</v>
      </c>
      <c r="AV14" s="115">
        <v>615.17999999999995</v>
      </c>
      <c r="AW14" s="129">
        <v>44865</v>
      </c>
      <c r="AX14" s="115">
        <v>93.35</v>
      </c>
      <c r="AY14" s="129">
        <v>44985</v>
      </c>
      <c r="AZ14" s="115">
        <v>49</v>
      </c>
      <c r="BA14" s="129">
        <v>44865</v>
      </c>
      <c r="BB14" s="115">
        <v>55398</v>
      </c>
      <c r="BC14" s="129">
        <v>44865</v>
      </c>
      <c r="BD14" s="115">
        <v>94.48</v>
      </c>
      <c r="BE14" s="129">
        <v>44865</v>
      </c>
      <c r="BF14" s="115">
        <v>2.99</v>
      </c>
      <c r="BG14" s="129">
        <v>44865</v>
      </c>
      <c r="BH14" s="115">
        <v>380.69</v>
      </c>
      <c r="BI14" s="129">
        <v>44865</v>
      </c>
      <c r="BJ14" s="115">
        <v>3.63</v>
      </c>
      <c r="BK14" s="129">
        <v>44865</v>
      </c>
      <c r="BL14" s="115">
        <v>2.74</v>
      </c>
      <c r="BT14" s="113"/>
      <c r="BX14" s="113"/>
      <c r="CA14" s="109"/>
      <c r="CB14" s="108"/>
      <c r="CC14" s="108"/>
      <c r="CD14" s="109"/>
      <c r="CE14" s="108"/>
      <c r="CF14" s="108"/>
      <c r="CG14" s="108"/>
      <c r="CH14" s="109"/>
      <c r="CI14" s="108"/>
      <c r="CJ14" s="108"/>
      <c r="CK14" s="109"/>
      <c r="CL14" s="108"/>
      <c r="CM14" s="108"/>
      <c r="CN14" s="108"/>
      <c r="CO14" s="109"/>
      <c r="CP14" s="108"/>
      <c r="CQ14" s="108"/>
      <c r="CR14" s="109"/>
      <c r="CS14" s="108"/>
      <c r="CT14" s="108"/>
      <c r="CU14" s="108"/>
    </row>
    <row r="15" spans="1:99">
      <c r="A15" s="113">
        <v>44895</v>
      </c>
      <c r="B15" s="115">
        <v>113.3</v>
      </c>
      <c r="C15" s="113">
        <v>45016</v>
      </c>
      <c r="D15" s="115">
        <v>52.3</v>
      </c>
      <c r="E15" s="113">
        <v>44895</v>
      </c>
      <c r="F15" s="115">
        <v>273100</v>
      </c>
      <c r="G15" s="113">
        <v>44895</v>
      </c>
      <c r="H15" s="115">
        <v>673.67399999999998</v>
      </c>
      <c r="I15" s="113">
        <v>44895</v>
      </c>
      <c r="J15" s="115">
        <v>154210</v>
      </c>
      <c r="K15" s="113">
        <v>44895</v>
      </c>
      <c r="L15" s="115">
        <v>3.6</v>
      </c>
      <c r="M15" s="113">
        <v>44895</v>
      </c>
      <c r="N15" s="115">
        <v>0.2</v>
      </c>
      <c r="O15" s="113">
        <v>44895</v>
      </c>
      <c r="P15" s="115">
        <v>4.2</v>
      </c>
      <c r="Q15" s="113">
        <v>44895</v>
      </c>
      <c r="R15" s="115">
        <v>115.1</v>
      </c>
      <c r="S15" s="113">
        <v>45016</v>
      </c>
      <c r="T15" s="115">
        <v>53.7</v>
      </c>
      <c r="U15" s="113">
        <v>44895</v>
      </c>
      <c r="V15" s="115">
        <v>0.54</v>
      </c>
      <c r="W15" s="113">
        <v>44895</v>
      </c>
      <c r="X15" s="115">
        <v>102.8</v>
      </c>
      <c r="Y15" s="113">
        <v>44895</v>
      </c>
      <c r="Z15" s="115">
        <v>-16427.5</v>
      </c>
      <c r="AA15" s="113">
        <v>44895</v>
      </c>
      <c r="AB15" s="115">
        <v>100.3</v>
      </c>
      <c r="AC15" s="113">
        <v>44895</v>
      </c>
      <c r="AD15" s="115">
        <v>6.7</v>
      </c>
      <c r="AE15" s="113">
        <v>44895</v>
      </c>
      <c r="AF15" s="115">
        <v>-0.1</v>
      </c>
      <c r="AG15" s="113">
        <v>44895</v>
      </c>
      <c r="AH15" s="115">
        <v>98.848600000000005</v>
      </c>
      <c r="AI15" s="113">
        <v>44895</v>
      </c>
      <c r="AJ15" s="115">
        <v>48</v>
      </c>
      <c r="AK15" s="113">
        <v>45016</v>
      </c>
      <c r="AL15" s="115">
        <v>717.29</v>
      </c>
      <c r="AM15" s="113">
        <v>44895</v>
      </c>
      <c r="AN15" s="115">
        <v>65.784999999999997</v>
      </c>
      <c r="AO15" s="113">
        <v>45016</v>
      </c>
      <c r="AP15" s="115">
        <v>3785.54</v>
      </c>
      <c r="AQ15" s="129">
        <v>44895</v>
      </c>
      <c r="AR15" s="121">
        <v>5.7</v>
      </c>
      <c r="AS15" s="113">
        <v>44895</v>
      </c>
      <c r="AT15" s="115">
        <v>1.6</v>
      </c>
      <c r="AU15" s="113">
        <v>44895</v>
      </c>
      <c r="AV15" s="115">
        <v>1213.5899999999999</v>
      </c>
      <c r="AW15" s="129">
        <v>44895</v>
      </c>
      <c r="AX15" s="115">
        <v>93.5</v>
      </c>
      <c r="AY15" s="129">
        <v>45016</v>
      </c>
      <c r="AZ15" s="115">
        <v>48.6</v>
      </c>
      <c r="BA15" s="129">
        <v>44895</v>
      </c>
      <c r="BB15" s="115">
        <v>50143</v>
      </c>
      <c r="BC15" s="129">
        <v>44895</v>
      </c>
      <c r="BD15" s="115">
        <v>94.53</v>
      </c>
      <c r="BE15" s="129">
        <v>44895</v>
      </c>
      <c r="BF15" s="115">
        <v>3.43</v>
      </c>
      <c r="BG15" s="129">
        <v>44895</v>
      </c>
      <c r="BH15" s="115">
        <v>383.95</v>
      </c>
      <c r="BI15" s="129">
        <v>44895</v>
      </c>
      <c r="BJ15" s="115">
        <v>3.66</v>
      </c>
      <c r="BK15" s="129">
        <v>44895</v>
      </c>
      <c r="BL15" s="115">
        <v>2.35</v>
      </c>
      <c r="BT15" s="113"/>
      <c r="BX15" s="113"/>
      <c r="CA15" s="109"/>
      <c r="CB15" s="108"/>
      <c r="CC15" s="108"/>
      <c r="CD15" s="109"/>
      <c r="CE15" s="108"/>
      <c r="CF15" s="108"/>
      <c r="CG15" s="108"/>
      <c r="CH15" s="109"/>
      <c r="CI15" s="108"/>
      <c r="CJ15" s="108"/>
      <c r="CK15" s="109"/>
      <c r="CL15" s="108"/>
      <c r="CM15" s="108"/>
      <c r="CN15" s="108"/>
      <c r="CO15" s="109"/>
      <c r="CP15" s="108"/>
      <c r="CQ15" s="108"/>
      <c r="CR15" s="109"/>
      <c r="CS15" s="108"/>
      <c r="CT15" s="108"/>
      <c r="CU15" s="108"/>
    </row>
    <row r="16" spans="1:99">
      <c r="A16" s="113">
        <v>44926</v>
      </c>
      <c r="B16" s="115">
        <v>112.3</v>
      </c>
      <c r="C16" s="113">
        <v>45046</v>
      </c>
      <c r="D16" s="115">
        <v>53.4</v>
      </c>
      <c r="E16" s="113">
        <v>44926</v>
      </c>
      <c r="F16" s="115">
        <v>278589</v>
      </c>
      <c r="G16" s="113">
        <v>44926</v>
      </c>
      <c r="H16" s="115">
        <v>666.73400000000004</v>
      </c>
      <c r="I16" s="113">
        <v>44926</v>
      </c>
      <c r="J16" s="115">
        <v>154336</v>
      </c>
      <c r="K16" s="113">
        <v>44926</v>
      </c>
      <c r="L16" s="115">
        <v>3.5</v>
      </c>
      <c r="M16" s="113">
        <v>44926</v>
      </c>
      <c r="N16" s="115">
        <v>0</v>
      </c>
      <c r="O16" s="113">
        <v>44926</v>
      </c>
      <c r="P16" s="115">
        <v>4.1399999999999997</v>
      </c>
      <c r="Q16" s="113">
        <v>44926</v>
      </c>
      <c r="R16" s="115">
        <v>114.4</v>
      </c>
      <c r="S16" s="113">
        <v>45046</v>
      </c>
      <c r="T16" s="115">
        <v>54.1</v>
      </c>
      <c r="U16" s="113">
        <v>44926</v>
      </c>
      <c r="V16" s="115">
        <v>0.56999999999999995</v>
      </c>
      <c r="W16" s="113">
        <v>44926</v>
      </c>
      <c r="X16" s="115">
        <v>100.4</v>
      </c>
      <c r="Y16" s="113">
        <v>44926</v>
      </c>
      <c r="Z16" s="115">
        <v>-19330.900000000001</v>
      </c>
      <c r="AA16" s="113">
        <v>44926</v>
      </c>
      <c r="AB16" s="115">
        <v>99.7</v>
      </c>
      <c r="AC16" s="113">
        <v>44926</v>
      </c>
      <c r="AD16" s="115">
        <v>6.7</v>
      </c>
      <c r="AE16" s="113">
        <v>44926</v>
      </c>
      <c r="AF16" s="115">
        <v>-0.4</v>
      </c>
      <c r="AG16" s="113">
        <v>44926</v>
      </c>
      <c r="AH16" s="115">
        <v>99.159599999999998</v>
      </c>
      <c r="AI16" s="113">
        <v>44926</v>
      </c>
      <c r="AJ16" s="115">
        <v>47</v>
      </c>
      <c r="AK16" s="113">
        <v>45046</v>
      </c>
      <c r="AL16" s="115">
        <v>658.35</v>
      </c>
      <c r="AM16" s="113">
        <v>44926</v>
      </c>
      <c r="AN16" s="115">
        <v>69.007000000000005</v>
      </c>
      <c r="AO16" s="113">
        <v>45046</v>
      </c>
      <c r="AP16" s="115">
        <v>3491.05</v>
      </c>
      <c r="AQ16" s="129">
        <v>44926</v>
      </c>
      <c r="AR16" s="121">
        <v>5.5</v>
      </c>
      <c r="AS16" s="113">
        <v>44926</v>
      </c>
      <c r="AT16" s="115">
        <v>1.8</v>
      </c>
      <c r="AU16" s="113">
        <v>44926</v>
      </c>
      <c r="AV16" s="115">
        <v>1398.3</v>
      </c>
      <c r="AW16" s="129">
        <v>44926</v>
      </c>
      <c r="AX16" s="115">
        <v>93.88</v>
      </c>
      <c r="AY16" s="129">
        <v>45046</v>
      </c>
      <c r="AZ16" s="115">
        <v>47.1</v>
      </c>
      <c r="BA16" s="129">
        <v>44926</v>
      </c>
      <c r="BB16" s="115">
        <v>52174</v>
      </c>
      <c r="BC16" s="129">
        <v>44926</v>
      </c>
      <c r="BD16" s="115">
        <v>94.16</v>
      </c>
      <c r="BE16" s="129">
        <v>44926</v>
      </c>
      <c r="BF16" s="115">
        <v>4.79</v>
      </c>
      <c r="BG16" s="129">
        <v>44926</v>
      </c>
      <c r="BH16" s="115">
        <v>403</v>
      </c>
      <c r="BI16" s="129">
        <v>44926</v>
      </c>
      <c r="BJ16" s="115">
        <v>3.59</v>
      </c>
      <c r="BK16" s="129">
        <v>44926</v>
      </c>
      <c r="BL16" s="115">
        <v>2.71</v>
      </c>
      <c r="BT16" s="113"/>
      <c r="BX16" s="113"/>
      <c r="CA16" s="109"/>
      <c r="CB16" s="108"/>
      <c r="CC16" s="108"/>
      <c r="CD16" s="109"/>
      <c r="CE16" s="108"/>
      <c r="CF16" s="108"/>
      <c r="CG16" s="108"/>
      <c r="CH16" s="109"/>
      <c r="CI16" s="108"/>
      <c r="CJ16" s="108"/>
      <c r="CK16" s="109"/>
      <c r="CL16" s="108"/>
      <c r="CM16" s="108"/>
      <c r="CN16" s="108"/>
      <c r="CO16" s="109"/>
      <c r="CP16" s="108"/>
      <c r="CQ16" s="108"/>
      <c r="CR16" s="109"/>
      <c r="CS16" s="108"/>
      <c r="CT16" s="108"/>
      <c r="CU16" s="108"/>
    </row>
    <row r="17" spans="1:99">
      <c r="A17" s="113">
        <v>44957</v>
      </c>
      <c r="B17" s="115">
        <v>112.1</v>
      </c>
      <c r="C17" s="113">
        <v>45077</v>
      </c>
      <c r="D17" s="115">
        <v>54.3</v>
      </c>
      <c r="E17" s="113">
        <v>44957</v>
      </c>
      <c r="F17" s="115">
        <v>280844</v>
      </c>
      <c r="G17" s="113">
        <v>44957</v>
      </c>
      <c r="H17" s="115">
        <v>693.82600000000002</v>
      </c>
      <c r="I17" s="113">
        <v>44957</v>
      </c>
      <c r="J17" s="115">
        <v>154780</v>
      </c>
      <c r="K17" s="113">
        <v>44957</v>
      </c>
      <c r="L17" s="115">
        <v>3.5</v>
      </c>
      <c r="M17" s="113">
        <v>44957</v>
      </c>
      <c r="N17" s="115">
        <v>0.6</v>
      </c>
      <c r="O17" s="113">
        <v>44957</v>
      </c>
      <c r="P17" s="115">
        <v>4.08</v>
      </c>
      <c r="Q17" s="113">
        <v>44957</v>
      </c>
      <c r="R17" s="115">
        <v>114.1</v>
      </c>
      <c r="S17" s="113">
        <v>45077</v>
      </c>
      <c r="T17" s="115">
        <v>52.8</v>
      </c>
      <c r="U17" s="113">
        <v>44957</v>
      </c>
      <c r="V17" s="115">
        <v>0.71</v>
      </c>
      <c r="W17" s="113">
        <v>44957</v>
      </c>
      <c r="X17" s="115">
        <v>102.4</v>
      </c>
      <c r="Y17" s="113">
        <v>44957</v>
      </c>
      <c r="Z17" s="115">
        <v>-16062.8</v>
      </c>
      <c r="AA17" s="113">
        <v>44957</v>
      </c>
      <c r="AB17" s="115">
        <v>100</v>
      </c>
      <c r="AC17" s="113">
        <v>44957</v>
      </c>
      <c r="AD17" s="115">
        <v>6.7</v>
      </c>
      <c r="AE17" s="113">
        <v>44957</v>
      </c>
      <c r="AF17" s="115">
        <v>-0.2</v>
      </c>
      <c r="AG17" s="113">
        <v>44957</v>
      </c>
      <c r="AH17" s="115">
        <v>99.5167</v>
      </c>
      <c r="AI17" s="113">
        <v>44957</v>
      </c>
      <c r="AJ17" s="115">
        <v>50.1</v>
      </c>
      <c r="AK17" s="113">
        <v>45077</v>
      </c>
      <c r="AL17" s="115">
        <v>688.58</v>
      </c>
      <c r="AM17" s="113">
        <v>44957</v>
      </c>
      <c r="AN17" s="115">
        <v>91.861999999999995</v>
      </c>
      <c r="AO17" s="113">
        <v>45077</v>
      </c>
      <c r="AP17" s="115">
        <v>3780.33</v>
      </c>
      <c r="AQ17" s="129">
        <v>44957</v>
      </c>
      <c r="AR17" s="121">
        <v>5.5</v>
      </c>
      <c r="AS17" s="113">
        <v>44957</v>
      </c>
      <c r="AT17" s="115">
        <v>2.1</v>
      </c>
      <c r="AU17" s="113">
        <v>44957</v>
      </c>
      <c r="AV17" s="115">
        <v>4900</v>
      </c>
      <c r="AW17" s="129">
        <v>44957</v>
      </c>
      <c r="AX17" s="115">
        <v>94.4</v>
      </c>
      <c r="AY17" s="129">
        <v>45077</v>
      </c>
      <c r="AZ17" s="115">
        <v>44.3</v>
      </c>
      <c r="BA17" s="129">
        <v>44957</v>
      </c>
      <c r="BB17" s="115">
        <v>47514</v>
      </c>
      <c r="BC17" s="129">
        <v>44957</v>
      </c>
      <c r="BD17" s="115">
        <v>79.180000000000007</v>
      </c>
      <c r="BE17" s="129">
        <v>44957</v>
      </c>
      <c r="BF17" s="115">
        <v>2.34</v>
      </c>
      <c r="BG17" s="129">
        <v>44957</v>
      </c>
      <c r="BH17" s="115">
        <v>408.38</v>
      </c>
      <c r="BI17" s="129">
        <v>44957</v>
      </c>
      <c r="BJ17" s="115">
        <v>3.57</v>
      </c>
      <c r="BK17" s="129">
        <v>44957</v>
      </c>
      <c r="BL17" s="115">
        <v>3.05</v>
      </c>
      <c r="BT17" s="113"/>
      <c r="BX17" s="113"/>
      <c r="CA17" s="109"/>
      <c r="CB17" s="108"/>
      <c r="CC17" s="108"/>
      <c r="CD17" s="109"/>
      <c r="CE17" s="108"/>
      <c r="CF17" s="108"/>
      <c r="CG17" s="108"/>
      <c r="CH17" s="109"/>
      <c r="CI17" s="108"/>
      <c r="CJ17" s="108"/>
      <c r="CK17" s="109"/>
      <c r="CL17" s="108"/>
      <c r="CM17" s="108"/>
      <c r="CN17" s="108"/>
      <c r="CO17" s="109"/>
      <c r="CP17" s="108"/>
      <c r="CQ17" s="108"/>
      <c r="CR17" s="109"/>
      <c r="CS17" s="108"/>
      <c r="CT17" s="108"/>
      <c r="CU17" s="108"/>
    </row>
    <row r="18" spans="1:99">
      <c r="A18" s="113">
        <v>44985</v>
      </c>
      <c r="B18" s="115">
        <v>111.6</v>
      </c>
      <c r="C18" s="113">
        <v>45107</v>
      </c>
      <c r="D18" s="115">
        <v>53.2</v>
      </c>
      <c r="E18" s="113">
        <v>44985</v>
      </c>
      <c r="F18" s="115">
        <v>274314</v>
      </c>
      <c r="G18" s="113">
        <v>44985</v>
      </c>
      <c r="H18" s="115">
        <v>686.43399999999997</v>
      </c>
      <c r="I18" s="113">
        <v>44985</v>
      </c>
      <c r="J18" s="115">
        <v>155086</v>
      </c>
      <c r="K18" s="113">
        <v>44985</v>
      </c>
      <c r="L18" s="115">
        <v>3.6</v>
      </c>
      <c r="M18" s="113">
        <v>44985</v>
      </c>
      <c r="N18" s="115">
        <v>0.3</v>
      </c>
      <c r="O18" s="113">
        <v>44985</v>
      </c>
      <c r="P18" s="115">
        <v>4.46</v>
      </c>
      <c r="Q18" s="113">
        <v>44985</v>
      </c>
      <c r="R18" s="115">
        <v>113.9</v>
      </c>
      <c r="S18" s="113">
        <v>45107</v>
      </c>
      <c r="T18" s="115">
        <v>49.9</v>
      </c>
      <c r="U18" s="113">
        <v>44985</v>
      </c>
      <c r="V18" s="115">
        <v>0.63</v>
      </c>
      <c r="W18" s="113">
        <v>44985</v>
      </c>
      <c r="X18" s="115">
        <v>103.6</v>
      </c>
      <c r="Y18" s="113">
        <v>44985</v>
      </c>
      <c r="Z18" s="115">
        <v>-1771.5</v>
      </c>
      <c r="AA18" s="113">
        <v>44985</v>
      </c>
      <c r="AB18" s="115">
        <v>99.7</v>
      </c>
      <c r="AC18" s="113">
        <v>44985</v>
      </c>
      <c r="AD18" s="115">
        <v>6.6</v>
      </c>
      <c r="AE18" s="113">
        <v>44985</v>
      </c>
      <c r="AF18" s="115">
        <v>0.8</v>
      </c>
      <c r="AG18" s="113">
        <v>44985</v>
      </c>
      <c r="AH18" s="115">
        <v>99.884</v>
      </c>
      <c r="AI18" s="113">
        <v>44985</v>
      </c>
      <c r="AJ18" s="115">
        <v>52.6</v>
      </c>
      <c r="AK18" s="113">
        <v>45107</v>
      </c>
      <c r="AL18" s="115">
        <v>739.9</v>
      </c>
      <c r="AM18" s="113">
        <v>44985</v>
      </c>
      <c r="AN18" s="115">
        <v>12.02</v>
      </c>
      <c r="AO18" s="113">
        <v>45107</v>
      </c>
      <c r="AP18" s="115">
        <v>3995.14</v>
      </c>
      <c r="AQ18" s="129">
        <v>44985</v>
      </c>
      <c r="AR18" s="121">
        <v>5.6</v>
      </c>
      <c r="AS18" s="113">
        <v>44985</v>
      </c>
      <c r="AT18" s="115">
        <v>1</v>
      </c>
      <c r="AU18" s="113">
        <v>44985</v>
      </c>
      <c r="AV18" s="115">
        <v>1812.05</v>
      </c>
      <c r="AW18" s="129">
        <v>44985</v>
      </c>
      <c r="AX18" s="115">
        <v>94.72</v>
      </c>
      <c r="AY18" s="129">
        <v>45107</v>
      </c>
      <c r="AZ18" s="115">
        <v>44.8</v>
      </c>
      <c r="BA18" s="129">
        <v>44985</v>
      </c>
      <c r="BB18" s="115">
        <v>42119</v>
      </c>
      <c r="BC18" s="129">
        <v>44985</v>
      </c>
      <c r="BD18" s="115">
        <v>79.349999999999994</v>
      </c>
      <c r="BE18" s="129">
        <v>44985</v>
      </c>
      <c r="BF18" s="115">
        <v>2.35</v>
      </c>
      <c r="BG18" s="129">
        <v>44985</v>
      </c>
      <c r="BH18" s="115">
        <v>329.21</v>
      </c>
      <c r="BI18" s="129">
        <v>44985</v>
      </c>
      <c r="BJ18" s="115">
        <v>3.54</v>
      </c>
      <c r="BK18" s="129">
        <v>44985</v>
      </c>
      <c r="BL18" s="115">
        <v>2.42</v>
      </c>
      <c r="BT18" s="113"/>
      <c r="BX18" s="113"/>
      <c r="CA18" s="109"/>
      <c r="CB18" s="108"/>
      <c r="CC18" s="108"/>
      <c r="CD18" s="109"/>
      <c r="CE18" s="108"/>
      <c r="CF18" s="108"/>
      <c r="CG18" s="108"/>
      <c r="CH18" s="109"/>
      <c r="CI18" s="108"/>
      <c r="CJ18" s="108"/>
      <c r="CK18" s="109"/>
      <c r="CL18" s="108"/>
      <c r="CM18" s="108"/>
      <c r="CN18" s="108"/>
      <c r="CO18" s="109"/>
      <c r="CP18" s="108"/>
      <c r="CQ18" s="108"/>
      <c r="CR18" s="109"/>
      <c r="CS18" s="108"/>
      <c r="CT18" s="108"/>
      <c r="CU18" s="108"/>
    </row>
    <row r="19" spans="1:99">
      <c r="A19" s="113">
        <v>45016</v>
      </c>
      <c r="B19" s="115">
        <v>110.2</v>
      </c>
      <c r="C19" s="113">
        <v>45138</v>
      </c>
      <c r="D19" s="115">
        <v>52</v>
      </c>
      <c r="E19" s="113">
        <v>45016</v>
      </c>
      <c r="F19" s="115">
        <v>280718</v>
      </c>
      <c r="G19" s="113">
        <v>45016</v>
      </c>
      <c r="H19" s="115">
        <v>679.06700000000001</v>
      </c>
      <c r="I19" s="113">
        <v>45016</v>
      </c>
      <c r="J19" s="115">
        <v>155171</v>
      </c>
      <c r="K19" s="113">
        <v>45016</v>
      </c>
      <c r="L19" s="115">
        <v>3.5</v>
      </c>
      <c r="M19" s="113">
        <v>45016</v>
      </c>
      <c r="N19" s="115">
        <v>0.1</v>
      </c>
      <c r="O19" s="113">
        <v>45016</v>
      </c>
      <c r="P19" s="115">
        <v>4.26</v>
      </c>
      <c r="Q19" s="113">
        <v>45016</v>
      </c>
      <c r="R19" s="115">
        <v>113.2</v>
      </c>
      <c r="S19" s="113">
        <v>45138</v>
      </c>
      <c r="T19" s="115">
        <v>48.6</v>
      </c>
      <c r="U19" s="113">
        <v>45016</v>
      </c>
      <c r="V19" s="115">
        <v>0.57999999999999996</v>
      </c>
      <c r="W19" s="113">
        <v>45016</v>
      </c>
      <c r="X19" s="115">
        <v>100.8</v>
      </c>
      <c r="Y19" s="113">
        <v>45016</v>
      </c>
      <c r="Z19" s="115">
        <v>7451.1</v>
      </c>
      <c r="AA19" s="113">
        <v>45016</v>
      </c>
      <c r="AB19" s="115">
        <v>99.1</v>
      </c>
      <c r="AC19" s="113">
        <v>45016</v>
      </c>
      <c r="AD19" s="115">
        <v>6.6</v>
      </c>
      <c r="AE19" s="113">
        <v>45016</v>
      </c>
      <c r="AF19" s="115">
        <v>0.9</v>
      </c>
      <c r="AG19" s="113">
        <v>45016</v>
      </c>
      <c r="AH19" s="115">
        <v>100.22920000000001</v>
      </c>
      <c r="AI19" s="113">
        <v>45016</v>
      </c>
      <c r="AJ19" s="115">
        <v>51.9</v>
      </c>
      <c r="AK19" s="113">
        <v>45138</v>
      </c>
      <c r="AL19" s="115">
        <v>846.17</v>
      </c>
      <c r="AM19" s="113">
        <v>45016</v>
      </c>
      <c r="AN19" s="115">
        <v>77.072999999999993</v>
      </c>
      <c r="AO19" s="113">
        <v>45138</v>
      </c>
      <c r="AP19" s="115">
        <v>3676.07</v>
      </c>
      <c r="AQ19" s="129">
        <v>45016</v>
      </c>
      <c r="AR19" s="121">
        <v>5.3</v>
      </c>
      <c r="AS19" s="113">
        <v>45016</v>
      </c>
      <c r="AT19" s="115">
        <v>0.7</v>
      </c>
      <c r="AU19" s="113">
        <v>45016</v>
      </c>
      <c r="AV19" s="115">
        <v>3887.94</v>
      </c>
      <c r="AW19" s="129">
        <v>45016</v>
      </c>
      <c r="AX19" s="115">
        <v>94.69</v>
      </c>
      <c r="AY19" s="129">
        <v>45138</v>
      </c>
      <c r="AZ19" s="115">
        <v>44.1</v>
      </c>
      <c r="BA19" s="129">
        <v>45016</v>
      </c>
      <c r="BB19" s="115">
        <v>46585</v>
      </c>
      <c r="BC19" s="129">
        <v>45016</v>
      </c>
      <c r="BD19" s="115">
        <v>89.2</v>
      </c>
      <c r="BE19" s="129">
        <v>45016</v>
      </c>
      <c r="BF19" s="115">
        <v>4.22</v>
      </c>
      <c r="BG19" s="129">
        <v>45016</v>
      </c>
      <c r="BH19" s="115">
        <v>370.38</v>
      </c>
      <c r="BI19" s="129">
        <v>45016</v>
      </c>
      <c r="BJ19" s="115">
        <v>3.59</v>
      </c>
      <c r="BK19" s="129">
        <v>45016</v>
      </c>
      <c r="BL19" s="115">
        <v>2.35</v>
      </c>
      <c r="BT19" s="113"/>
      <c r="BX19" s="113"/>
      <c r="CA19" s="109"/>
      <c r="CB19" s="108"/>
      <c r="CC19" s="108"/>
      <c r="CD19" s="109"/>
      <c r="CE19" s="108"/>
      <c r="CF19" s="108"/>
      <c r="CG19" s="108"/>
      <c r="CH19" s="109"/>
      <c r="CI19" s="108"/>
      <c r="CJ19" s="108"/>
      <c r="CK19" s="109"/>
      <c r="CL19" s="108"/>
      <c r="CM19" s="108"/>
      <c r="CN19" s="108"/>
      <c r="CO19" s="109"/>
      <c r="CP19" s="108"/>
      <c r="CQ19" s="108"/>
      <c r="CR19" s="109"/>
      <c r="CS19" s="108"/>
      <c r="CT19" s="108"/>
      <c r="CU19" s="108"/>
    </row>
    <row r="20" spans="1:99">
      <c r="A20" s="113">
        <v>45046</v>
      </c>
      <c r="B20" s="115">
        <v>109.4</v>
      </c>
      <c r="C20" s="113">
        <v>45169</v>
      </c>
      <c r="D20" s="115">
        <v>50.2</v>
      </c>
      <c r="E20" s="113">
        <v>45046</v>
      </c>
      <c r="F20" s="115">
        <v>286759</v>
      </c>
      <c r="G20" s="113">
        <v>45046</v>
      </c>
      <c r="H20" s="115">
        <v>683.69799999999998</v>
      </c>
      <c r="I20" s="113">
        <v>45046</v>
      </c>
      <c r="J20" s="115">
        <v>155387</v>
      </c>
      <c r="K20" s="113">
        <v>45046</v>
      </c>
      <c r="L20" s="115">
        <v>3.4</v>
      </c>
      <c r="M20" s="113">
        <v>45046</v>
      </c>
      <c r="N20" s="115">
        <v>0.4</v>
      </c>
      <c r="O20" s="113">
        <v>45046</v>
      </c>
      <c r="P20" s="115">
        <v>4.1900000000000004</v>
      </c>
      <c r="Q20" s="113">
        <v>45046</v>
      </c>
      <c r="R20" s="115">
        <v>112.6</v>
      </c>
      <c r="S20" s="113">
        <v>45169</v>
      </c>
      <c r="T20" s="115">
        <v>46.7</v>
      </c>
      <c r="U20" s="113">
        <v>45046</v>
      </c>
      <c r="V20" s="115">
        <v>0.5</v>
      </c>
      <c r="W20" s="113">
        <v>45046</v>
      </c>
      <c r="X20" s="115">
        <v>100.9</v>
      </c>
      <c r="Y20" s="113">
        <v>45046</v>
      </c>
      <c r="Z20" s="115">
        <v>-7270.9</v>
      </c>
      <c r="AA20" s="113">
        <v>45046</v>
      </c>
      <c r="AB20" s="115">
        <v>99.1</v>
      </c>
      <c r="AC20" s="113">
        <v>45046</v>
      </c>
      <c r="AD20" s="115">
        <v>6.5</v>
      </c>
      <c r="AE20" s="113">
        <v>45046</v>
      </c>
      <c r="AF20" s="115">
        <v>0.6</v>
      </c>
      <c r="AG20" s="113">
        <v>45046</v>
      </c>
      <c r="AH20" s="115">
        <v>100.5329</v>
      </c>
      <c r="AI20" s="113">
        <v>45046</v>
      </c>
      <c r="AJ20" s="115">
        <v>49.2</v>
      </c>
      <c r="AK20" s="113">
        <v>45169</v>
      </c>
      <c r="AL20" s="115">
        <v>844.99</v>
      </c>
      <c r="AM20" s="113">
        <v>45046</v>
      </c>
      <c r="AN20" s="115">
        <v>85.048000000000002</v>
      </c>
      <c r="AO20" s="113">
        <v>45169</v>
      </c>
      <c r="AP20" s="115">
        <v>3793.27</v>
      </c>
      <c r="AQ20" s="129">
        <v>45046</v>
      </c>
      <c r="AR20" s="121">
        <v>5.2</v>
      </c>
      <c r="AS20" s="113">
        <v>45046</v>
      </c>
      <c r="AT20" s="115">
        <v>0.1</v>
      </c>
      <c r="AU20" s="113">
        <v>45046</v>
      </c>
      <c r="AV20" s="115">
        <v>718.84</v>
      </c>
      <c r="AW20" s="129">
        <v>45046</v>
      </c>
      <c r="AX20" s="115">
        <v>94.38</v>
      </c>
      <c r="AY20" s="129">
        <v>45169</v>
      </c>
      <c r="AZ20" s="115">
        <v>44.3</v>
      </c>
      <c r="BA20" s="129">
        <v>45046</v>
      </c>
      <c r="BB20" s="115">
        <v>42489</v>
      </c>
      <c r="BC20" s="129">
        <v>45046</v>
      </c>
      <c r="BD20" s="115">
        <v>76.52</v>
      </c>
      <c r="BE20" s="129">
        <v>45046</v>
      </c>
      <c r="BF20" s="115">
        <v>6.71</v>
      </c>
      <c r="BG20" s="129">
        <v>45046</v>
      </c>
      <c r="BH20" s="115">
        <v>381.1</v>
      </c>
      <c r="BI20" s="129">
        <v>45046</v>
      </c>
      <c r="BJ20" s="115">
        <v>3.54</v>
      </c>
      <c r="BK20" s="129">
        <v>45046</v>
      </c>
      <c r="BL20" s="115">
        <v>2.35</v>
      </c>
      <c r="BT20" s="113"/>
      <c r="BX20" s="113"/>
      <c r="CA20" s="109"/>
      <c r="CB20" s="108"/>
      <c r="CC20" s="108"/>
      <c r="CD20" s="109"/>
      <c r="CE20" s="108"/>
      <c r="CF20" s="108"/>
      <c r="CG20" s="108"/>
      <c r="CH20" s="109"/>
      <c r="CI20" s="108"/>
      <c r="CJ20" s="108"/>
      <c r="CK20" s="109"/>
      <c r="CL20" s="108"/>
      <c r="CM20" s="108"/>
      <c r="CN20" s="108"/>
      <c r="CO20" s="109"/>
      <c r="CP20" s="108"/>
      <c r="CQ20" s="108"/>
      <c r="CR20" s="109"/>
      <c r="CS20" s="108"/>
      <c r="CT20" s="108"/>
      <c r="CU20" s="108"/>
    </row>
    <row r="21" spans="1:99">
      <c r="A21" s="113">
        <v>45077</v>
      </c>
      <c r="B21" s="115">
        <v>108.5</v>
      </c>
      <c r="C21" s="113">
        <v>45199</v>
      </c>
      <c r="D21" s="115">
        <v>50.2</v>
      </c>
      <c r="E21" s="113">
        <v>45077</v>
      </c>
      <c r="F21" s="115">
        <v>287293</v>
      </c>
      <c r="G21" s="113">
        <v>45077</v>
      </c>
      <c r="H21" s="115">
        <v>686.67200000000003</v>
      </c>
      <c r="I21" s="113">
        <v>45077</v>
      </c>
      <c r="J21" s="115">
        <v>155614</v>
      </c>
      <c r="K21" s="113">
        <v>45077</v>
      </c>
      <c r="L21" s="115">
        <v>3.6</v>
      </c>
      <c r="M21" s="113">
        <v>45077</v>
      </c>
      <c r="N21" s="115">
        <v>0.2</v>
      </c>
      <c r="O21" s="113">
        <v>45077</v>
      </c>
      <c r="P21" s="115">
        <v>4.1900000000000004</v>
      </c>
      <c r="Q21" s="113">
        <v>45077</v>
      </c>
      <c r="R21" s="115">
        <v>111.9</v>
      </c>
      <c r="S21" s="113">
        <v>45199</v>
      </c>
      <c r="T21" s="115">
        <v>47.2</v>
      </c>
      <c r="U21" s="113">
        <v>45077</v>
      </c>
      <c r="V21" s="115">
        <v>0.12</v>
      </c>
      <c r="W21" s="113">
        <v>45077</v>
      </c>
      <c r="X21" s="115">
        <v>101.2</v>
      </c>
      <c r="Y21" s="113">
        <v>45077</v>
      </c>
      <c r="Z21" s="115">
        <v>1209.3</v>
      </c>
      <c r="AA21" s="113">
        <v>45077</v>
      </c>
      <c r="AB21" s="115">
        <v>99.7</v>
      </c>
      <c r="AC21" s="113">
        <v>45077</v>
      </c>
      <c r="AD21" s="115">
        <v>6.5</v>
      </c>
      <c r="AE21" s="113">
        <v>45077</v>
      </c>
      <c r="AF21" s="115">
        <v>0</v>
      </c>
      <c r="AG21" s="113">
        <v>45077</v>
      </c>
      <c r="AH21" s="115">
        <v>100.79510000000001</v>
      </c>
      <c r="AI21" s="113">
        <v>45077</v>
      </c>
      <c r="AJ21" s="115">
        <v>48.8</v>
      </c>
      <c r="AK21" s="113">
        <v>45199</v>
      </c>
      <c r="AL21" s="115">
        <v>745.61</v>
      </c>
      <c r="AM21" s="113">
        <v>45077</v>
      </c>
      <c r="AN21" s="115">
        <v>65.152000000000001</v>
      </c>
      <c r="AO21" s="113">
        <v>45199</v>
      </c>
      <c r="AP21" s="115">
        <v>3982.6</v>
      </c>
      <c r="AQ21" s="129">
        <v>45077</v>
      </c>
      <c r="AR21" s="121">
        <v>5.2</v>
      </c>
      <c r="AS21" s="113">
        <v>45077</v>
      </c>
      <c r="AT21" s="115">
        <v>0.2</v>
      </c>
      <c r="AU21" s="113">
        <v>45077</v>
      </c>
      <c r="AV21" s="115">
        <v>1362.79</v>
      </c>
      <c r="AW21" s="129">
        <v>45077</v>
      </c>
      <c r="AX21" s="115">
        <v>93.95</v>
      </c>
      <c r="AY21" s="129">
        <v>45199</v>
      </c>
      <c r="AZ21" s="115">
        <v>46.4</v>
      </c>
      <c r="BA21" s="129">
        <v>45077</v>
      </c>
      <c r="BB21" s="115">
        <v>45683</v>
      </c>
      <c r="BC21" s="129">
        <v>45077</v>
      </c>
      <c r="BD21" s="115">
        <v>84.61</v>
      </c>
      <c r="BE21" s="129">
        <v>45077</v>
      </c>
      <c r="BF21" s="115">
        <v>4.8899999999999997</v>
      </c>
      <c r="BG21" s="129">
        <v>45077</v>
      </c>
      <c r="BH21" s="115">
        <v>391.37</v>
      </c>
      <c r="BI21" s="129">
        <v>45077</v>
      </c>
      <c r="BJ21" s="115">
        <v>3.5</v>
      </c>
      <c r="BK21" s="129">
        <v>45077</v>
      </c>
      <c r="BL21" s="115">
        <v>2.02</v>
      </c>
      <c r="BT21" s="113"/>
      <c r="BX21" s="113"/>
      <c r="CA21" s="109"/>
      <c r="CB21" s="108"/>
      <c r="CC21" s="108"/>
      <c r="CD21" s="109"/>
      <c r="CE21" s="108"/>
      <c r="CF21" s="108"/>
      <c r="CG21" s="108"/>
      <c r="CH21" s="109"/>
      <c r="CI21" s="108"/>
      <c r="CJ21" s="108"/>
      <c r="CK21" s="109"/>
      <c r="CL21" s="108"/>
      <c r="CM21" s="108"/>
      <c r="CN21" s="108"/>
      <c r="CO21" s="109"/>
      <c r="CP21" s="108"/>
      <c r="CQ21" s="108"/>
      <c r="CR21" s="109"/>
      <c r="CS21" s="108"/>
      <c r="CT21" s="108"/>
      <c r="CU21" s="108"/>
    </row>
    <row r="22" spans="1:99">
      <c r="A22" s="113">
        <v>45107</v>
      </c>
      <c r="B22" s="115">
        <v>107.8</v>
      </c>
      <c r="C22" s="113">
        <v>45230</v>
      </c>
      <c r="D22" s="115">
        <v>50.7</v>
      </c>
      <c r="E22" s="113">
        <v>45107</v>
      </c>
      <c r="F22" s="115">
        <v>294857</v>
      </c>
      <c r="G22" s="113">
        <v>45107</v>
      </c>
      <c r="H22" s="115">
        <v>688.81</v>
      </c>
      <c r="I22" s="113">
        <v>45107</v>
      </c>
      <c r="J22" s="115">
        <v>155871</v>
      </c>
      <c r="K22" s="113">
        <v>45107</v>
      </c>
      <c r="L22" s="115">
        <v>3.6</v>
      </c>
      <c r="M22" s="113">
        <v>45107</v>
      </c>
      <c r="N22" s="115">
        <v>0.3</v>
      </c>
      <c r="O22" s="113">
        <v>45107</v>
      </c>
      <c r="P22" s="115">
        <v>4.1399999999999997</v>
      </c>
      <c r="Q22" s="113">
        <v>45107</v>
      </c>
      <c r="R22" s="115">
        <v>111</v>
      </c>
      <c r="S22" s="113">
        <v>45230</v>
      </c>
      <c r="T22" s="115">
        <v>46.5</v>
      </c>
      <c r="U22" s="113">
        <v>45107</v>
      </c>
      <c r="V22" s="115">
        <v>0.03</v>
      </c>
      <c r="W22" s="113">
        <v>45107</v>
      </c>
      <c r="X22" s="115">
        <v>101.6</v>
      </c>
      <c r="Y22" s="113">
        <v>45107</v>
      </c>
      <c r="Z22" s="115">
        <v>7107</v>
      </c>
      <c r="AA22" s="113">
        <v>45107</v>
      </c>
      <c r="AB22" s="115">
        <v>100</v>
      </c>
      <c r="AC22" s="113">
        <v>45107</v>
      </c>
      <c r="AD22" s="115">
        <v>6.5</v>
      </c>
      <c r="AE22" s="113">
        <v>45107</v>
      </c>
      <c r="AF22" s="115">
        <v>0.3</v>
      </c>
      <c r="AG22" s="113">
        <v>45107</v>
      </c>
      <c r="AH22" s="115">
        <v>101.0181</v>
      </c>
      <c r="AI22" s="113">
        <v>45107</v>
      </c>
      <c r="AJ22" s="115">
        <v>49</v>
      </c>
      <c r="AK22" s="113">
        <v>45230</v>
      </c>
      <c r="AL22" s="115">
        <v>704.35</v>
      </c>
      <c r="AM22" s="113">
        <v>45107</v>
      </c>
      <c r="AN22" s="115">
        <v>69.558000000000007</v>
      </c>
      <c r="AO22" s="113">
        <v>45230</v>
      </c>
      <c r="AP22" s="115">
        <v>4333.3</v>
      </c>
      <c r="AQ22" s="129">
        <v>45107</v>
      </c>
      <c r="AR22" s="121">
        <v>5.2</v>
      </c>
      <c r="AS22" s="113">
        <v>45107</v>
      </c>
      <c r="AT22" s="115">
        <v>0</v>
      </c>
      <c r="AU22" s="113">
        <v>45107</v>
      </c>
      <c r="AV22" s="115">
        <v>3049.53</v>
      </c>
      <c r="AW22" s="129">
        <v>45107</v>
      </c>
      <c r="AX22" s="115">
        <v>93.54</v>
      </c>
      <c r="AY22" s="129">
        <v>45230</v>
      </c>
      <c r="AZ22" s="115">
        <v>47.6</v>
      </c>
      <c r="BA22" s="129">
        <v>45107</v>
      </c>
      <c r="BB22" s="115">
        <v>44179</v>
      </c>
      <c r="BC22" s="129">
        <v>45107</v>
      </c>
      <c r="BD22" s="115">
        <v>83.1</v>
      </c>
      <c r="BE22" s="129">
        <v>45107</v>
      </c>
      <c r="BF22" s="115">
        <v>5.96</v>
      </c>
      <c r="BG22" s="129">
        <v>45107</v>
      </c>
      <c r="BH22" s="115">
        <v>386.58</v>
      </c>
      <c r="BI22" s="129">
        <v>45107</v>
      </c>
      <c r="BJ22" s="115">
        <v>3.47</v>
      </c>
      <c r="BK22" s="129">
        <v>45107</v>
      </c>
      <c r="BL22" s="115">
        <v>1.75</v>
      </c>
      <c r="BT22" s="113"/>
      <c r="BX22" s="113"/>
      <c r="CA22" s="109"/>
      <c r="CB22" s="108"/>
      <c r="CC22" s="108"/>
      <c r="CD22" s="109"/>
      <c r="CE22" s="108"/>
      <c r="CF22" s="108"/>
      <c r="CG22" s="108"/>
      <c r="CH22" s="109"/>
      <c r="CI22" s="108"/>
      <c r="CJ22" s="108"/>
      <c r="CK22" s="109"/>
      <c r="CL22" s="108"/>
      <c r="CM22" s="108"/>
      <c r="CN22" s="108"/>
      <c r="CO22" s="109"/>
      <c r="CP22" s="108"/>
      <c r="CQ22" s="108"/>
      <c r="CR22" s="109"/>
      <c r="CS22" s="108"/>
      <c r="CT22" s="108"/>
      <c r="CU22" s="108"/>
    </row>
    <row r="23" spans="1:99">
      <c r="A23" s="113">
        <v>45138</v>
      </c>
      <c r="B23" s="115">
        <v>107.5</v>
      </c>
      <c r="C23" s="113">
        <v>45260</v>
      </c>
      <c r="D23" s="115">
        <v>50.7</v>
      </c>
      <c r="E23" s="113">
        <v>45138</v>
      </c>
      <c r="F23" s="115">
        <v>285827</v>
      </c>
      <c r="G23" s="113">
        <v>45138</v>
      </c>
      <c r="H23" s="115">
        <v>690.64099999999996</v>
      </c>
      <c r="I23" s="113">
        <v>45138</v>
      </c>
      <c r="J23" s="115">
        <v>156019</v>
      </c>
      <c r="K23" s="113">
        <v>45138</v>
      </c>
      <c r="L23" s="115">
        <v>3.5</v>
      </c>
      <c r="M23" s="113">
        <v>45138</v>
      </c>
      <c r="N23" s="115">
        <v>0.2</v>
      </c>
      <c r="O23" s="113">
        <v>45138</v>
      </c>
      <c r="P23" s="115">
        <v>4.08</v>
      </c>
      <c r="Q23" s="113">
        <v>45138</v>
      </c>
      <c r="R23" s="115">
        <v>110</v>
      </c>
      <c r="S23" s="113">
        <v>45260</v>
      </c>
      <c r="T23" s="115">
        <v>47.6</v>
      </c>
      <c r="U23" s="113">
        <v>45138</v>
      </c>
      <c r="V23" s="115">
        <v>-0.12</v>
      </c>
      <c r="W23" s="113">
        <v>45138</v>
      </c>
      <c r="X23" s="115">
        <v>98.9</v>
      </c>
      <c r="Y23" s="113">
        <v>45138</v>
      </c>
      <c r="Z23" s="115">
        <v>3226.8</v>
      </c>
      <c r="AA23" s="113">
        <v>45138</v>
      </c>
      <c r="AB23" s="115">
        <v>99.7</v>
      </c>
      <c r="AC23" s="113">
        <v>45138</v>
      </c>
      <c r="AD23" s="115">
        <v>6.6</v>
      </c>
      <c r="AE23" s="113">
        <v>45138</v>
      </c>
      <c r="AF23" s="115">
        <v>-0.1</v>
      </c>
      <c r="AG23" s="113">
        <v>45138</v>
      </c>
      <c r="AH23" s="115">
        <v>101.184</v>
      </c>
      <c r="AI23" s="113">
        <v>45138</v>
      </c>
      <c r="AJ23" s="115">
        <v>49.3</v>
      </c>
      <c r="AK23" s="113">
        <v>45260</v>
      </c>
      <c r="AL23" s="115">
        <v>730.97</v>
      </c>
      <c r="AM23" s="113">
        <v>45138</v>
      </c>
      <c r="AN23" s="115">
        <v>79.396000000000001</v>
      </c>
      <c r="AO23" s="113">
        <v>45260</v>
      </c>
      <c r="AP23" s="115">
        <v>4250.5</v>
      </c>
      <c r="AQ23" s="129">
        <v>45138</v>
      </c>
      <c r="AR23" s="121">
        <v>5.3</v>
      </c>
      <c r="AS23" s="113">
        <v>45138</v>
      </c>
      <c r="AT23" s="115">
        <v>-0.3</v>
      </c>
      <c r="AU23" s="113">
        <v>45138</v>
      </c>
      <c r="AV23" s="115">
        <v>345.95</v>
      </c>
      <c r="AW23" s="129">
        <v>45138</v>
      </c>
      <c r="AX23" s="115">
        <v>93.21</v>
      </c>
      <c r="AY23" s="129">
        <v>45260</v>
      </c>
      <c r="AZ23" s="115">
        <v>48.3</v>
      </c>
      <c r="BA23" s="129">
        <v>45138</v>
      </c>
      <c r="BB23" s="115">
        <v>47728</v>
      </c>
      <c r="BC23" s="129">
        <v>45138</v>
      </c>
      <c r="BD23" s="115">
        <v>85.04</v>
      </c>
      <c r="BE23" s="129">
        <v>45138</v>
      </c>
      <c r="BF23" s="115">
        <v>8.48</v>
      </c>
      <c r="BG23" s="129">
        <v>45138</v>
      </c>
      <c r="BH23" s="115">
        <v>390.77</v>
      </c>
      <c r="BI23" s="129">
        <v>45138</v>
      </c>
      <c r="BJ23" s="115">
        <v>3.47</v>
      </c>
      <c r="BK23" s="129">
        <v>45138</v>
      </c>
      <c r="BL23" s="115">
        <v>1.88</v>
      </c>
      <c r="BT23" s="113"/>
      <c r="BX23" s="113"/>
      <c r="CA23" s="109"/>
      <c r="CB23" s="108"/>
      <c r="CC23" s="108"/>
      <c r="CD23" s="109"/>
      <c r="CE23" s="108"/>
      <c r="CF23" s="108"/>
      <c r="CG23" s="108"/>
      <c r="CH23" s="109"/>
      <c r="CI23" s="108"/>
      <c r="CJ23" s="108"/>
      <c r="CK23" s="109"/>
      <c r="CL23" s="108"/>
      <c r="CM23" s="108"/>
      <c r="CN23" s="108"/>
      <c r="CO23" s="109"/>
      <c r="CP23" s="108"/>
      <c r="CQ23" s="108"/>
      <c r="CR23" s="109"/>
      <c r="CS23" s="108"/>
      <c r="CT23" s="108"/>
      <c r="CU23" s="108"/>
    </row>
    <row r="24" spans="1:99">
      <c r="A24" s="113">
        <v>45169</v>
      </c>
      <c r="B24" s="115">
        <v>107</v>
      </c>
      <c r="C24" s="113">
        <v>45291</v>
      </c>
      <c r="D24" s="115">
        <v>50.9</v>
      </c>
      <c r="E24" s="113">
        <v>45169</v>
      </c>
      <c r="F24" s="115">
        <v>285317</v>
      </c>
      <c r="G24" s="113">
        <v>45169</v>
      </c>
      <c r="H24" s="115">
        <v>696.23800000000006</v>
      </c>
      <c r="I24" s="113">
        <v>45169</v>
      </c>
      <c r="J24" s="115">
        <v>156176</v>
      </c>
      <c r="K24" s="113">
        <v>45169</v>
      </c>
      <c r="L24" s="115">
        <v>3.7</v>
      </c>
      <c r="M24" s="113">
        <v>45169</v>
      </c>
      <c r="N24" s="115">
        <v>0.5</v>
      </c>
      <c r="O24" s="113">
        <v>45169</v>
      </c>
      <c r="P24" s="115">
        <v>4.08</v>
      </c>
      <c r="Q24" s="113">
        <v>45169</v>
      </c>
      <c r="R24" s="115">
        <v>109</v>
      </c>
      <c r="S24" s="113">
        <v>45291</v>
      </c>
      <c r="T24" s="115">
        <v>47.6</v>
      </c>
      <c r="U24" s="113">
        <v>45169</v>
      </c>
      <c r="V24" s="115">
        <v>-0.43</v>
      </c>
      <c r="W24" s="113">
        <v>45169</v>
      </c>
      <c r="X24" s="115">
        <v>98.5</v>
      </c>
      <c r="Y24" s="113">
        <v>45169</v>
      </c>
      <c r="Z24" s="115">
        <v>10936.4</v>
      </c>
      <c r="AA24" s="113">
        <v>45169</v>
      </c>
      <c r="AB24" s="115">
        <v>98.7</v>
      </c>
      <c r="AC24" s="113">
        <v>45169</v>
      </c>
      <c r="AD24" s="115">
        <v>6.5</v>
      </c>
      <c r="AE24" s="113">
        <v>45169</v>
      </c>
      <c r="AF24" s="115">
        <v>0.5</v>
      </c>
      <c r="AG24" s="113">
        <v>45169</v>
      </c>
      <c r="AH24" s="115">
        <v>101.2723</v>
      </c>
      <c r="AI24" s="113">
        <v>45169</v>
      </c>
      <c r="AJ24" s="115">
        <v>49.7</v>
      </c>
      <c r="AK24" s="113">
        <v>45291</v>
      </c>
      <c r="AL24" s="115">
        <v>828.98</v>
      </c>
      <c r="AM24" s="113">
        <v>45169</v>
      </c>
      <c r="AN24" s="115">
        <v>67.218999999999994</v>
      </c>
      <c r="AO24" s="113">
        <v>45291</v>
      </c>
      <c r="AP24" s="115">
        <v>4355.0200000000004</v>
      </c>
      <c r="AQ24" s="129">
        <v>45169</v>
      </c>
      <c r="AR24" s="121">
        <v>5.2</v>
      </c>
      <c r="AS24" s="113">
        <v>45169</v>
      </c>
      <c r="AT24" s="115">
        <v>0.1</v>
      </c>
      <c r="AU24" s="113">
        <v>45169</v>
      </c>
      <c r="AV24" s="115">
        <v>1358.05</v>
      </c>
      <c r="AW24" s="129">
        <v>45169</v>
      </c>
      <c r="AX24" s="115">
        <v>92.93</v>
      </c>
      <c r="AY24" s="129">
        <v>45291</v>
      </c>
      <c r="AZ24" s="115">
        <v>47.1</v>
      </c>
      <c r="BA24" s="129">
        <v>45169</v>
      </c>
      <c r="BB24" s="115">
        <v>46035</v>
      </c>
      <c r="BC24" s="129">
        <v>45169</v>
      </c>
      <c r="BD24" s="115">
        <v>91.05</v>
      </c>
      <c r="BE24" s="129">
        <v>45169</v>
      </c>
      <c r="BF24" s="115">
        <v>8.59</v>
      </c>
      <c r="BG24" s="129">
        <v>45169</v>
      </c>
      <c r="BH24" s="115">
        <v>385.84</v>
      </c>
      <c r="BI24" s="129">
        <v>45169</v>
      </c>
      <c r="BJ24" s="115">
        <v>3.45</v>
      </c>
      <c r="BK24" s="129">
        <v>45169</v>
      </c>
      <c r="BL24" s="115">
        <v>2.5299999999999998</v>
      </c>
      <c r="BT24" s="113"/>
      <c r="BX24" s="113"/>
      <c r="CA24" s="109"/>
      <c r="CB24" s="108"/>
      <c r="CC24" s="108"/>
      <c r="CD24" s="109"/>
      <c r="CE24" s="108"/>
      <c r="CF24" s="108"/>
      <c r="CG24" s="108"/>
      <c r="CH24" s="109"/>
      <c r="CI24" s="108"/>
      <c r="CJ24" s="108"/>
      <c r="CK24" s="109"/>
      <c r="CL24" s="108"/>
      <c r="CM24" s="108"/>
      <c r="CN24" s="108"/>
      <c r="CO24" s="109"/>
      <c r="CP24" s="108"/>
      <c r="CQ24" s="108"/>
      <c r="CR24" s="109"/>
      <c r="CS24" s="108"/>
      <c r="CT24" s="108"/>
      <c r="CU24" s="108"/>
    </row>
    <row r="25" spans="1:99">
      <c r="A25" s="113">
        <v>45199</v>
      </c>
      <c r="B25" s="115">
        <v>106.3</v>
      </c>
      <c r="C25" s="113">
        <v>45322</v>
      </c>
      <c r="D25" s="115">
        <v>52</v>
      </c>
      <c r="E25" s="113">
        <v>45199</v>
      </c>
      <c r="F25" s="115">
        <v>290883</v>
      </c>
      <c r="G25" s="113">
        <v>45199</v>
      </c>
      <c r="H25" s="115">
        <v>702.10900000000004</v>
      </c>
      <c r="I25" s="113">
        <v>45199</v>
      </c>
      <c r="J25" s="115">
        <v>156334</v>
      </c>
      <c r="K25" s="113">
        <v>45199</v>
      </c>
      <c r="L25" s="115">
        <v>3.8</v>
      </c>
      <c r="M25" s="113">
        <v>45199</v>
      </c>
      <c r="N25" s="115">
        <v>0.4</v>
      </c>
      <c r="O25" s="113">
        <v>45199</v>
      </c>
      <c r="P25" s="115">
        <v>4.0199999999999996</v>
      </c>
      <c r="Q25" s="113">
        <v>45199</v>
      </c>
      <c r="R25" s="115">
        <v>108.1</v>
      </c>
      <c r="S25" s="113">
        <v>45322</v>
      </c>
      <c r="T25" s="115">
        <v>47.9</v>
      </c>
      <c r="U25" s="113">
        <v>45199</v>
      </c>
      <c r="V25" s="115">
        <v>-0.33</v>
      </c>
      <c r="W25" s="113">
        <v>45199</v>
      </c>
      <c r="X25" s="115">
        <v>98.2</v>
      </c>
      <c r="Y25" s="113">
        <v>45199</v>
      </c>
      <c r="Z25" s="115">
        <v>8738</v>
      </c>
      <c r="AA25" s="113">
        <v>45199</v>
      </c>
      <c r="AB25" s="115">
        <v>98.7</v>
      </c>
      <c r="AC25" s="113">
        <v>45199</v>
      </c>
      <c r="AD25" s="115">
        <v>6.6</v>
      </c>
      <c r="AE25" s="113">
        <v>45199</v>
      </c>
      <c r="AF25" s="115">
        <v>0.3</v>
      </c>
      <c r="AG25" s="113">
        <v>45199</v>
      </c>
      <c r="AH25" s="115">
        <v>101.2688</v>
      </c>
      <c r="AI25" s="113">
        <v>45199</v>
      </c>
      <c r="AJ25" s="115">
        <v>50.2</v>
      </c>
      <c r="AK25" s="113">
        <v>45382</v>
      </c>
      <c r="AL25" s="115">
        <v>747.69</v>
      </c>
      <c r="AM25" s="113">
        <v>45199</v>
      </c>
      <c r="AN25" s="115">
        <v>75.12</v>
      </c>
      <c r="AO25" s="113">
        <v>45382</v>
      </c>
      <c r="AP25" s="115">
        <v>3902</v>
      </c>
      <c r="AQ25" s="129">
        <v>45199</v>
      </c>
      <c r="AR25" s="121">
        <v>5</v>
      </c>
      <c r="AS25" s="113">
        <v>45199</v>
      </c>
      <c r="AT25" s="115">
        <v>0</v>
      </c>
      <c r="AU25" s="113">
        <v>45199</v>
      </c>
      <c r="AV25" s="115">
        <v>2311.83</v>
      </c>
      <c r="AW25" s="129">
        <v>45199</v>
      </c>
      <c r="AX25" s="115">
        <v>92.76</v>
      </c>
      <c r="AY25" s="129">
        <v>45322</v>
      </c>
      <c r="AZ25" s="115">
        <v>48.8</v>
      </c>
      <c r="BA25" s="129">
        <v>45199</v>
      </c>
      <c r="BB25" s="115">
        <v>51402</v>
      </c>
      <c r="BC25" s="129">
        <v>45199</v>
      </c>
      <c r="BD25" s="115">
        <v>89.47</v>
      </c>
      <c r="BE25" s="129">
        <v>45199</v>
      </c>
      <c r="BF25" s="115">
        <v>10.32</v>
      </c>
      <c r="BG25" s="129">
        <v>45199</v>
      </c>
      <c r="BH25" s="115">
        <v>389.55</v>
      </c>
      <c r="BI25" s="129">
        <v>45199</v>
      </c>
      <c r="BJ25" s="115">
        <v>3.44</v>
      </c>
      <c r="BK25" s="129">
        <v>45199</v>
      </c>
      <c r="BL25" s="115">
        <v>2.93</v>
      </c>
      <c r="BT25" s="113"/>
      <c r="BX25" s="113"/>
      <c r="CA25" s="109"/>
      <c r="CB25" s="108"/>
      <c r="CC25" s="108"/>
      <c r="CD25" s="109"/>
      <c r="CE25" s="108"/>
      <c r="CF25" s="108"/>
      <c r="CG25" s="108"/>
      <c r="CH25" s="109"/>
      <c r="CI25" s="108"/>
      <c r="CJ25" s="108"/>
      <c r="CK25" s="109"/>
      <c r="CL25" s="108"/>
      <c r="CM25" s="108"/>
      <c r="CN25" s="108"/>
      <c r="CO25" s="109"/>
      <c r="CP25" s="108"/>
      <c r="CQ25" s="108"/>
      <c r="CR25" s="109"/>
      <c r="CS25" s="108"/>
      <c r="CT25" s="108"/>
      <c r="CU25" s="108"/>
    </row>
    <row r="26" spans="1:99">
      <c r="A26" s="113">
        <v>45230</v>
      </c>
      <c r="B26" s="115">
        <v>105.3</v>
      </c>
      <c r="C26" s="113">
        <v>45351</v>
      </c>
      <c r="D26" s="115">
        <v>52.5</v>
      </c>
      <c r="E26" s="113">
        <v>45230</v>
      </c>
      <c r="F26" s="115">
        <v>279021</v>
      </c>
      <c r="G26" s="113">
        <v>45230</v>
      </c>
      <c r="H26" s="115">
        <v>699.36500000000001</v>
      </c>
      <c r="I26" s="113">
        <v>45230</v>
      </c>
      <c r="J26" s="115">
        <v>156520</v>
      </c>
      <c r="K26" s="113">
        <v>45230</v>
      </c>
      <c r="L26" s="115">
        <v>3.9</v>
      </c>
      <c r="M26" s="113">
        <v>45230</v>
      </c>
      <c r="N26" s="115">
        <v>0.1</v>
      </c>
      <c r="O26" s="113">
        <v>45230</v>
      </c>
      <c r="P26" s="115">
        <v>3.91</v>
      </c>
      <c r="Q26" s="113">
        <v>45230</v>
      </c>
      <c r="R26" s="115">
        <v>107.2</v>
      </c>
      <c r="S26" s="113">
        <v>45351</v>
      </c>
      <c r="T26" s="115">
        <v>49.2</v>
      </c>
      <c r="U26" s="113">
        <v>45230</v>
      </c>
      <c r="V26" s="115">
        <v>-0.36</v>
      </c>
      <c r="W26" s="113">
        <v>45230</v>
      </c>
      <c r="X26" s="115">
        <v>97.6</v>
      </c>
      <c r="Y26" s="113">
        <v>45230</v>
      </c>
      <c r="Z26" s="115">
        <v>9911.2000000000007</v>
      </c>
      <c r="AA26" s="113">
        <v>45230</v>
      </c>
      <c r="AB26" s="115">
        <v>99.2</v>
      </c>
      <c r="AC26" s="113">
        <v>45230</v>
      </c>
      <c r="AD26" s="115">
        <v>6.6</v>
      </c>
      <c r="AE26" s="113">
        <v>45230</v>
      </c>
      <c r="AF26" s="115">
        <v>0.1</v>
      </c>
      <c r="AG26" s="113">
        <v>45230</v>
      </c>
      <c r="AH26" s="115">
        <v>101.17740000000001</v>
      </c>
      <c r="AI26" s="113">
        <v>45230</v>
      </c>
      <c r="AJ26" s="115">
        <v>49.5</v>
      </c>
      <c r="AK26" s="113">
        <v>45412</v>
      </c>
      <c r="AL26" s="115">
        <v>690.08</v>
      </c>
      <c r="AM26" s="113">
        <v>45230</v>
      </c>
      <c r="AN26" s="115">
        <v>55.862000000000002</v>
      </c>
      <c r="AO26" s="113">
        <v>45412</v>
      </c>
      <c r="AP26" s="115">
        <v>3569.9</v>
      </c>
      <c r="AQ26" s="129">
        <v>45230</v>
      </c>
      <c r="AR26" s="121">
        <v>5</v>
      </c>
      <c r="AS26" s="113">
        <v>45230</v>
      </c>
      <c r="AT26" s="115">
        <v>-0.2</v>
      </c>
      <c r="AU26" s="113">
        <v>45230</v>
      </c>
      <c r="AV26" s="115">
        <v>738.42</v>
      </c>
      <c r="AW26" s="129">
        <v>45230</v>
      </c>
      <c r="AX26" s="115">
        <v>92.83</v>
      </c>
      <c r="AY26" s="129">
        <v>45351</v>
      </c>
      <c r="AZ26" s="115">
        <v>48.6</v>
      </c>
      <c r="BA26" s="129">
        <v>45230</v>
      </c>
      <c r="BB26" s="115">
        <v>52868</v>
      </c>
      <c r="BC26" s="129">
        <v>45230</v>
      </c>
      <c r="BD26" s="115">
        <v>92.42</v>
      </c>
      <c r="BE26" s="129">
        <v>45230</v>
      </c>
      <c r="BF26" s="115">
        <v>5.77</v>
      </c>
      <c r="BG26" s="129">
        <v>45230</v>
      </c>
      <c r="BH26" s="115">
        <v>413.01</v>
      </c>
      <c r="BI26" s="129">
        <v>45230</v>
      </c>
      <c r="BJ26" s="115">
        <v>3.4</v>
      </c>
      <c r="BK26" s="129">
        <v>45230</v>
      </c>
      <c r="BL26" s="115">
        <v>3.04</v>
      </c>
      <c r="BT26" s="113"/>
      <c r="BX26" s="113"/>
      <c r="CA26" s="109"/>
      <c r="CB26" s="108"/>
      <c r="CC26" s="108"/>
      <c r="CD26" s="109"/>
      <c r="CE26" s="108"/>
      <c r="CF26" s="108"/>
      <c r="CG26" s="108"/>
      <c r="CH26" s="109"/>
      <c r="CI26" s="108"/>
      <c r="CJ26" s="108"/>
      <c r="CK26" s="109"/>
      <c r="CL26" s="108"/>
      <c r="CM26" s="108"/>
      <c r="CN26" s="108"/>
      <c r="CO26" s="109"/>
      <c r="CP26" s="108"/>
      <c r="CQ26" s="108"/>
      <c r="CR26" s="109"/>
      <c r="CS26" s="108"/>
      <c r="CT26" s="108"/>
      <c r="CU26" s="108"/>
    </row>
    <row r="27" spans="1:99">
      <c r="A27" s="113">
        <v>45260</v>
      </c>
      <c r="B27" s="115">
        <v>104.8</v>
      </c>
      <c r="C27" s="113">
        <v>45382</v>
      </c>
      <c r="D27" s="115">
        <v>52.1</v>
      </c>
      <c r="E27" s="113">
        <v>45260</v>
      </c>
      <c r="F27" s="115">
        <v>300639</v>
      </c>
      <c r="G27" s="113">
        <v>45260</v>
      </c>
      <c r="H27" s="115">
        <v>697.16700000000003</v>
      </c>
      <c r="I27" s="113">
        <v>45260</v>
      </c>
      <c r="J27" s="115">
        <v>156661</v>
      </c>
      <c r="K27" s="113">
        <v>45260</v>
      </c>
      <c r="L27" s="115">
        <v>3.7</v>
      </c>
      <c r="M27" s="113">
        <v>45260</v>
      </c>
      <c r="N27" s="115">
        <v>0.1</v>
      </c>
      <c r="O27" s="113">
        <v>45260</v>
      </c>
      <c r="P27" s="115">
        <v>3.91</v>
      </c>
      <c r="Q27" s="113">
        <v>45260</v>
      </c>
      <c r="R27" s="115">
        <v>106.2</v>
      </c>
      <c r="S27" s="113">
        <v>45382</v>
      </c>
      <c r="T27" s="115">
        <v>50.3</v>
      </c>
      <c r="U27" s="113">
        <v>45260</v>
      </c>
      <c r="V27" s="115">
        <v>-0.46</v>
      </c>
      <c r="W27" s="113">
        <v>45260</v>
      </c>
      <c r="X27" s="115">
        <v>98.7</v>
      </c>
      <c r="Y27" s="113">
        <v>45260</v>
      </c>
      <c r="Z27" s="115">
        <v>14354</v>
      </c>
      <c r="AA27" s="113">
        <v>45260</v>
      </c>
      <c r="AB27" s="115">
        <v>99.7</v>
      </c>
      <c r="AC27" s="113">
        <v>45260</v>
      </c>
      <c r="AD27" s="115">
        <v>6.5</v>
      </c>
      <c r="AE27" s="113">
        <v>45260</v>
      </c>
      <c r="AF27" s="115">
        <v>-0.6</v>
      </c>
      <c r="AG27" s="113">
        <v>45260</v>
      </c>
      <c r="AH27" s="115">
        <v>101.0107</v>
      </c>
      <c r="AI27" s="113">
        <v>45260</v>
      </c>
      <c r="AJ27" s="115">
        <v>49.4</v>
      </c>
      <c r="AK27" s="113">
        <v>45443</v>
      </c>
      <c r="AL27" s="115">
        <v>717.85</v>
      </c>
      <c r="AM27" s="113">
        <v>45260</v>
      </c>
      <c r="AN27" s="115">
        <v>69.064999999999998</v>
      </c>
      <c r="AO27" s="113">
        <v>45443</v>
      </c>
      <c r="AP27" s="115">
        <v>3921.1</v>
      </c>
      <c r="AQ27" s="129">
        <v>45260</v>
      </c>
      <c r="AR27" s="121">
        <v>5</v>
      </c>
      <c r="AS27" s="113">
        <v>45260</v>
      </c>
      <c r="AT27" s="115">
        <v>-0.5</v>
      </c>
      <c r="AU27" s="113">
        <v>45260</v>
      </c>
      <c r="AV27" s="115">
        <v>1088.73</v>
      </c>
      <c r="AW27" s="129">
        <v>45260</v>
      </c>
      <c r="AX27" s="115">
        <v>93.11</v>
      </c>
      <c r="AY27" s="129">
        <v>45382</v>
      </c>
      <c r="AZ27" s="115">
        <v>49.3</v>
      </c>
      <c r="BA27" s="129">
        <v>45260</v>
      </c>
      <c r="BB27" s="115">
        <v>50627</v>
      </c>
      <c r="BC27" s="129">
        <v>45260</v>
      </c>
      <c r="BD27" s="115">
        <v>92.8</v>
      </c>
      <c r="BE27" s="129">
        <v>45260</v>
      </c>
      <c r="BF27" s="115">
        <v>9.8000000000000007</v>
      </c>
      <c r="BG27" s="129">
        <v>45260</v>
      </c>
      <c r="BH27" s="115">
        <v>430.2</v>
      </c>
      <c r="BI27" s="129">
        <v>45260</v>
      </c>
      <c r="BJ27" s="115">
        <v>3.37</v>
      </c>
      <c r="BK27" s="129">
        <v>45260</v>
      </c>
      <c r="BL27" s="115">
        <v>2.9</v>
      </c>
      <c r="BT27" s="113"/>
      <c r="BX27" s="113"/>
      <c r="CA27" s="109"/>
      <c r="CB27" s="108"/>
      <c r="CC27" s="108"/>
      <c r="CD27" s="109"/>
      <c r="CE27" s="108"/>
      <c r="CF27" s="108"/>
      <c r="CG27" s="108"/>
      <c r="CH27" s="109"/>
      <c r="CI27" s="108"/>
      <c r="CJ27" s="108"/>
      <c r="CK27" s="109"/>
      <c r="CL27" s="108"/>
      <c r="CM27" s="108"/>
      <c r="CN27" s="108"/>
      <c r="CO27" s="109"/>
      <c r="CP27" s="108"/>
      <c r="CQ27" s="108"/>
      <c r="CR27" s="109"/>
      <c r="CS27" s="108"/>
      <c r="CT27" s="108"/>
      <c r="CU27" s="108"/>
    </row>
    <row r="28" spans="1:99">
      <c r="A28" s="113">
        <v>45291</v>
      </c>
      <c r="B28" s="115">
        <v>104.7</v>
      </c>
      <c r="C28" s="113">
        <v>45412</v>
      </c>
      <c r="D28" s="115">
        <v>51.3</v>
      </c>
      <c r="E28" s="113">
        <v>45291</v>
      </c>
      <c r="F28" s="115">
        <v>287397</v>
      </c>
      <c r="G28" s="113">
        <v>45291</v>
      </c>
      <c r="H28" s="115">
        <v>699.82100000000003</v>
      </c>
      <c r="I28" s="113">
        <v>45291</v>
      </c>
      <c r="J28" s="115">
        <v>156930</v>
      </c>
      <c r="K28" s="113">
        <v>45291</v>
      </c>
      <c r="L28" s="115">
        <v>3.8</v>
      </c>
      <c r="M28" s="113">
        <v>45291</v>
      </c>
      <c r="N28" s="115">
        <v>0.2</v>
      </c>
      <c r="O28" s="113">
        <v>45291</v>
      </c>
      <c r="P28" s="115">
        <v>3.91</v>
      </c>
      <c r="Q28" s="113">
        <v>45291</v>
      </c>
      <c r="R28" s="115">
        <v>105.6</v>
      </c>
      <c r="S28" s="113">
        <v>45412</v>
      </c>
      <c r="T28" s="115">
        <v>51.7</v>
      </c>
      <c r="U28" s="113">
        <v>45291</v>
      </c>
      <c r="V28" s="115">
        <v>-0.47</v>
      </c>
      <c r="W28" s="113">
        <v>45291</v>
      </c>
      <c r="X28" s="115">
        <v>98.1</v>
      </c>
      <c r="Y28" s="113">
        <v>45291</v>
      </c>
      <c r="Z28" s="115">
        <v>13336.6</v>
      </c>
      <c r="AA28" s="113">
        <v>45291</v>
      </c>
      <c r="AB28" s="115">
        <v>99.2</v>
      </c>
      <c r="AC28" s="113">
        <v>45291</v>
      </c>
      <c r="AD28" s="115">
        <v>6.5</v>
      </c>
      <c r="AE28" s="113">
        <v>45291</v>
      </c>
      <c r="AF28" s="115">
        <v>0.2</v>
      </c>
      <c r="AG28" s="113">
        <v>45291</v>
      </c>
      <c r="AH28" s="115">
        <v>100.78570000000001</v>
      </c>
      <c r="AI28" s="113">
        <v>45291</v>
      </c>
      <c r="AJ28" s="115">
        <v>49</v>
      </c>
      <c r="AK28" s="113">
        <v>45473</v>
      </c>
      <c r="AL28" s="115">
        <v>768.52</v>
      </c>
      <c r="AM28" s="113">
        <v>45291</v>
      </c>
      <c r="AN28" s="115">
        <v>74.727000000000004</v>
      </c>
      <c r="AO28" s="113">
        <v>45473</v>
      </c>
      <c r="AP28" s="115">
        <v>4073.16</v>
      </c>
      <c r="AQ28" s="129">
        <v>45291</v>
      </c>
      <c r="AR28" s="121">
        <v>5.0999999999999996</v>
      </c>
      <c r="AS28" s="113">
        <v>45291</v>
      </c>
      <c r="AT28" s="115">
        <v>-0.3</v>
      </c>
      <c r="AU28" s="113">
        <v>45291</v>
      </c>
      <c r="AV28" s="115">
        <v>1170.8900000000001</v>
      </c>
      <c r="AW28" s="129">
        <v>45291</v>
      </c>
      <c r="AX28" s="115">
        <v>93.55</v>
      </c>
      <c r="AY28" s="129">
        <v>45412</v>
      </c>
      <c r="AZ28" s="115">
        <v>50.2</v>
      </c>
      <c r="BA28" s="129">
        <v>45291</v>
      </c>
      <c r="BB28" s="115">
        <v>43814</v>
      </c>
      <c r="BC28" s="129">
        <v>45291</v>
      </c>
      <c r="BD28" s="115">
        <v>90.48</v>
      </c>
      <c r="BE28" s="129">
        <v>45291</v>
      </c>
      <c r="BF28" s="115">
        <v>11.1</v>
      </c>
      <c r="BG28" s="129">
        <v>45291</v>
      </c>
      <c r="BH28" s="115">
        <v>420.93</v>
      </c>
      <c r="BI28" s="129">
        <v>45291</v>
      </c>
      <c r="BJ28" s="115">
        <v>3.39</v>
      </c>
      <c r="BK28" s="129">
        <v>45291</v>
      </c>
      <c r="BL28" s="115">
        <v>2.7</v>
      </c>
      <c r="BT28" s="113"/>
      <c r="BX28" s="113"/>
      <c r="CA28" s="109"/>
      <c r="CB28" s="108"/>
      <c r="CC28" s="108"/>
      <c r="CD28" s="109"/>
      <c r="CE28" s="108"/>
      <c r="CF28" s="108"/>
      <c r="CG28" s="108"/>
      <c r="CH28" s="109"/>
      <c r="CI28" s="108"/>
      <c r="CJ28" s="108"/>
      <c r="CK28" s="109"/>
      <c r="CL28" s="108"/>
      <c r="CM28" s="108"/>
      <c r="CN28" s="108"/>
      <c r="CO28" s="109"/>
      <c r="CP28" s="108"/>
      <c r="CQ28" s="108"/>
      <c r="CR28" s="109"/>
      <c r="CS28" s="108"/>
      <c r="CT28" s="108"/>
      <c r="CU28" s="108"/>
    </row>
    <row r="29" spans="1:99">
      <c r="A29" s="113">
        <v>45322</v>
      </c>
      <c r="B29" s="115">
        <v>104.2</v>
      </c>
      <c r="C29" s="113">
        <v>45443</v>
      </c>
      <c r="D29" s="115">
        <v>54.5</v>
      </c>
      <c r="E29" s="113">
        <v>45322</v>
      </c>
      <c r="F29" s="115">
        <v>276538</v>
      </c>
      <c r="G29" s="113">
        <v>45322</v>
      </c>
      <c r="H29" s="115">
        <v>694.13099999999997</v>
      </c>
      <c r="I29" s="113">
        <v>45322</v>
      </c>
      <c r="J29" s="115">
        <v>157049</v>
      </c>
      <c r="K29" s="113">
        <v>45322</v>
      </c>
      <c r="L29" s="115">
        <v>3.7</v>
      </c>
      <c r="M29" s="113">
        <v>45322</v>
      </c>
      <c r="N29" s="115">
        <v>0.3</v>
      </c>
      <c r="O29" s="113">
        <v>45322</v>
      </c>
      <c r="P29" s="115">
        <v>4</v>
      </c>
      <c r="Q29" s="113">
        <v>45322</v>
      </c>
      <c r="R29" s="115">
        <v>104.7</v>
      </c>
      <c r="S29" s="113">
        <v>45443</v>
      </c>
      <c r="T29" s="115">
        <v>52.2</v>
      </c>
      <c r="U29" s="113">
        <v>45322</v>
      </c>
      <c r="V29" s="115">
        <v>-0.42</v>
      </c>
      <c r="W29" s="113">
        <v>45322</v>
      </c>
      <c r="X29" s="115">
        <v>97.2</v>
      </c>
      <c r="Y29" s="113">
        <v>45322</v>
      </c>
      <c r="Z29" s="115">
        <v>25790.400000000001</v>
      </c>
      <c r="AA29" s="113">
        <v>45322</v>
      </c>
      <c r="AB29" s="115">
        <v>99.4</v>
      </c>
      <c r="AC29" s="113">
        <v>45322</v>
      </c>
      <c r="AD29" s="115">
        <v>6.5</v>
      </c>
      <c r="AE29" s="113">
        <v>45322</v>
      </c>
      <c r="AF29" s="115">
        <v>-0.4</v>
      </c>
      <c r="AG29" s="113">
        <v>45322</v>
      </c>
      <c r="AH29" s="115">
        <v>100.51990000000001</v>
      </c>
      <c r="AI29" s="113">
        <v>45322</v>
      </c>
      <c r="AJ29" s="115">
        <v>49.2</v>
      </c>
      <c r="AK29" s="113">
        <v>45504</v>
      </c>
      <c r="AL29" s="115">
        <v>883.11</v>
      </c>
      <c r="AM29" s="113">
        <v>45322</v>
      </c>
      <c r="AN29" s="115">
        <v>83.704999999999998</v>
      </c>
      <c r="AO29" s="113">
        <v>45504</v>
      </c>
      <c r="AP29" s="115">
        <v>3775.74</v>
      </c>
      <c r="AQ29" s="129">
        <v>45322</v>
      </c>
      <c r="AR29" s="121">
        <v>5.2</v>
      </c>
      <c r="AS29" s="113">
        <v>45322</v>
      </c>
      <c r="AT29" s="115">
        <v>-0.8</v>
      </c>
      <c r="AU29" s="113">
        <v>45322</v>
      </c>
      <c r="AV29" s="115">
        <v>4914.25</v>
      </c>
      <c r="AW29" s="129">
        <v>45322</v>
      </c>
      <c r="AX29" s="115">
        <v>94.05</v>
      </c>
      <c r="AY29" s="129">
        <v>45443</v>
      </c>
      <c r="AZ29" s="115">
        <v>50.9</v>
      </c>
      <c r="BA29" s="129">
        <v>45322</v>
      </c>
      <c r="BB29" s="115">
        <v>48421</v>
      </c>
      <c r="BC29" s="129">
        <v>45322</v>
      </c>
      <c r="BD29" s="115">
        <v>91.66</v>
      </c>
      <c r="BE29" s="129">
        <v>45322</v>
      </c>
      <c r="BF29" s="115">
        <v>2.4900000000000002</v>
      </c>
      <c r="BG29" s="129">
        <v>45322</v>
      </c>
      <c r="BH29" s="115">
        <v>422.56</v>
      </c>
      <c r="BI29" s="129">
        <v>45322</v>
      </c>
      <c r="BJ29" s="115">
        <v>3.38</v>
      </c>
      <c r="BK29" s="129">
        <v>45322</v>
      </c>
      <c r="BL29" s="115">
        <v>1.8</v>
      </c>
      <c r="BT29" s="113"/>
      <c r="BX29" s="113"/>
      <c r="CA29" s="109"/>
      <c r="CB29" s="108"/>
      <c r="CC29" s="108"/>
      <c r="CD29" s="109"/>
      <c r="CE29" s="108"/>
      <c r="CF29" s="108"/>
      <c r="CG29" s="108"/>
      <c r="CH29" s="109"/>
      <c r="CI29" s="108"/>
      <c r="CJ29" s="108"/>
      <c r="CK29" s="109"/>
      <c r="CL29" s="108"/>
      <c r="CM29" s="108"/>
      <c r="CN29" s="108"/>
      <c r="CO29" s="109"/>
      <c r="CP29" s="108"/>
      <c r="CQ29" s="108"/>
      <c r="CR29" s="109"/>
      <c r="CS29" s="108"/>
      <c r="CT29" s="108"/>
      <c r="CU29" s="108"/>
    </row>
    <row r="30" spans="1:99">
      <c r="A30" s="113">
        <v>45351</v>
      </c>
      <c r="B30" s="115">
        <v>104.3</v>
      </c>
      <c r="C30" s="113">
        <v>45473</v>
      </c>
      <c r="D30" s="115">
        <v>54.8</v>
      </c>
      <c r="E30" s="113">
        <v>45351</v>
      </c>
      <c r="F30" s="115">
        <v>279865</v>
      </c>
      <c r="G30" s="113">
        <v>45351</v>
      </c>
      <c r="H30" s="115">
        <v>700.93200000000002</v>
      </c>
      <c r="I30" s="113">
        <v>45351</v>
      </c>
      <c r="J30" s="115">
        <v>157271</v>
      </c>
      <c r="K30" s="113">
        <v>45351</v>
      </c>
      <c r="L30" s="115">
        <v>3.9</v>
      </c>
      <c r="M30" s="113">
        <v>45351</v>
      </c>
      <c r="N30" s="115">
        <v>0.4</v>
      </c>
      <c r="O30" s="113">
        <v>45351</v>
      </c>
      <c r="P30" s="115">
        <v>4.3099999999999996</v>
      </c>
      <c r="Q30" s="113">
        <v>45351</v>
      </c>
      <c r="R30" s="115">
        <v>104.3</v>
      </c>
      <c r="S30" s="113">
        <v>45473</v>
      </c>
      <c r="T30" s="115">
        <v>50.9</v>
      </c>
      <c r="U30" s="113">
        <v>45351</v>
      </c>
      <c r="V30" s="115">
        <v>-0.43</v>
      </c>
      <c r="W30" s="113">
        <v>45351</v>
      </c>
      <c r="X30" s="115">
        <v>97.8</v>
      </c>
      <c r="Y30" s="113">
        <v>45351</v>
      </c>
      <c r="Z30" s="115">
        <v>15897.2</v>
      </c>
      <c r="AA30" s="113">
        <v>45351</v>
      </c>
      <c r="AB30" s="115">
        <v>99.5</v>
      </c>
      <c r="AC30" s="113">
        <v>45351</v>
      </c>
      <c r="AD30" s="115">
        <v>6.5</v>
      </c>
      <c r="AE30" s="113">
        <v>45351</v>
      </c>
      <c r="AF30" s="115">
        <v>0.6</v>
      </c>
      <c r="AG30" s="113">
        <v>45351</v>
      </c>
      <c r="AH30" s="115">
        <v>100.2328</v>
      </c>
      <c r="AI30" s="113">
        <v>45351</v>
      </c>
      <c r="AJ30" s="115">
        <v>49.1</v>
      </c>
      <c r="AK30" s="113">
        <v>45535</v>
      </c>
      <c r="AL30" s="115">
        <v>907.42</v>
      </c>
      <c r="AM30" s="113">
        <v>45351</v>
      </c>
      <c r="AN30" s="115">
        <v>40.89</v>
      </c>
      <c r="AO30" s="113">
        <v>45535</v>
      </c>
      <c r="AP30" s="115">
        <v>3872.58</v>
      </c>
      <c r="AQ30" s="129">
        <v>45351</v>
      </c>
      <c r="AR30" s="121">
        <v>5.3</v>
      </c>
      <c r="AS30" s="113">
        <v>45351</v>
      </c>
      <c r="AT30" s="115">
        <v>0.7</v>
      </c>
      <c r="AU30" s="113">
        <v>45351</v>
      </c>
      <c r="AV30" s="115">
        <v>1455.62</v>
      </c>
      <c r="AW30" s="129">
        <v>45351</v>
      </c>
      <c r="AX30" s="115">
        <v>94.59</v>
      </c>
      <c r="AY30" s="129">
        <v>45473</v>
      </c>
      <c r="AZ30" s="115">
        <v>53.2</v>
      </c>
      <c r="BA30" s="129">
        <v>45351</v>
      </c>
      <c r="BB30" s="115">
        <v>37732</v>
      </c>
      <c r="BC30" s="129">
        <v>45351</v>
      </c>
      <c r="BD30" s="115">
        <v>78.400000000000006</v>
      </c>
      <c r="BE30" s="129">
        <v>45351</v>
      </c>
      <c r="BF30" s="115">
        <v>7.89</v>
      </c>
      <c r="BG30" s="129">
        <v>45351</v>
      </c>
      <c r="BH30" s="115">
        <v>369.84</v>
      </c>
      <c r="BI30" s="129">
        <v>45351</v>
      </c>
      <c r="BJ30" s="115">
        <v>3.4</v>
      </c>
      <c r="BK30" s="129">
        <v>45351</v>
      </c>
      <c r="BL30" s="115">
        <v>3.08</v>
      </c>
      <c r="BT30" s="113"/>
      <c r="BX30" s="113"/>
      <c r="CA30" s="109"/>
      <c r="CB30" s="108"/>
      <c r="CC30" s="108"/>
      <c r="CD30" s="109"/>
      <c r="CE30" s="108"/>
      <c r="CF30" s="108"/>
      <c r="CG30" s="108"/>
      <c r="CH30" s="109"/>
      <c r="CI30" s="108"/>
      <c r="CJ30" s="108"/>
      <c r="CK30" s="109"/>
      <c r="CL30" s="108"/>
      <c r="CM30" s="108"/>
      <c r="CN30" s="108"/>
      <c r="CO30" s="109"/>
      <c r="CP30" s="108"/>
      <c r="CQ30" s="108"/>
      <c r="CR30" s="109"/>
      <c r="CS30" s="108"/>
      <c r="CT30" s="108"/>
      <c r="CU30" s="108"/>
    </row>
    <row r="31" spans="1:99">
      <c r="A31" s="113">
        <v>45382</v>
      </c>
      <c r="B31" s="115">
        <v>104.1</v>
      </c>
      <c r="C31" s="113">
        <v>45504</v>
      </c>
      <c r="D31" s="115">
        <v>54.3</v>
      </c>
      <c r="E31" s="113">
        <v>45382</v>
      </c>
      <c r="F31" s="115">
        <v>282096</v>
      </c>
      <c r="G31" s="113">
        <v>45382</v>
      </c>
      <c r="H31" s="115">
        <v>703.73800000000006</v>
      </c>
      <c r="I31" s="113">
        <v>45382</v>
      </c>
      <c r="J31" s="115">
        <v>157517</v>
      </c>
      <c r="K31" s="113">
        <v>45382</v>
      </c>
      <c r="L31" s="115">
        <v>3.9</v>
      </c>
      <c r="M31" s="113">
        <v>45382</v>
      </c>
      <c r="N31" s="115">
        <v>0.3</v>
      </c>
      <c r="O31" s="113">
        <v>45382</v>
      </c>
      <c r="P31" s="115">
        <v>4.12</v>
      </c>
      <c r="Q31" s="113">
        <v>45382</v>
      </c>
      <c r="R31" s="115">
        <v>104</v>
      </c>
      <c r="S31" s="113">
        <v>45504</v>
      </c>
      <c r="T31" s="115">
        <v>50.2</v>
      </c>
      <c r="U31" s="113">
        <v>45382</v>
      </c>
      <c r="V31" s="115">
        <v>-0.34</v>
      </c>
      <c r="W31" s="113">
        <v>45382</v>
      </c>
      <c r="X31" s="115">
        <v>97.7</v>
      </c>
      <c r="Y31" s="113">
        <v>45382</v>
      </c>
      <c r="Z31" s="115">
        <v>15768</v>
      </c>
      <c r="AA31" s="113">
        <v>45382</v>
      </c>
      <c r="AB31" s="115">
        <v>100</v>
      </c>
      <c r="AC31" s="113">
        <v>45382</v>
      </c>
      <c r="AD31" s="115">
        <v>6.5</v>
      </c>
      <c r="AE31" s="113">
        <v>45382</v>
      </c>
      <c r="AF31" s="115">
        <v>0.8</v>
      </c>
      <c r="AG31" s="113">
        <v>45382</v>
      </c>
      <c r="AH31" s="115">
        <v>99.945499999999996</v>
      </c>
      <c r="AI31" s="113">
        <v>45382</v>
      </c>
      <c r="AJ31" s="115">
        <v>50.8</v>
      </c>
      <c r="AK31" s="115">
        <v>45565</v>
      </c>
      <c r="AL31" s="115">
        <v>802.36</v>
      </c>
      <c r="AM31" s="115">
        <v>45382</v>
      </c>
      <c r="AN31" s="115">
        <v>58.585999999999999</v>
      </c>
      <c r="AO31" s="115">
        <v>45565</v>
      </c>
      <c r="AP31" s="115">
        <v>4111.2299999999996</v>
      </c>
      <c r="AQ31" s="129">
        <v>45382</v>
      </c>
      <c r="AR31" s="121">
        <v>5.2</v>
      </c>
      <c r="AS31" s="113">
        <v>45382</v>
      </c>
      <c r="AT31" s="115">
        <v>0.1</v>
      </c>
      <c r="AU31" s="115">
        <v>45382</v>
      </c>
      <c r="AV31" s="115">
        <v>3088.88</v>
      </c>
      <c r="AW31" s="129">
        <v>45382</v>
      </c>
      <c r="AX31" s="115">
        <v>95.23</v>
      </c>
      <c r="AY31" s="129">
        <v>45504</v>
      </c>
      <c r="AZ31" s="115">
        <v>52.9</v>
      </c>
      <c r="BA31" s="121">
        <v>45382</v>
      </c>
      <c r="BB31" s="115">
        <v>47165</v>
      </c>
      <c r="BC31" s="121">
        <v>45382</v>
      </c>
      <c r="BD31" s="115">
        <v>93.36</v>
      </c>
      <c r="BE31" s="129">
        <v>45382</v>
      </c>
      <c r="BF31" s="115">
        <v>8.67</v>
      </c>
      <c r="BG31" s="121">
        <v>45382</v>
      </c>
      <c r="BH31" s="115">
        <v>391.41</v>
      </c>
      <c r="BI31" s="121">
        <v>45382</v>
      </c>
      <c r="BJ31" s="115">
        <v>3.4</v>
      </c>
      <c r="BK31" s="129">
        <v>45382</v>
      </c>
      <c r="BL31" s="115">
        <v>2.15</v>
      </c>
      <c r="BT31" s="113"/>
      <c r="BX31" s="113"/>
      <c r="CA31" s="109"/>
      <c r="CB31" s="108"/>
      <c r="CC31" s="108"/>
      <c r="CD31" s="109"/>
      <c r="CE31" s="108"/>
      <c r="CF31" s="108"/>
      <c r="CG31" s="108"/>
      <c r="CH31" s="109"/>
      <c r="CI31" s="108"/>
      <c r="CJ31" s="108"/>
      <c r="CK31" s="109"/>
      <c r="CL31" s="108"/>
      <c r="CM31" s="108"/>
      <c r="CN31" s="108"/>
      <c r="CO31" s="109"/>
      <c r="CP31" s="108"/>
      <c r="CQ31" s="108"/>
      <c r="CR31" s="109"/>
      <c r="CS31" s="108"/>
      <c r="CT31" s="108"/>
      <c r="CU31" s="108"/>
    </row>
    <row r="32" spans="1:99">
      <c r="A32" s="113">
        <v>45412</v>
      </c>
      <c r="B32" s="115">
        <v>103.5</v>
      </c>
      <c r="C32" s="113">
        <v>45535</v>
      </c>
      <c r="D32" s="115">
        <v>54.6</v>
      </c>
      <c r="E32" s="113">
        <v>45412</v>
      </c>
      <c r="F32" s="115">
        <v>282737</v>
      </c>
      <c r="G32" s="113">
        <v>45412</v>
      </c>
      <c r="H32" s="115">
        <v>702.68100000000004</v>
      </c>
      <c r="I32" s="113">
        <v>45412</v>
      </c>
      <c r="J32" s="115">
        <v>157635</v>
      </c>
      <c r="K32" s="113">
        <v>45412</v>
      </c>
      <c r="L32" s="115">
        <v>3.9</v>
      </c>
      <c r="M32" s="113">
        <v>45412</v>
      </c>
      <c r="N32" s="115">
        <v>0.3</v>
      </c>
      <c r="O32" s="113">
        <v>45412</v>
      </c>
      <c r="P32" s="115">
        <v>4.08</v>
      </c>
      <c r="Q32" s="113">
        <v>45412</v>
      </c>
      <c r="R32" s="115">
        <v>103.1</v>
      </c>
      <c r="S32" s="113">
        <v>45535</v>
      </c>
      <c r="T32" s="115">
        <v>51</v>
      </c>
      <c r="U32" s="113">
        <v>45412</v>
      </c>
      <c r="V32" s="115">
        <v>-0.52</v>
      </c>
      <c r="W32" s="113">
        <v>45412</v>
      </c>
      <c r="X32" s="115">
        <v>97.8</v>
      </c>
      <c r="Y32" s="113">
        <v>45412</v>
      </c>
      <c r="Z32" s="115">
        <v>17705.8</v>
      </c>
      <c r="AA32" s="113">
        <v>45412</v>
      </c>
      <c r="AB32" s="115">
        <v>100</v>
      </c>
      <c r="AC32" s="113">
        <v>45412</v>
      </c>
      <c r="AD32" s="115">
        <v>6.4</v>
      </c>
      <c r="AE32" s="113">
        <v>45412</v>
      </c>
      <c r="AF32" s="115">
        <v>0.6</v>
      </c>
      <c r="AG32" s="113">
        <v>45412</v>
      </c>
      <c r="AH32" s="115">
        <v>99.678299999999993</v>
      </c>
      <c r="AI32" s="113">
        <v>45412</v>
      </c>
      <c r="AJ32" s="115">
        <v>50.4</v>
      </c>
      <c r="AK32" s="115">
        <v>45596</v>
      </c>
      <c r="AL32" s="115">
        <v>731</v>
      </c>
      <c r="AM32" s="115">
        <v>45412</v>
      </c>
      <c r="AN32" s="115">
        <v>72.001999999999995</v>
      </c>
      <c r="AO32" s="115">
        <v>45596</v>
      </c>
      <c r="AP32" s="115">
        <v>4539.6400000000003</v>
      </c>
      <c r="AQ32" s="129">
        <v>45412</v>
      </c>
      <c r="AR32" s="121">
        <v>5</v>
      </c>
      <c r="AS32" s="113">
        <v>45412</v>
      </c>
      <c r="AT32" s="115">
        <v>0.3</v>
      </c>
      <c r="AU32" s="115">
        <v>45412</v>
      </c>
      <c r="AV32" s="115">
        <v>732.49</v>
      </c>
      <c r="AW32" s="129">
        <v>45412</v>
      </c>
      <c r="AX32" s="115">
        <v>95.94</v>
      </c>
      <c r="AY32" s="129">
        <v>45535</v>
      </c>
      <c r="AZ32" s="115">
        <v>51.5</v>
      </c>
      <c r="BA32" s="121">
        <v>45412</v>
      </c>
      <c r="BB32" s="115">
        <v>47096</v>
      </c>
      <c r="BC32" s="121">
        <v>45412</v>
      </c>
      <c r="BD32" s="115">
        <v>87.9</v>
      </c>
      <c r="BE32" s="129">
        <v>45412</v>
      </c>
      <c r="BF32" s="115">
        <v>6.46</v>
      </c>
      <c r="BG32" s="121">
        <v>45412</v>
      </c>
      <c r="BH32" s="115">
        <v>387.16</v>
      </c>
      <c r="BI32" s="121">
        <v>45412</v>
      </c>
      <c r="BJ32" s="115">
        <v>3.4</v>
      </c>
      <c r="BK32" s="129">
        <v>45412</v>
      </c>
      <c r="BL32" s="115">
        <v>1.94</v>
      </c>
      <c r="BT32" s="113"/>
      <c r="BX32" s="113"/>
      <c r="CA32" s="109"/>
      <c r="CB32" s="108"/>
      <c r="CC32" s="108"/>
      <c r="CD32" s="109"/>
      <c r="CE32" s="108"/>
      <c r="CF32" s="108"/>
      <c r="CG32" s="108"/>
      <c r="CH32" s="109"/>
      <c r="CI32" s="108"/>
      <c r="CJ32" s="108"/>
      <c r="CK32" s="109"/>
      <c r="CL32" s="108"/>
      <c r="CM32" s="108"/>
      <c r="CN32" s="108"/>
      <c r="CO32" s="109"/>
      <c r="CP32" s="108"/>
      <c r="CQ32" s="108"/>
      <c r="CR32" s="109"/>
      <c r="CS32" s="108"/>
      <c r="CT32" s="108"/>
      <c r="CU32" s="108"/>
    </row>
    <row r="33" spans="1:99">
      <c r="A33" s="113">
        <v>45443</v>
      </c>
      <c r="B33" s="115">
        <v>103.1</v>
      </c>
      <c r="C33" s="113">
        <v>45565</v>
      </c>
      <c r="D33" s="115">
        <v>54</v>
      </c>
      <c r="E33" s="113">
        <v>45443</v>
      </c>
      <c r="F33" s="115">
        <v>282987</v>
      </c>
      <c r="G33" s="113">
        <v>45443</v>
      </c>
      <c r="H33" s="115">
        <v>704.30899999999997</v>
      </c>
      <c r="I33" s="113">
        <v>45443</v>
      </c>
      <c r="J33" s="115">
        <v>157828</v>
      </c>
      <c r="K33" s="113">
        <v>45443</v>
      </c>
      <c r="L33" s="115">
        <v>4</v>
      </c>
      <c r="M33" s="113">
        <v>45443</v>
      </c>
      <c r="N33" s="115">
        <v>0</v>
      </c>
      <c r="O33" s="113">
        <v>45443</v>
      </c>
      <c r="P33" s="115">
        <v>4.0599999999999996</v>
      </c>
      <c r="Q33" s="113">
        <v>45443</v>
      </c>
      <c r="R33" s="115">
        <v>102.7</v>
      </c>
      <c r="S33" s="113">
        <v>45565</v>
      </c>
      <c r="T33" s="115">
        <v>49.6</v>
      </c>
      <c r="U33" s="113">
        <v>45443</v>
      </c>
      <c r="V33" s="115">
        <v>-0.46</v>
      </c>
      <c r="W33" s="113">
        <v>45443</v>
      </c>
      <c r="X33" s="115">
        <v>96.6</v>
      </c>
      <c r="Y33" s="113">
        <v>45443</v>
      </c>
      <c r="Z33" s="115">
        <v>10839.6</v>
      </c>
      <c r="AA33" s="113">
        <v>45443</v>
      </c>
      <c r="AB33" s="115">
        <v>100.2</v>
      </c>
      <c r="AC33" s="113">
        <v>45443</v>
      </c>
      <c r="AD33" s="115">
        <v>6.4</v>
      </c>
      <c r="AE33" s="113">
        <v>45443</v>
      </c>
      <c r="AF33" s="115">
        <v>0.2</v>
      </c>
      <c r="AG33" s="113">
        <v>45443</v>
      </c>
      <c r="AH33" s="115">
        <v>99.445899999999995</v>
      </c>
      <c r="AI33" s="113">
        <v>45443</v>
      </c>
      <c r="AJ33" s="115">
        <v>49.5</v>
      </c>
      <c r="AK33" s="115">
        <v>45626</v>
      </c>
      <c r="AL33" s="115">
        <v>749.51</v>
      </c>
      <c r="AM33" s="115">
        <v>45443</v>
      </c>
      <c r="AN33" s="115">
        <v>81.45</v>
      </c>
      <c r="AO33" s="115">
        <v>45626</v>
      </c>
      <c r="AP33" s="115">
        <v>4376.3</v>
      </c>
      <c r="AQ33" s="129">
        <v>45443</v>
      </c>
      <c r="AR33" s="121">
        <v>5</v>
      </c>
      <c r="AS33" s="113">
        <v>45443</v>
      </c>
      <c r="AT33" s="115">
        <v>0.3</v>
      </c>
      <c r="AU33" s="115">
        <v>45443</v>
      </c>
      <c r="AV33" s="115">
        <v>945.19</v>
      </c>
      <c r="AW33" s="129">
        <v>45443</v>
      </c>
      <c r="AX33" s="115">
        <v>96.6</v>
      </c>
      <c r="AY33" s="129">
        <v>45565</v>
      </c>
      <c r="AZ33" s="115">
        <v>50.8</v>
      </c>
      <c r="BA33" s="121">
        <v>45443</v>
      </c>
      <c r="BB33" s="115">
        <v>48891</v>
      </c>
      <c r="BC33" s="121">
        <v>45443</v>
      </c>
      <c r="BD33" s="115">
        <v>98.03</v>
      </c>
      <c r="BE33" s="129">
        <v>45443</v>
      </c>
      <c r="BF33" s="115">
        <v>6.05</v>
      </c>
      <c r="BG33" s="121">
        <v>45443</v>
      </c>
      <c r="BH33" s="115">
        <v>401.47</v>
      </c>
      <c r="BI33" s="121">
        <v>45443</v>
      </c>
      <c r="BJ33" s="115">
        <v>3.38</v>
      </c>
      <c r="BK33" s="129">
        <v>45443</v>
      </c>
      <c r="BL33" s="115">
        <v>2.23</v>
      </c>
      <c r="BT33" s="113"/>
      <c r="BX33" s="113"/>
      <c r="CA33" s="109"/>
      <c r="CB33" s="108"/>
      <c r="CC33" s="108"/>
      <c r="CD33" s="109"/>
      <c r="CE33" s="108"/>
      <c r="CF33" s="108"/>
      <c r="CG33" s="108"/>
      <c r="CH33" s="109"/>
      <c r="CI33" s="108"/>
      <c r="CJ33" s="108"/>
      <c r="CK33" s="109"/>
      <c r="CL33" s="108"/>
      <c r="CM33" s="108"/>
      <c r="CN33" s="108"/>
      <c r="CO33" s="109"/>
      <c r="CP33" s="108"/>
      <c r="CQ33" s="108"/>
      <c r="CR33" s="109"/>
      <c r="CS33" s="108"/>
      <c r="CT33" s="108"/>
      <c r="CU33" s="108"/>
    </row>
    <row r="34" spans="1:99">
      <c r="A34" s="113">
        <v>45473</v>
      </c>
      <c r="B34" s="115">
        <v>102.9</v>
      </c>
      <c r="C34" s="113">
        <v>45596</v>
      </c>
      <c r="D34" s="115">
        <v>54.1</v>
      </c>
      <c r="E34" s="113">
        <v>45473</v>
      </c>
      <c r="F34" s="115">
        <v>263541</v>
      </c>
      <c r="G34" s="113">
        <v>45473</v>
      </c>
      <c r="H34" s="115">
        <v>702.35</v>
      </c>
      <c r="I34" s="113">
        <v>45473</v>
      </c>
      <c r="J34" s="115">
        <v>157915</v>
      </c>
      <c r="K34" s="113">
        <v>45473</v>
      </c>
      <c r="L34" s="115">
        <v>4.0999999999999996</v>
      </c>
      <c r="M34" s="113">
        <v>45473</v>
      </c>
      <c r="N34" s="115">
        <v>0</v>
      </c>
      <c r="O34" s="113">
        <v>45473</v>
      </c>
      <c r="P34" s="115">
        <v>3.93</v>
      </c>
      <c r="Q34" s="113">
        <v>45473</v>
      </c>
      <c r="R34" s="115">
        <v>102</v>
      </c>
      <c r="S34" s="113">
        <v>45596</v>
      </c>
      <c r="T34" s="115">
        <v>50</v>
      </c>
      <c r="U34" s="113">
        <v>45473</v>
      </c>
      <c r="V34" s="115">
        <v>-0.49</v>
      </c>
      <c r="W34" s="113">
        <v>45473</v>
      </c>
      <c r="X34" s="115">
        <v>97.3</v>
      </c>
      <c r="Y34" s="113">
        <v>45473</v>
      </c>
      <c r="Z34" s="115">
        <v>15843.6</v>
      </c>
      <c r="AA34" s="113">
        <v>45473</v>
      </c>
      <c r="AB34" s="115">
        <v>99.6</v>
      </c>
      <c r="AC34" s="113">
        <v>45473</v>
      </c>
      <c r="AD34" s="115">
        <v>6.4</v>
      </c>
      <c r="AE34" s="113">
        <v>45473</v>
      </c>
      <c r="AF34" s="115">
        <v>0.2</v>
      </c>
      <c r="AG34" s="113">
        <v>45473</v>
      </c>
      <c r="AH34" s="115">
        <v>99.259600000000006</v>
      </c>
      <c r="AI34" s="113">
        <v>45473</v>
      </c>
      <c r="AJ34" s="115">
        <v>49.5</v>
      </c>
      <c r="AK34" s="115">
        <v>45657</v>
      </c>
      <c r="AL34" s="115">
        <v>846.24</v>
      </c>
      <c r="AM34" s="115">
        <v>45473</v>
      </c>
      <c r="AN34" s="115">
        <v>98.951999999999998</v>
      </c>
      <c r="AO34" s="115">
        <v>45657</v>
      </c>
      <c r="AP34" s="115">
        <v>4517.1499999999996</v>
      </c>
      <c r="AQ34" s="129">
        <v>45473</v>
      </c>
      <c r="AR34" s="121">
        <v>5</v>
      </c>
      <c r="AS34" s="113">
        <v>45473</v>
      </c>
      <c r="AT34" s="115">
        <v>0.2</v>
      </c>
      <c r="AU34" s="115">
        <v>45473</v>
      </c>
      <c r="AV34" s="115">
        <v>2125.69</v>
      </c>
      <c r="AW34" s="129">
        <v>45473</v>
      </c>
      <c r="AX34" s="115">
        <v>97.08</v>
      </c>
      <c r="AY34" s="129">
        <v>45596</v>
      </c>
      <c r="AZ34" s="115">
        <v>50.2</v>
      </c>
      <c r="BA34" s="121">
        <v>45473</v>
      </c>
      <c r="BB34" s="115">
        <v>45555</v>
      </c>
      <c r="BC34" s="121">
        <v>45473</v>
      </c>
      <c r="BD34" s="115">
        <v>93.96</v>
      </c>
      <c r="BE34" s="129">
        <v>45473</v>
      </c>
      <c r="BF34" s="115">
        <v>4.68</v>
      </c>
      <c r="BG34" s="121">
        <v>45473</v>
      </c>
      <c r="BH34" s="115">
        <v>401.47</v>
      </c>
      <c r="BI34" s="121">
        <v>45473</v>
      </c>
      <c r="BJ34" s="115">
        <v>3.37</v>
      </c>
      <c r="BK34" s="129">
        <v>45473</v>
      </c>
      <c r="BL34" s="115">
        <v>2.42</v>
      </c>
      <c r="BT34" s="113"/>
      <c r="BX34" s="113"/>
      <c r="CA34" s="109"/>
      <c r="CB34" s="108"/>
      <c r="CC34" s="108"/>
      <c r="CD34" s="109"/>
      <c r="CE34" s="108"/>
      <c r="CF34" s="108"/>
      <c r="CG34" s="108"/>
      <c r="CH34" s="109"/>
      <c r="CI34" s="108"/>
      <c r="CJ34" s="108"/>
      <c r="CK34" s="109"/>
      <c r="CL34" s="108"/>
      <c r="CM34" s="108"/>
      <c r="CN34" s="108"/>
      <c r="CO34" s="109"/>
      <c r="CP34" s="108"/>
      <c r="CQ34" s="108"/>
      <c r="CR34" s="109"/>
      <c r="CS34" s="108"/>
      <c r="CT34" s="108"/>
      <c r="CU34" s="108"/>
    </row>
    <row r="35" spans="1:99">
      <c r="A35" s="113">
        <v>45504</v>
      </c>
      <c r="B35" s="115">
        <v>102.4</v>
      </c>
      <c r="C35" s="113">
        <v>45626</v>
      </c>
      <c r="D35" s="115">
        <v>54.9</v>
      </c>
      <c r="E35" s="113">
        <v>45504</v>
      </c>
      <c r="F35" s="115">
        <v>289419</v>
      </c>
      <c r="G35" s="113">
        <v>45504</v>
      </c>
      <c r="H35" s="115">
        <v>710.851</v>
      </c>
      <c r="I35" s="113">
        <v>45504</v>
      </c>
      <c r="J35" s="115">
        <v>158003</v>
      </c>
      <c r="K35" s="113">
        <v>45504</v>
      </c>
      <c r="L35" s="115">
        <v>4.2</v>
      </c>
      <c r="M35" s="113">
        <v>45504</v>
      </c>
      <c r="N35" s="115">
        <v>0.1</v>
      </c>
      <c r="O35" s="113">
        <v>45504</v>
      </c>
      <c r="P35" s="115">
        <v>3.98</v>
      </c>
      <c r="Q35" s="113">
        <v>45504</v>
      </c>
      <c r="R35" s="115">
        <v>101.2</v>
      </c>
      <c r="S35" s="113">
        <v>45626</v>
      </c>
      <c r="T35" s="115">
        <v>48.3</v>
      </c>
      <c r="U35" s="113">
        <v>45504</v>
      </c>
      <c r="V35" s="115">
        <v>-0.67</v>
      </c>
      <c r="W35" s="113">
        <v>45504</v>
      </c>
      <c r="X35" s="115">
        <v>96.7</v>
      </c>
      <c r="Y35" s="113">
        <v>45504</v>
      </c>
      <c r="Z35" s="115">
        <v>12794</v>
      </c>
      <c r="AA35" s="113">
        <v>45504</v>
      </c>
      <c r="AB35" s="115">
        <v>100.1</v>
      </c>
      <c r="AC35" s="113">
        <v>45504</v>
      </c>
      <c r="AD35" s="115">
        <v>6.4</v>
      </c>
      <c r="AE35" s="113">
        <v>45504</v>
      </c>
      <c r="AF35" s="115">
        <v>0</v>
      </c>
      <c r="AG35" s="113">
        <v>45504</v>
      </c>
      <c r="AH35" s="115">
        <v>99.135099999999994</v>
      </c>
      <c r="AI35" s="113">
        <v>45504</v>
      </c>
      <c r="AJ35" s="115">
        <v>49.4</v>
      </c>
      <c r="AM35" s="115">
        <v>45504</v>
      </c>
      <c r="AN35" s="115">
        <v>85.414000000000001</v>
      </c>
      <c r="AQ35" s="129">
        <v>45504</v>
      </c>
      <c r="AR35" s="121">
        <v>5.2</v>
      </c>
      <c r="AS35" s="113">
        <v>45504</v>
      </c>
      <c r="AT35" s="115">
        <v>0.5</v>
      </c>
      <c r="AU35" s="115">
        <v>45504</v>
      </c>
      <c r="AV35" s="115">
        <v>261.04000000000002</v>
      </c>
      <c r="AW35" s="129">
        <v>45504</v>
      </c>
      <c r="AX35" s="115">
        <v>97.37</v>
      </c>
      <c r="AY35" s="129">
        <v>45626</v>
      </c>
      <c r="AZ35" s="115">
        <v>51.5</v>
      </c>
      <c r="BA35" s="121">
        <v>45504</v>
      </c>
      <c r="BB35" s="115">
        <v>50027</v>
      </c>
      <c r="BC35" s="121">
        <v>45504</v>
      </c>
      <c r="BD35" s="115">
        <v>96.12</v>
      </c>
      <c r="BE35" s="129">
        <v>45504</v>
      </c>
      <c r="BF35" s="115">
        <v>4.83</v>
      </c>
      <c r="BG35" s="121">
        <v>45504</v>
      </c>
      <c r="BH35" s="115">
        <v>402.97</v>
      </c>
      <c r="BI35" s="121">
        <v>45504</v>
      </c>
      <c r="BJ35" s="115">
        <v>3.37</v>
      </c>
      <c r="BK35" s="129">
        <v>45504</v>
      </c>
      <c r="BL35" s="115">
        <v>2.5299999999999998</v>
      </c>
      <c r="BT35" s="113"/>
      <c r="BX35" s="113"/>
      <c r="CA35" s="109"/>
      <c r="CB35" s="108"/>
      <c r="CC35" s="108"/>
      <c r="CD35" s="109"/>
      <c r="CE35" s="108"/>
      <c r="CF35" s="108"/>
      <c r="CG35" s="108"/>
      <c r="CH35" s="109"/>
      <c r="CI35" s="108"/>
      <c r="CJ35" s="108"/>
      <c r="CK35" s="109"/>
      <c r="CL35" s="108"/>
      <c r="CM35" s="108"/>
      <c r="CN35" s="108"/>
      <c r="CO35" s="109"/>
      <c r="CP35" s="108"/>
      <c r="CQ35" s="108"/>
      <c r="CR35" s="109"/>
      <c r="CS35" s="108"/>
      <c r="CT35" s="108"/>
      <c r="CU35" s="108"/>
    </row>
    <row r="36" spans="1:99">
      <c r="A36" s="113">
        <v>45535</v>
      </c>
      <c r="B36" s="115">
        <v>102.1</v>
      </c>
      <c r="C36" s="113">
        <v>45657</v>
      </c>
      <c r="D36" s="115">
        <v>55.4</v>
      </c>
      <c r="E36" s="113">
        <v>45535</v>
      </c>
      <c r="F36" s="115">
        <v>286955</v>
      </c>
      <c r="G36" s="113">
        <v>45535</v>
      </c>
      <c r="H36" s="115">
        <v>710.03800000000001</v>
      </c>
      <c r="I36" s="113">
        <v>45535</v>
      </c>
      <c r="J36" s="115">
        <v>158074</v>
      </c>
      <c r="K36" s="113">
        <v>45535</v>
      </c>
      <c r="L36" s="115">
        <v>4.2</v>
      </c>
      <c r="M36" s="113">
        <v>45535</v>
      </c>
      <c r="N36" s="115">
        <v>0.2</v>
      </c>
      <c r="O36" s="113">
        <v>45535</v>
      </c>
      <c r="P36" s="115">
        <v>3.93</v>
      </c>
      <c r="Q36" s="113">
        <v>45535</v>
      </c>
      <c r="R36" s="115">
        <v>100.4</v>
      </c>
      <c r="S36" s="113">
        <v>45657</v>
      </c>
      <c r="T36" s="115">
        <v>49.6</v>
      </c>
      <c r="U36" s="113">
        <v>45535</v>
      </c>
      <c r="V36" s="115">
        <v>-0.68</v>
      </c>
      <c r="W36" s="113">
        <v>45535</v>
      </c>
      <c r="X36" s="115">
        <v>97.8</v>
      </c>
      <c r="Y36" s="113">
        <v>45535</v>
      </c>
      <c r="Z36" s="115">
        <v>9158.1</v>
      </c>
      <c r="AA36" s="113">
        <v>45535</v>
      </c>
      <c r="AB36" s="115">
        <v>101.1</v>
      </c>
      <c r="AC36" s="113">
        <v>45535</v>
      </c>
      <c r="AD36" s="115">
        <v>6.3</v>
      </c>
      <c r="AE36" s="113">
        <v>45535</v>
      </c>
      <c r="AF36" s="115">
        <v>0.1</v>
      </c>
      <c r="AG36" s="113">
        <v>45535</v>
      </c>
      <c r="AH36" s="115">
        <v>99.092399999999998</v>
      </c>
      <c r="AI36" s="113">
        <v>45535</v>
      </c>
      <c r="AJ36" s="115">
        <v>49.1</v>
      </c>
      <c r="AM36" s="115">
        <v>45535</v>
      </c>
      <c r="AN36" s="115">
        <v>91.478999999999999</v>
      </c>
      <c r="AQ36" s="129">
        <v>45535</v>
      </c>
      <c r="AR36" s="121">
        <v>5.3</v>
      </c>
      <c r="AS36" s="113">
        <v>45535</v>
      </c>
      <c r="AT36" s="115">
        <v>0.6</v>
      </c>
      <c r="AU36" s="115">
        <v>45535</v>
      </c>
      <c r="AV36" s="115">
        <v>902.96</v>
      </c>
      <c r="AW36" s="129">
        <v>45535</v>
      </c>
      <c r="AX36" s="115">
        <v>97.41</v>
      </c>
      <c r="AY36" s="129">
        <v>45657</v>
      </c>
      <c r="AZ36" s="115">
        <v>52.7</v>
      </c>
      <c r="BA36" s="121">
        <v>45535</v>
      </c>
      <c r="BB36" s="115">
        <v>50219</v>
      </c>
      <c r="BC36" s="121">
        <v>45535</v>
      </c>
      <c r="BD36" s="115">
        <v>102.58</v>
      </c>
      <c r="BE36" s="129">
        <v>45535</v>
      </c>
      <c r="BF36" s="115">
        <v>11.49</v>
      </c>
      <c r="BG36" s="121">
        <v>45535</v>
      </c>
      <c r="BH36" s="115">
        <v>390.13</v>
      </c>
      <c r="BI36" s="121">
        <v>45535</v>
      </c>
      <c r="BJ36" s="115">
        <v>3.38</v>
      </c>
      <c r="BK36" s="129">
        <v>45535</v>
      </c>
      <c r="BL36" s="115">
        <v>2.35</v>
      </c>
      <c r="BT36" s="113"/>
      <c r="BX36" s="113"/>
      <c r="CA36" s="109"/>
      <c r="CB36" s="108"/>
      <c r="CC36" s="108"/>
      <c r="CD36" s="109"/>
      <c r="CE36" s="108"/>
      <c r="CF36" s="108"/>
      <c r="CG36" s="108"/>
      <c r="CH36" s="109"/>
      <c r="CI36" s="108"/>
      <c r="CJ36" s="108"/>
      <c r="CK36" s="109"/>
      <c r="CL36" s="108"/>
      <c r="CM36" s="108"/>
      <c r="CN36" s="108"/>
      <c r="CO36" s="109"/>
      <c r="CP36" s="108"/>
      <c r="CQ36" s="108"/>
      <c r="CR36" s="109"/>
      <c r="CS36" s="108"/>
      <c r="CT36" s="108"/>
      <c r="CU36" s="108"/>
    </row>
    <row r="37" spans="1:99">
      <c r="A37" s="113">
        <v>45565</v>
      </c>
      <c r="B37" s="115">
        <v>101.7</v>
      </c>
      <c r="C37" s="113">
        <v>45688</v>
      </c>
      <c r="D37" s="115">
        <v>52.7</v>
      </c>
      <c r="E37" s="113">
        <v>45565</v>
      </c>
      <c r="F37" s="115">
        <v>285908</v>
      </c>
      <c r="G37" s="113">
        <v>45565</v>
      </c>
      <c r="H37" s="115">
        <v>716.38800000000003</v>
      </c>
      <c r="I37" s="113">
        <v>45565</v>
      </c>
      <c r="J37" s="115">
        <v>158314</v>
      </c>
      <c r="K37" s="113">
        <v>45565</v>
      </c>
      <c r="L37" s="115">
        <v>4.0999999999999996</v>
      </c>
      <c r="M37" s="113">
        <v>45565</v>
      </c>
      <c r="N37" s="115">
        <v>0.2</v>
      </c>
      <c r="O37" s="113">
        <v>45565</v>
      </c>
      <c r="P37" s="115">
        <v>3.9</v>
      </c>
      <c r="Q37" s="113">
        <v>45565</v>
      </c>
      <c r="R37" s="115">
        <v>99.6</v>
      </c>
      <c r="S37" s="113">
        <v>45688</v>
      </c>
      <c r="T37" s="115">
        <v>50.2</v>
      </c>
      <c r="U37" s="113">
        <v>45565</v>
      </c>
      <c r="V37" s="115">
        <v>-0.81</v>
      </c>
      <c r="W37" s="113">
        <v>45565</v>
      </c>
      <c r="X37" s="115">
        <v>96.4</v>
      </c>
      <c r="Y37" s="113">
        <v>45565</v>
      </c>
      <c r="Z37" s="115">
        <v>13397.4</v>
      </c>
      <c r="AA37" s="113">
        <v>45565</v>
      </c>
      <c r="AB37" s="115">
        <v>101.7</v>
      </c>
      <c r="AC37" s="113">
        <v>45565</v>
      </c>
      <c r="AD37" s="115">
        <v>6.3</v>
      </c>
      <c r="AE37" s="113">
        <v>45565</v>
      </c>
      <c r="AF37" s="115">
        <v>-0.1</v>
      </c>
      <c r="AG37" s="113">
        <v>45565</v>
      </c>
      <c r="AH37" s="115">
        <v>99.144300000000001</v>
      </c>
      <c r="AI37" s="113">
        <v>45565</v>
      </c>
      <c r="AJ37" s="115">
        <v>49.8</v>
      </c>
      <c r="AM37" s="115">
        <v>45565</v>
      </c>
      <c r="AN37" s="115">
        <v>81.718999999999994</v>
      </c>
      <c r="AQ37" s="129">
        <v>45565</v>
      </c>
      <c r="AR37" s="121">
        <v>5.0999999999999996</v>
      </c>
      <c r="AS37" s="113">
        <v>45565</v>
      </c>
      <c r="AT37" s="115">
        <v>0.4</v>
      </c>
      <c r="AU37" s="115">
        <v>45565</v>
      </c>
      <c r="AV37" s="115">
        <v>1594.18</v>
      </c>
      <c r="AW37" s="129">
        <v>45565</v>
      </c>
      <c r="AX37" s="115">
        <v>97.38</v>
      </c>
      <c r="AY37" s="129">
        <v>45688</v>
      </c>
      <c r="AZ37" s="115">
        <v>51.1</v>
      </c>
      <c r="BA37" s="121">
        <v>45565</v>
      </c>
      <c r="BB37" s="115">
        <v>53790</v>
      </c>
      <c r="BC37" s="121">
        <v>45565</v>
      </c>
      <c r="BD37" s="115">
        <v>99.91</v>
      </c>
      <c r="BE37" s="129">
        <v>45565</v>
      </c>
      <c r="BF37" s="115">
        <v>7.12</v>
      </c>
      <c r="BG37" s="121">
        <v>45565</v>
      </c>
      <c r="BH37" s="115">
        <v>402.62</v>
      </c>
      <c r="BI37" s="121">
        <v>45565</v>
      </c>
      <c r="BJ37" s="115">
        <v>3.4</v>
      </c>
      <c r="BK37" s="129">
        <v>45565</v>
      </c>
      <c r="BL37" s="115">
        <v>1.82</v>
      </c>
      <c r="BT37" s="113"/>
      <c r="BX37" s="113"/>
      <c r="CA37" s="109"/>
      <c r="CB37" s="108"/>
      <c r="CC37" s="108"/>
      <c r="CD37" s="109"/>
      <c r="CE37" s="108"/>
      <c r="CF37" s="108"/>
      <c r="CG37" s="108"/>
      <c r="CH37" s="109"/>
      <c r="CI37" s="108"/>
      <c r="CJ37" s="108"/>
      <c r="CK37" s="109"/>
      <c r="CL37" s="108"/>
      <c r="CM37" s="108"/>
      <c r="CN37" s="108"/>
      <c r="CO37" s="109"/>
      <c r="CP37" s="108"/>
      <c r="CQ37" s="108"/>
      <c r="CR37" s="109"/>
      <c r="CS37" s="108"/>
      <c r="CT37" s="108"/>
      <c r="CU37" s="108"/>
    </row>
    <row r="38" spans="1:99">
      <c r="A38" s="113">
        <v>45596</v>
      </c>
      <c r="B38" s="115">
        <v>101.4</v>
      </c>
      <c r="C38" s="113">
        <v>45716</v>
      </c>
      <c r="D38" s="115">
        <v>51.6</v>
      </c>
      <c r="E38" s="113">
        <v>45596</v>
      </c>
      <c r="F38" s="115">
        <v>288046</v>
      </c>
      <c r="G38" s="113">
        <v>45596</v>
      </c>
      <c r="H38" s="115">
        <v>720.39300000000003</v>
      </c>
      <c r="I38" s="113">
        <v>45596</v>
      </c>
      <c r="J38" s="115">
        <v>158358</v>
      </c>
      <c r="K38" s="113">
        <v>45596</v>
      </c>
      <c r="L38" s="115">
        <v>4.0999999999999996</v>
      </c>
      <c r="M38" s="113">
        <v>45596</v>
      </c>
      <c r="N38" s="115">
        <v>0.2</v>
      </c>
      <c r="O38" s="113">
        <v>45596</v>
      </c>
      <c r="P38" s="115">
        <v>4.03</v>
      </c>
      <c r="Q38" s="113">
        <v>45596</v>
      </c>
      <c r="R38" s="115">
        <v>99.1</v>
      </c>
      <c r="S38" s="113">
        <v>45716</v>
      </c>
      <c r="T38" s="115">
        <v>50.2</v>
      </c>
      <c r="U38" s="113">
        <v>45596</v>
      </c>
      <c r="V38" s="115">
        <v>-0.94</v>
      </c>
      <c r="W38" s="113">
        <v>45596</v>
      </c>
      <c r="X38" s="115">
        <v>96.6</v>
      </c>
      <c r="Y38" s="113">
        <v>45596</v>
      </c>
      <c r="Z38" s="115">
        <v>6308.3</v>
      </c>
      <c r="AA38" s="113">
        <v>45596</v>
      </c>
      <c r="AB38" s="115">
        <v>101.4</v>
      </c>
      <c r="AC38" s="113">
        <v>45596</v>
      </c>
      <c r="AD38" s="115">
        <v>6.2</v>
      </c>
      <c r="AE38" s="113">
        <v>45596</v>
      </c>
      <c r="AF38" s="115">
        <v>0.3</v>
      </c>
      <c r="AG38" s="113">
        <v>45596</v>
      </c>
      <c r="AH38" s="115">
        <v>99.281700000000001</v>
      </c>
      <c r="AI38" s="113">
        <v>45596</v>
      </c>
      <c r="AJ38" s="115">
        <v>50.1</v>
      </c>
      <c r="AM38" s="115">
        <v>45596</v>
      </c>
      <c r="AN38" s="115">
        <v>95.757999999999996</v>
      </c>
      <c r="AQ38" s="129">
        <v>45596</v>
      </c>
      <c r="AR38" s="121">
        <v>5</v>
      </c>
      <c r="AS38" s="113">
        <v>45596</v>
      </c>
      <c r="AT38" s="115">
        <v>0.3</v>
      </c>
      <c r="AU38" s="115">
        <v>45596</v>
      </c>
      <c r="AV38" s="115">
        <v>493.53</v>
      </c>
      <c r="AW38" s="129">
        <v>45596</v>
      </c>
      <c r="AX38" s="115">
        <v>97.44</v>
      </c>
      <c r="AY38" s="129">
        <v>45716</v>
      </c>
      <c r="AZ38" s="115">
        <v>51.5</v>
      </c>
      <c r="BA38" s="121">
        <v>45596</v>
      </c>
      <c r="BB38" s="115">
        <v>55453</v>
      </c>
      <c r="BC38" s="121">
        <v>45596</v>
      </c>
      <c r="BD38" s="115">
        <v>100.53</v>
      </c>
      <c r="BE38" s="129">
        <v>45596</v>
      </c>
      <c r="BF38" s="115">
        <v>6.87</v>
      </c>
      <c r="BG38" s="121">
        <v>45596</v>
      </c>
      <c r="BH38" s="115">
        <v>410.93</v>
      </c>
      <c r="BI38" s="121">
        <v>45596</v>
      </c>
      <c r="BJ38" s="115">
        <v>3.37</v>
      </c>
      <c r="BK38" s="129">
        <v>45596</v>
      </c>
      <c r="BL38" s="115">
        <v>1.69</v>
      </c>
      <c r="BT38" s="113"/>
      <c r="BX38" s="113"/>
      <c r="CA38" s="109"/>
      <c r="CB38" s="108"/>
      <c r="CC38" s="108"/>
      <c r="CD38" s="109"/>
      <c r="CE38" s="108"/>
      <c r="CF38" s="108"/>
      <c r="CG38" s="108"/>
      <c r="CH38" s="109"/>
      <c r="CI38" s="108"/>
      <c r="CJ38" s="108"/>
      <c r="CK38" s="109"/>
      <c r="CL38" s="108"/>
      <c r="CM38" s="108"/>
      <c r="CN38" s="108"/>
      <c r="CO38" s="109"/>
      <c r="CP38" s="108"/>
      <c r="CQ38" s="108"/>
      <c r="CR38" s="109"/>
      <c r="CS38" s="108"/>
      <c r="CT38" s="108"/>
      <c r="CU38" s="108"/>
    </row>
    <row r="39" spans="1:99">
      <c r="A39" s="113">
        <v>45626</v>
      </c>
      <c r="B39" s="115">
        <v>101.7</v>
      </c>
      <c r="C39" s="113">
        <v>45747</v>
      </c>
      <c r="D39" s="115">
        <v>53.5</v>
      </c>
      <c r="E39" s="113">
        <v>45626</v>
      </c>
      <c r="F39" s="115">
        <v>282318</v>
      </c>
      <c r="G39" s="113">
        <v>45626</v>
      </c>
      <c r="H39" s="115">
        <v>725.07899999999995</v>
      </c>
      <c r="I39" s="113">
        <v>45626</v>
      </c>
      <c r="J39" s="115">
        <v>158619</v>
      </c>
      <c r="K39" s="113">
        <v>45626</v>
      </c>
      <c r="L39" s="115">
        <v>4.2</v>
      </c>
      <c r="M39" s="113">
        <v>45626</v>
      </c>
      <c r="N39" s="115">
        <v>0.3</v>
      </c>
      <c r="O39" s="113">
        <v>45626</v>
      </c>
      <c r="P39" s="115">
        <v>4.17</v>
      </c>
      <c r="Q39" s="113">
        <v>45626</v>
      </c>
      <c r="R39" s="115">
        <v>98.6</v>
      </c>
      <c r="S39" s="113">
        <v>45747</v>
      </c>
      <c r="T39" s="115">
        <v>50.9</v>
      </c>
      <c r="U39" s="113">
        <v>45626</v>
      </c>
      <c r="V39" s="115">
        <v>-0.72</v>
      </c>
      <c r="W39" s="113">
        <v>45626</v>
      </c>
      <c r="X39" s="115">
        <v>96.7</v>
      </c>
      <c r="Y39" s="113">
        <v>45626</v>
      </c>
      <c r="Z39" s="115">
        <v>11784.8</v>
      </c>
      <c r="AA39" s="113">
        <v>45626</v>
      </c>
      <c r="AB39" s="115">
        <v>101.4</v>
      </c>
      <c r="AC39" s="113">
        <v>45626</v>
      </c>
      <c r="AD39" s="115">
        <v>6.2</v>
      </c>
      <c r="AE39" s="113">
        <v>45626</v>
      </c>
      <c r="AF39" s="115">
        <v>-0.3</v>
      </c>
      <c r="AG39" s="113">
        <v>45626</v>
      </c>
      <c r="AH39" s="115">
        <v>99.471299999999999</v>
      </c>
      <c r="AI39" s="113">
        <v>45626</v>
      </c>
      <c r="AJ39" s="115">
        <v>50.3</v>
      </c>
      <c r="AM39" s="115">
        <v>45626</v>
      </c>
      <c r="AN39" s="115">
        <v>97.221999999999994</v>
      </c>
      <c r="AQ39" s="129">
        <v>45626</v>
      </c>
      <c r="AR39" s="121">
        <v>5</v>
      </c>
      <c r="AS39" s="113">
        <v>45626</v>
      </c>
      <c r="AT39" s="115">
        <v>0.2</v>
      </c>
      <c r="AU39" s="115">
        <v>45626</v>
      </c>
      <c r="AV39" s="115">
        <v>578.32000000000005</v>
      </c>
      <c r="AW39" s="129">
        <v>45626</v>
      </c>
      <c r="AX39" s="115">
        <v>97.7</v>
      </c>
      <c r="AY39" s="129">
        <v>45747</v>
      </c>
      <c r="AZ39" s="115">
        <v>49.8</v>
      </c>
      <c r="BA39" s="121">
        <v>45626</v>
      </c>
      <c r="BB39" s="115">
        <v>52275</v>
      </c>
      <c r="BC39" s="121">
        <v>45626</v>
      </c>
      <c r="BD39" s="115">
        <v>102.48</v>
      </c>
      <c r="BE39" s="129">
        <v>45626</v>
      </c>
      <c r="BF39" s="115">
        <v>7.92</v>
      </c>
      <c r="BG39" s="121">
        <v>45626</v>
      </c>
      <c r="BH39" s="115">
        <v>439.67</v>
      </c>
      <c r="BI39" s="121">
        <v>45626</v>
      </c>
      <c r="BJ39" s="115">
        <v>3.38</v>
      </c>
      <c r="BK39" s="129">
        <v>45626</v>
      </c>
      <c r="BL39" s="115">
        <v>2.08</v>
      </c>
      <c r="BT39" s="113"/>
      <c r="BX39" s="113"/>
      <c r="CA39" s="109"/>
      <c r="CB39" s="108"/>
      <c r="CC39" s="108"/>
      <c r="CD39" s="109"/>
      <c r="CE39" s="108"/>
      <c r="CF39" s="108"/>
      <c r="CG39" s="108"/>
      <c r="CH39" s="109"/>
      <c r="CI39" s="108"/>
      <c r="CJ39" s="108"/>
      <c r="CK39" s="109"/>
      <c r="CL39" s="108"/>
      <c r="CM39" s="108"/>
      <c r="CN39" s="108"/>
      <c r="CO39" s="109"/>
      <c r="CP39" s="108"/>
      <c r="CQ39" s="108"/>
      <c r="CR39" s="109"/>
      <c r="CS39" s="108"/>
      <c r="CT39" s="108"/>
      <c r="CU39" s="108"/>
    </row>
    <row r="40" spans="1:99">
      <c r="A40" s="113">
        <v>45657</v>
      </c>
      <c r="B40" s="115">
        <v>101.6</v>
      </c>
      <c r="E40" s="113">
        <v>45657</v>
      </c>
      <c r="F40" s="115">
        <v>277348</v>
      </c>
      <c r="G40" s="113">
        <v>45657</v>
      </c>
      <c r="H40" s="115">
        <v>730.33600000000001</v>
      </c>
      <c r="I40" s="113">
        <v>45657</v>
      </c>
      <c r="J40" s="115">
        <v>158942</v>
      </c>
      <c r="K40" s="113">
        <v>45657</v>
      </c>
      <c r="L40" s="115">
        <v>4.0999999999999996</v>
      </c>
      <c r="M40" s="113">
        <v>45657</v>
      </c>
      <c r="N40" s="115">
        <v>0.4</v>
      </c>
      <c r="O40" s="113">
        <v>45657</v>
      </c>
      <c r="P40" s="115">
        <v>4.29</v>
      </c>
      <c r="Q40" s="113">
        <v>45657</v>
      </c>
      <c r="R40" s="115">
        <v>97.9</v>
      </c>
      <c r="U40" s="113">
        <v>45657</v>
      </c>
      <c r="V40" s="115">
        <v>-0.91</v>
      </c>
      <c r="W40" s="113">
        <v>45657</v>
      </c>
      <c r="X40" s="115">
        <v>96.3</v>
      </c>
      <c r="Y40" s="113">
        <v>45657</v>
      </c>
      <c r="Z40" s="115">
        <v>14200.8</v>
      </c>
      <c r="AA40" s="113">
        <v>45657</v>
      </c>
      <c r="AB40" s="115">
        <v>101.4</v>
      </c>
      <c r="AC40" s="113">
        <v>45657</v>
      </c>
      <c r="AD40" s="115">
        <v>6.2</v>
      </c>
      <c r="AE40" s="113">
        <v>45657</v>
      </c>
      <c r="AF40" s="115">
        <v>0.4</v>
      </c>
      <c r="AG40" s="113">
        <v>45657</v>
      </c>
      <c r="AH40" s="115">
        <v>99.687200000000004</v>
      </c>
      <c r="AI40" s="113">
        <v>45657</v>
      </c>
      <c r="AJ40" s="115">
        <v>50.1</v>
      </c>
      <c r="AM40" s="115">
        <v>45657</v>
      </c>
      <c r="AN40" s="115">
        <v>104.63800000000001</v>
      </c>
      <c r="AQ40" s="129">
        <v>45657</v>
      </c>
      <c r="AR40" s="121">
        <v>5.0999999999999996</v>
      </c>
      <c r="AS40" s="113">
        <v>45657</v>
      </c>
      <c r="AT40" s="115">
        <v>0.1</v>
      </c>
      <c r="AU40" s="115">
        <v>45657</v>
      </c>
      <c r="AV40" s="115">
        <v>995.14</v>
      </c>
      <c r="AW40" s="129">
        <v>45657</v>
      </c>
      <c r="AX40" s="115">
        <v>98.2</v>
      </c>
      <c r="BA40" s="121">
        <v>45657</v>
      </c>
      <c r="BB40" s="115">
        <v>52921</v>
      </c>
      <c r="BC40" s="121">
        <v>45657</v>
      </c>
      <c r="BD40" s="115">
        <v>108.38</v>
      </c>
      <c r="BE40" s="129">
        <v>45657</v>
      </c>
      <c r="BF40" s="115">
        <v>6.07</v>
      </c>
      <c r="BG40" s="121">
        <v>45657</v>
      </c>
      <c r="BH40" s="115">
        <v>434.09</v>
      </c>
      <c r="BI40" s="121">
        <v>45657</v>
      </c>
      <c r="BJ40" s="115">
        <v>3.38</v>
      </c>
      <c r="BK40" s="129">
        <v>45657</v>
      </c>
      <c r="BL40" s="115">
        <v>2.1</v>
      </c>
      <c r="BT40" s="113"/>
      <c r="BX40" s="113"/>
      <c r="CA40" s="109"/>
      <c r="CB40" s="108"/>
      <c r="CC40" s="108"/>
      <c r="CD40" s="109"/>
      <c r="CE40" s="108"/>
      <c r="CF40" s="108"/>
      <c r="CG40" s="108"/>
      <c r="CH40" s="109"/>
      <c r="CI40" s="108"/>
      <c r="CJ40" s="108"/>
      <c r="CK40" s="109"/>
      <c r="CL40" s="108"/>
      <c r="CM40" s="108"/>
      <c r="CN40" s="108"/>
      <c r="CO40" s="109"/>
      <c r="CP40" s="108"/>
      <c r="CQ40" s="108"/>
      <c r="CR40" s="109"/>
      <c r="CS40" s="108"/>
      <c r="CT40" s="108"/>
      <c r="CU40" s="108"/>
    </row>
    <row r="41" spans="1:99">
      <c r="A41" s="113">
        <v>45688</v>
      </c>
      <c r="B41" s="115">
        <v>101.4</v>
      </c>
      <c r="E41" s="113">
        <v>45688</v>
      </c>
      <c r="F41" s="115">
        <v>286679</v>
      </c>
      <c r="G41" s="113">
        <v>45688</v>
      </c>
      <c r="H41" s="115">
        <v>721.3</v>
      </c>
      <c r="I41" s="113">
        <v>45688</v>
      </c>
      <c r="J41" s="115">
        <v>159053</v>
      </c>
      <c r="K41" s="113">
        <v>45688</v>
      </c>
      <c r="L41" s="115">
        <v>4</v>
      </c>
      <c r="M41" s="113">
        <v>45688</v>
      </c>
      <c r="N41" s="115">
        <v>0.5</v>
      </c>
      <c r="O41" s="113">
        <v>45688</v>
      </c>
      <c r="P41" s="115">
        <v>4.09</v>
      </c>
      <c r="Q41" s="113">
        <v>45688</v>
      </c>
      <c r="R41" s="115">
        <v>97.4</v>
      </c>
      <c r="U41" s="113">
        <v>45688</v>
      </c>
      <c r="V41" s="115">
        <v>-0.89</v>
      </c>
      <c r="W41" s="113">
        <v>45688</v>
      </c>
      <c r="X41" s="115">
        <v>97.1</v>
      </c>
      <c r="Y41" s="113">
        <v>45688</v>
      </c>
      <c r="Z41" s="115">
        <v>14000.8</v>
      </c>
      <c r="AA41" s="113">
        <v>45688</v>
      </c>
      <c r="AB41" s="115">
        <v>101.4</v>
      </c>
      <c r="AC41" s="113">
        <v>45688</v>
      </c>
      <c r="AD41" s="115">
        <v>6.2</v>
      </c>
      <c r="AE41" s="113">
        <v>45688</v>
      </c>
      <c r="AF41" s="115">
        <v>-0.3</v>
      </c>
      <c r="AG41" s="113">
        <v>45688</v>
      </c>
      <c r="AH41" s="115">
        <v>99.911199999999994</v>
      </c>
      <c r="AI41" s="113">
        <v>45688</v>
      </c>
      <c r="AJ41" s="115">
        <v>49.1</v>
      </c>
      <c r="AM41" s="115">
        <v>45688</v>
      </c>
      <c r="AN41" s="115">
        <v>138.79599999999999</v>
      </c>
      <c r="AQ41" s="129">
        <v>45716</v>
      </c>
      <c r="AR41" s="121">
        <v>5.4</v>
      </c>
      <c r="AS41" s="113">
        <v>45688</v>
      </c>
      <c r="AT41" s="115">
        <v>0.5</v>
      </c>
      <c r="AU41" s="115">
        <v>45688</v>
      </c>
      <c r="AV41" s="115">
        <v>5130</v>
      </c>
      <c r="AW41" s="129">
        <v>45688</v>
      </c>
      <c r="AX41" s="115">
        <v>98.98</v>
      </c>
      <c r="BA41" s="121">
        <v>45688</v>
      </c>
      <c r="BB41" s="115">
        <v>46972</v>
      </c>
      <c r="BC41" s="121">
        <v>45688</v>
      </c>
      <c r="BD41" s="115">
        <v>96.12</v>
      </c>
      <c r="BE41" s="129">
        <v>45688</v>
      </c>
      <c r="BF41" s="115">
        <v>9.9700000000000006</v>
      </c>
      <c r="BG41" s="121">
        <v>45688</v>
      </c>
      <c r="BH41" s="115">
        <v>445.85</v>
      </c>
      <c r="BI41" s="121">
        <v>45688</v>
      </c>
      <c r="BJ41" s="115">
        <v>3.37</v>
      </c>
      <c r="BK41" s="129">
        <v>45688</v>
      </c>
      <c r="BL41" s="115">
        <v>2.67</v>
      </c>
      <c r="BT41" s="113"/>
      <c r="BX41" s="113"/>
      <c r="CA41" s="109"/>
      <c r="CB41" s="108"/>
      <c r="CC41" s="108"/>
      <c r="CD41" s="109"/>
      <c r="CE41" s="108"/>
      <c r="CF41" s="108"/>
      <c r="CG41" s="108"/>
      <c r="CH41" s="109"/>
      <c r="CI41" s="108"/>
      <c r="CJ41" s="108"/>
      <c r="CK41" s="109"/>
      <c r="CL41" s="108"/>
      <c r="CM41" s="108"/>
      <c r="CN41" s="108"/>
      <c r="CO41" s="109"/>
      <c r="CP41" s="108"/>
      <c r="CQ41" s="108"/>
      <c r="CR41" s="109"/>
      <c r="CS41" s="108"/>
      <c r="CT41" s="108"/>
      <c r="CU41" s="108"/>
    </row>
    <row r="42" spans="1:99">
      <c r="A42" s="113">
        <v>45716</v>
      </c>
      <c r="B42" s="115">
        <v>101.1</v>
      </c>
      <c r="E42" s="113">
        <v>45716</v>
      </c>
      <c r="F42" s="115">
        <v>289449</v>
      </c>
      <c r="G42" s="113">
        <v>45716</v>
      </c>
      <c r="H42" s="115">
        <v>722.70799999999997</v>
      </c>
      <c r="I42" s="113">
        <v>45716</v>
      </c>
      <c r="J42" s="115">
        <v>159170</v>
      </c>
      <c r="K42" s="113">
        <v>45716</v>
      </c>
      <c r="L42" s="115">
        <v>4.0999999999999996</v>
      </c>
      <c r="M42" s="113">
        <v>45716</v>
      </c>
      <c r="N42" s="115">
        <v>0.2</v>
      </c>
      <c r="O42" s="113">
        <v>45716</v>
      </c>
      <c r="P42" s="115">
        <v>4.26</v>
      </c>
      <c r="Q42" s="113">
        <v>45716</v>
      </c>
      <c r="R42" s="115">
        <v>97.2</v>
      </c>
      <c r="U42" s="113">
        <v>45716</v>
      </c>
      <c r="V42" s="115">
        <v>-0.75</v>
      </c>
      <c r="AA42" s="113">
        <v>45716</v>
      </c>
      <c r="AB42" s="115">
        <v>101.7</v>
      </c>
      <c r="AC42" s="113">
        <v>45716</v>
      </c>
      <c r="AD42" s="115">
        <v>6.1</v>
      </c>
      <c r="AE42" s="113">
        <v>45716</v>
      </c>
      <c r="AF42" s="115">
        <v>0.4</v>
      </c>
      <c r="AG42" s="113">
        <v>45716</v>
      </c>
      <c r="AH42" s="115">
        <v>100.1384</v>
      </c>
      <c r="AI42" s="113">
        <v>45716</v>
      </c>
      <c r="AJ42" s="115">
        <v>50.2</v>
      </c>
      <c r="AM42" s="115">
        <v>45716</v>
      </c>
      <c r="AN42" s="115">
        <v>31.719000000000001</v>
      </c>
      <c r="AS42" s="113">
        <v>45716</v>
      </c>
      <c r="AT42" s="115">
        <v>-0.7</v>
      </c>
      <c r="AU42" s="115">
        <v>45716</v>
      </c>
      <c r="AV42" s="115">
        <v>1008.72</v>
      </c>
      <c r="AW42" s="129">
        <v>45716</v>
      </c>
      <c r="AX42" s="115">
        <v>99.81</v>
      </c>
      <c r="BA42" s="121">
        <v>45716</v>
      </c>
      <c r="BB42" s="115">
        <v>49452</v>
      </c>
      <c r="BC42" s="121">
        <v>45716</v>
      </c>
      <c r="BD42" s="115">
        <v>92.44</v>
      </c>
      <c r="BE42" s="129">
        <v>45716</v>
      </c>
      <c r="BF42" s="115">
        <v>6.55</v>
      </c>
      <c r="BG42" s="121">
        <v>45716</v>
      </c>
      <c r="BH42" s="115">
        <v>355.65</v>
      </c>
      <c r="BI42" s="121">
        <v>45716</v>
      </c>
      <c r="BJ42" s="115">
        <v>3.35</v>
      </c>
      <c r="BK42" s="129">
        <v>45716</v>
      </c>
      <c r="BL42" s="115">
        <v>1.58</v>
      </c>
      <c r="BT42" s="113"/>
      <c r="BX42" s="113"/>
      <c r="CA42" s="109"/>
      <c r="CB42" s="108"/>
      <c r="CC42" s="108"/>
      <c r="CD42" s="109"/>
      <c r="CE42" s="108"/>
      <c r="CF42" s="108"/>
      <c r="CG42" s="108"/>
      <c r="CH42" s="109"/>
      <c r="CI42" s="108"/>
      <c r="CJ42" s="108"/>
      <c r="CK42" s="109"/>
      <c r="CL42" s="108"/>
      <c r="CM42" s="108"/>
      <c r="CN42" s="108"/>
      <c r="CO42" s="109"/>
      <c r="CP42" s="108"/>
      <c r="CQ42" s="108"/>
      <c r="CR42" s="109"/>
      <c r="CS42" s="108"/>
      <c r="CT42" s="108"/>
      <c r="CU42" s="108"/>
    </row>
    <row r="43" spans="1:99">
      <c r="I43" s="113">
        <v>45747</v>
      </c>
      <c r="J43" s="115">
        <v>159398</v>
      </c>
      <c r="K43" s="113">
        <v>45747</v>
      </c>
      <c r="L43" s="115">
        <v>4.2</v>
      </c>
      <c r="U43" s="113">
        <v>45747</v>
      </c>
      <c r="V43" s="115">
        <v>-0.73</v>
      </c>
      <c r="AE43" s="113">
        <v>45747</v>
      </c>
      <c r="AF43" s="115">
        <v>0.6</v>
      </c>
      <c r="AG43" s="113">
        <v>45747</v>
      </c>
      <c r="AH43" s="115">
        <v>100.36360000000001</v>
      </c>
      <c r="AI43" s="113">
        <v>45747</v>
      </c>
      <c r="AJ43" s="115">
        <v>50.5</v>
      </c>
      <c r="AS43" s="113">
        <v>45747</v>
      </c>
      <c r="AT43" s="115">
        <v>-0.1</v>
      </c>
      <c r="BK43" s="129">
        <v>45747</v>
      </c>
      <c r="BL43" s="115">
        <v>2.29</v>
      </c>
      <c r="BT43" s="113"/>
      <c r="BX43" s="113"/>
      <c r="CA43" s="109"/>
      <c r="CB43" s="108"/>
      <c r="CC43" s="108"/>
      <c r="CD43" s="109"/>
      <c r="CE43" s="108"/>
      <c r="CF43" s="108"/>
      <c r="CG43" s="108"/>
      <c r="CH43" s="109"/>
      <c r="CI43" s="108"/>
      <c r="CJ43" s="108"/>
      <c r="CK43" s="109"/>
      <c r="CL43" s="108"/>
      <c r="CM43" s="108"/>
      <c r="CN43" s="108"/>
      <c r="CO43" s="109"/>
      <c r="CP43" s="108"/>
      <c r="CQ43" s="108"/>
      <c r="CR43" s="109"/>
      <c r="CS43" s="108"/>
      <c r="CT43" s="108"/>
      <c r="CU43" s="108"/>
    </row>
    <row r="44" spans="1:99">
      <c r="BT44" s="113"/>
      <c r="BX44" s="113"/>
      <c r="CA44" s="109"/>
      <c r="CB44" s="108"/>
      <c r="CC44" s="108"/>
      <c r="CD44" s="109"/>
      <c r="CE44" s="108"/>
      <c r="CF44" s="108"/>
      <c r="CG44" s="108"/>
      <c r="CH44" s="109"/>
      <c r="CI44" s="108"/>
      <c r="CJ44" s="108"/>
      <c r="CK44" s="109"/>
      <c r="CL44" s="108"/>
      <c r="CM44" s="108"/>
      <c r="CN44" s="108"/>
      <c r="CO44" s="109"/>
      <c r="CP44" s="108"/>
      <c r="CQ44" s="108"/>
      <c r="CR44" s="109"/>
      <c r="CS44" s="108"/>
      <c r="CT44" s="108"/>
      <c r="CU44" s="108"/>
    </row>
    <row r="45" spans="1:99">
      <c r="BT45" s="113"/>
      <c r="BX45" s="113"/>
      <c r="CA45" s="109"/>
      <c r="CB45" s="108"/>
      <c r="CC45" s="108"/>
      <c r="CD45" s="109"/>
      <c r="CE45" s="108"/>
      <c r="CF45" s="108"/>
      <c r="CG45" s="108"/>
      <c r="CH45" s="109"/>
      <c r="CI45" s="108"/>
      <c r="CJ45" s="108"/>
      <c r="CK45" s="109"/>
      <c r="CL45" s="108"/>
      <c r="CM45" s="108"/>
      <c r="CN45" s="108"/>
      <c r="CO45" s="109"/>
      <c r="CP45" s="108"/>
      <c r="CQ45" s="108"/>
      <c r="CR45" s="109"/>
      <c r="CS45" s="108"/>
      <c r="CT45" s="108"/>
      <c r="CU45" s="108"/>
    </row>
    <row r="46" spans="1:99">
      <c r="BT46" s="113"/>
      <c r="BX46" s="113"/>
      <c r="CA46" s="109"/>
      <c r="CB46" s="108"/>
      <c r="CC46" s="108"/>
      <c r="CD46" s="109"/>
      <c r="CE46" s="108"/>
      <c r="CF46" s="108"/>
      <c r="CG46" s="108"/>
      <c r="CH46" s="109"/>
      <c r="CI46" s="108"/>
      <c r="CJ46" s="108"/>
      <c r="CK46" s="109"/>
      <c r="CL46" s="108"/>
      <c r="CM46" s="108"/>
      <c r="CN46" s="108"/>
      <c r="CO46" s="109"/>
      <c r="CP46" s="108"/>
      <c r="CQ46" s="108"/>
      <c r="CR46" s="109"/>
      <c r="CS46" s="108"/>
      <c r="CT46" s="108"/>
      <c r="CU46" s="108"/>
    </row>
    <row r="47" spans="1:99">
      <c r="BT47" s="113"/>
      <c r="BX47" s="113"/>
      <c r="CA47" s="109"/>
      <c r="CB47" s="108"/>
      <c r="CC47" s="108"/>
      <c r="CD47" s="109"/>
      <c r="CE47" s="108"/>
      <c r="CF47" s="108"/>
      <c r="CG47" s="108"/>
      <c r="CH47" s="109"/>
      <c r="CI47" s="108"/>
      <c r="CJ47" s="108"/>
      <c r="CK47" s="109"/>
      <c r="CL47" s="108"/>
      <c r="CM47" s="108"/>
      <c r="CN47" s="108"/>
      <c r="CO47" s="109"/>
      <c r="CP47" s="108"/>
      <c r="CQ47" s="108"/>
      <c r="CR47" s="109"/>
      <c r="CS47" s="108"/>
      <c r="CT47" s="108"/>
      <c r="CU47" s="108"/>
    </row>
    <row r="48" spans="1:99">
      <c r="BT48" s="113"/>
      <c r="BX48" s="113"/>
      <c r="CA48" s="109"/>
      <c r="CB48" s="108"/>
      <c r="CC48" s="108"/>
      <c r="CD48" s="109"/>
      <c r="CE48" s="108"/>
      <c r="CF48" s="108"/>
      <c r="CG48" s="108"/>
      <c r="CH48" s="109"/>
      <c r="CI48" s="108"/>
      <c r="CJ48" s="108"/>
      <c r="CK48" s="109"/>
      <c r="CL48" s="108"/>
      <c r="CM48" s="108"/>
      <c r="CN48" s="108"/>
      <c r="CO48" s="109"/>
      <c r="CP48" s="108"/>
      <c r="CQ48" s="108"/>
      <c r="CR48" s="109"/>
      <c r="CS48" s="108"/>
      <c r="CT48" s="108"/>
      <c r="CU48" s="108"/>
    </row>
    <row r="49" spans="72:99">
      <c r="BT49" s="113"/>
      <c r="BX49" s="113"/>
      <c r="CA49" s="109"/>
      <c r="CB49" s="108"/>
      <c r="CC49" s="108"/>
      <c r="CD49" s="109"/>
      <c r="CE49" s="108"/>
      <c r="CF49" s="108"/>
      <c r="CG49" s="108"/>
      <c r="CH49" s="109"/>
      <c r="CI49" s="108"/>
      <c r="CJ49" s="108"/>
      <c r="CK49" s="109"/>
      <c r="CL49" s="108"/>
      <c r="CM49" s="108"/>
      <c r="CN49" s="108"/>
      <c r="CO49" s="109"/>
      <c r="CP49" s="108"/>
      <c r="CQ49" s="108"/>
      <c r="CR49" s="109"/>
      <c r="CS49" s="108"/>
      <c r="CT49" s="108"/>
      <c r="CU49" s="108"/>
    </row>
    <row r="50" spans="72:99">
      <c r="BT50" s="113"/>
      <c r="BX50" s="113"/>
      <c r="CA50" s="109"/>
      <c r="CB50" s="108"/>
      <c r="CC50" s="108"/>
      <c r="CD50" s="109"/>
      <c r="CE50" s="108"/>
      <c r="CF50" s="108"/>
      <c r="CG50" s="108"/>
      <c r="CH50" s="109"/>
      <c r="CI50" s="108"/>
      <c r="CJ50" s="108"/>
      <c r="CK50" s="109"/>
      <c r="CL50" s="108"/>
      <c r="CM50" s="108"/>
      <c r="CN50" s="108"/>
      <c r="CO50" s="109"/>
      <c r="CP50" s="108"/>
      <c r="CQ50" s="108"/>
      <c r="CR50" s="109"/>
      <c r="CS50" s="108"/>
      <c r="CT50" s="108"/>
      <c r="CU50" s="108"/>
    </row>
    <row r="51" spans="72:99">
      <c r="BT51" s="113"/>
      <c r="BX51" s="113"/>
      <c r="CA51" s="109"/>
      <c r="CB51" s="108"/>
      <c r="CC51" s="108"/>
      <c r="CD51" s="109"/>
      <c r="CE51" s="108"/>
      <c r="CF51" s="108"/>
      <c r="CG51" s="108"/>
      <c r="CH51" s="109"/>
      <c r="CI51" s="108"/>
      <c r="CJ51" s="108"/>
      <c r="CK51" s="109"/>
      <c r="CL51" s="108"/>
      <c r="CM51" s="108"/>
      <c r="CN51" s="108"/>
      <c r="CO51" s="109"/>
      <c r="CP51" s="108"/>
      <c r="CQ51" s="108"/>
      <c r="CR51" s="109"/>
      <c r="CS51" s="108"/>
      <c r="CT51" s="108"/>
      <c r="CU51" s="108"/>
    </row>
    <row r="52" spans="72:99">
      <c r="BT52" s="113"/>
      <c r="BX52" s="113"/>
      <c r="CA52" s="109"/>
      <c r="CB52" s="108"/>
      <c r="CC52" s="108"/>
      <c r="CD52" s="109"/>
      <c r="CE52" s="108"/>
      <c r="CF52" s="108"/>
      <c r="CG52" s="108"/>
      <c r="CH52" s="109"/>
      <c r="CI52" s="108"/>
      <c r="CJ52" s="108"/>
      <c r="CK52" s="109"/>
      <c r="CL52" s="108"/>
      <c r="CM52" s="108"/>
      <c r="CN52" s="108"/>
      <c r="CO52" s="109"/>
      <c r="CP52" s="108"/>
      <c r="CQ52" s="108"/>
      <c r="CR52" s="109"/>
      <c r="CS52" s="108"/>
      <c r="CT52" s="108"/>
      <c r="CU52" s="108"/>
    </row>
    <row r="53" spans="72:99">
      <c r="BT53" s="113"/>
      <c r="BX53" s="113"/>
      <c r="CA53" s="109"/>
      <c r="CB53" s="108"/>
      <c r="CC53" s="108"/>
      <c r="CD53" s="109"/>
      <c r="CE53" s="108"/>
      <c r="CF53" s="108"/>
      <c r="CG53" s="108"/>
      <c r="CH53" s="109"/>
      <c r="CI53" s="108"/>
      <c r="CJ53" s="108"/>
      <c r="CK53" s="109"/>
      <c r="CL53" s="108"/>
      <c r="CM53" s="108"/>
      <c r="CN53" s="108"/>
      <c r="CO53" s="109"/>
      <c r="CP53" s="108"/>
      <c r="CQ53" s="108"/>
      <c r="CR53" s="109"/>
      <c r="CS53" s="108"/>
      <c r="CT53" s="108"/>
      <c r="CU53" s="108"/>
    </row>
    <row r="54" spans="72:99">
      <c r="BT54" s="113"/>
      <c r="BX54" s="113"/>
      <c r="CA54" s="109"/>
      <c r="CB54" s="108"/>
      <c r="CC54" s="108"/>
      <c r="CD54" s="109"/>
      <c r="CE54" s="108"/>
      <c r="CF54" s="108"/>
      <c r="CG54" s="108"/>
      <c r="CH54" s="109"/>
      <c r="CI54" s="108"/>
      <c r="CJ54" s="108"/>
      <c r="CK54" s="109"/>
      <c r="CL54" s="108"/>
      <c r="CM54" s="108"/>
      <c r="CN54" s="108"/>
      <c r="CO54" s="109"/>
      <c r="CP54" s="108"/>
      <c r="CQ54" s="108"/>
      <c r="CR54" s="109"/>
      <c r="CS54" s="108"/>
      <c r="CT54" s="108"/>
      <c r="CU54" s="108"/>
    </row>
    <row r="55" spans="72:99">
      <c r="BT55" s="113"/>
      <c r="BX55" s="113"/>
      <c r="CA55" s="109"/>
      <c r="CB55" s="108"/>
      <c r="CC55" s="108"/>
      <c r="CD55" s="109"/>
      <c r="CE55" s="108"/>
      <c r="CF55" s="108"/>
      <c r="CG55" s="108"/>
      <c r="CH55" s="109"/>
      <c r="CI55" s="108"/>
      <c r="CJ55" s="108"/>
      <c r="CK55" s="109"/>
      <c r="CL55" s="108"/>
      <c r="CM55" s="108"/>
      <c r="CN55" s="108"/>
      <c r="CO55" s="109"/>
      <c r="CP55" s="108"/>
      <c r="CQ55" s="108"/>
      <c r="CR55" s="109"/>
      <c r="CS55" s="108"/>
      <c r="CT55" s="108"/>
      <c r="CU55" s="108"/>
    </row>
    <row r="56" spans="72:99">
      <c r="BT56" s="113"/>
      <c r="BX56" s="113"/>
      <c r="CA56" s="109"/>
      <c r="CB56" s="108"/>
      <c r="CC56" s="108"/>
      <c r="CD56" s="109"/>
      <c r="CE56" s="108"/>
      <c r="CF56" s="108"/>
      <c r="CG56" s="108"/>
      <c r="CH56" s="109"/>
      <c r="CI56" s="108"/>
      <c r="CJ56" s="108"/>
      <c r="CK56" s="109"/>
      <c r="CL56" s="108"/>
      <c r="CM56" s="108"/>
      <c r="CN56" s="108"/>
      <c r="CO56" s="109"/>
      <c r="CP56" s="108"/>
      <c r="CQ56" s="108"/>
      <c r="CR56" s="109"/>
      <c r="CS56" s="108"/>
      <c r="CT56" s="108"/>
      <c r="CU56" s="108"/>
    </row>
    <row r="57" spans="72:99">
      <c r="BT57" s="113"/>
      <c r="BX57" s="113"/>
      <c r="CA57" s="109"/>
      <c r="CB57" s="108"/>
      <c r="CC57" s="108"/>
      <c r="CD57" s="109"/>
      <c r="CE57" s="108"/>
      <c r="CF57" s="108"/>
      <c r="CG57" s="108"/>
      <c r="CH57" s="109"/>
      <c r="CI57" s="108"/>
      <c r="CJ57" s="108"/>
      <c r="CK57" s="109"/>
      <c r="CL57" s="108"/>
      <c r="CM57" s="108"/>
      <c r="CN57" s="108"/>
      <c r="CO57" s="109"/>
      <c r="CP57" s="108"/>
      <c r="CQ57" s="108"/>
      <c r="CR57" s="109"/>
      <c r="CS57" s="108"/>
      <c r="CT57" s="108"/>
      <c r="CU57" s="108"/>
    </row>
    <row r="58" spans="72:99">
      <c r="BT58" s="113"/>
      <c r="BX58" s="113"/>
      <c r="CA58" s="109"/>
      <c r="CB58" s="108"/>
      <c r="CC58" s="108"/>
      <c r="CD58" s="109"/>
      <c r="CE58" s="108"/>
      <c r="CF58" s="108"/>
      <c r="CG58" s="108"/>
      <c r="CH58" s="109"/>
      <c r="CI58" s="108"/>
      <c r="CJ58" s="108"/>
      <c r="CK58" s="109"/>
      <c r="CL58" s="108"/>
      <c r="CM58" s="108"/>
      <c r="CN58" s="108"/>
      <c r="CO58" s="109"/>
      <c r="CP58" s="108"/>
      <c r="CQ58" s="108"/>
      <c r="CR58" s="109"/>
      <c r="CS58" s="108"/>
      <c r="CT58" s="108"/>
      <c r="CU58" s="108"/>
    </row>
    <row r="59" spans="72:99">
      <c r="BT59" s="113"/>
      <c r="BX59" s="113"/>
      <c r="CA59" s="109"/>
      <c r="CB59" s="108"/>
      <c r="CC59" s="108"/>
      <c r="CD59" s="109"/>
      <c r="CE59" s="108"/>
      <c r="CF59" s="108"/>
      <c r="CG59" s="108"/>
      <c r="CH59" s="109"/>
      <c r="CI59" s="108"/>
      <c r="CJ59" s="108"/>
      <c r="CK59" s="109"/>
      <c r="CL59" s="108"/>
      <c r="CM59" s="108"/>
      <c r="CN59" s="108"/>
      <c r="CO59" s="109"/>
      <c r="CP59" s="108"/>
      <c r="CQ59" s="108"/>
      <c r="CR59" s="109"/>
      <c r="CS59" s="108"/>
      <c r="CT59" s="108"/>
      <c r="CU59" s="108"/>
    </row>
    <row r="60" spans="72:99">
      <c r="BT60" s="113"/>
      <c r="BX60" s="113"/>
      <c r="CA60" s="109"/>
      <c r="CB60" s="108"/>
      <c r="CC60" s="108"/>
      <c r="CD60" s="109"/>
      <c r="CE60" s="108"/>
      <c r="CF60" s="108"/>
      <c r="CG60" s="108"/>
      <c r="CH60" s="109"/>
      <c r="CI60" s="108"/>
      <c r="CJ60" s="108"/>
      <c r="CK60" s="109"/>
      <c r="CL60" s="108"/>
      <c r="CM60" s="108"/>
      <c r="CN60" s="108"/>
      <c r="CO60" s="109"/>
      <c r="CP60" s="108"/>
      <c r="CQ60" s="108"/>
      <c r="CR60" s="109"/>
      <c r="CS60" s="108"/>
      <c r="CT60" s="108"/>
      <c r="CU60" s="108"/>
    </row>
    <row r="61" spans="72:99">
      <c r="BT61" s="113"/>
      <c r="BX61" s="113"/>
      <c r="CA61" s="109"/>
      <c r="CB61" s="108"/>
      <c r="CC61" s="108"/>
      <c r="CD61" s="109"/>
      <c r="CE61" s="108"/>
      <c r="CF61" s="108"/>
      <c r="CG61" s="108"/>
      <c r="CH61" s="109"/>
      <c r="CI61" s="108"/>
      <c r="CJ61" s="108"/>
      <c r="CK61" s="109"/>
      <c r="CL61" s="108"/>
      <c r="CM61" s="108"/>
      <c r="CN61" s="108"/>
      <c r="CO61" s="109"/>
      <c r="CP61" s="108"/>
      <c r="CQ61" s="108"/>
      <c r="CR61" s="109"/>
      <c r="CS61" s="108"/>
      <c r="CT61" s="108"/>
      <c r="CU61" s="108"/>
    </row>
    <row r="62" spans="72:99">
      <c r="BT62" s="113"/>
      <c r="BX62" s="113"/>
      <c r="CA62" s="109"/>
      <c r="CB62" s="108"/>
      <c r="CC62" s="108"/>
      <c r="CD62" s="109"/>
      <c r="CE62" s="108"/>
      <c r="CF62" s="108"/>
      <c r="CG62" s="108"/>
      <c r="CH62" s="109"/>
      <c r="CI62" s="108"/>
      <c r="CJ62" s="108"/>
      <c r="CK62" s="109"/>
      <c r="CL62" s="108"/>
      <c r="CM62" s="108"/>
      <c r="CN62" s="108"/>
      <c r="CO62" s="109"/>
      <c r="CP62" s="108"/>
      <c r="CQ62" s="108"/>
      <c r="CR62" s="109"/>
      <c r="CS62" s="108"/>
      <c r="CT62" s="108"/>
      <c r="CU62" s="108"/>
    </row>
    <row r="63" spans="72:99">
      <c r="BT63" s="113"/>
      <c r="BX63" s="113"/>
      <c r="CA63" s="109"/>
      <c r="CB63" s="108"/>
      <c r="CC63" s="108"/>
      <c r="CD63" s="109"/>
      <c r="CE63" s="108"/>
      <c r="CF63" s="108"/>
      <c r="CG63" s="108"/>
      <c r="CH63" s="109"/>
      <c r="CI63" s="108"/>
      <c r="CJ63" s="108"/>
      <c r="CK63" s="109"/>
      <c r="CL63" s="108"/>
      <c r="CM63" s="108"/>
      <c r="CN63" s="108"/>
      <c r="CO63" s="109"/>
      <c r="CP63" s="108"/>
      <c r="CQ63" s="108"/>
      <c r="CR63" s="109"/>
      <c r="CS63" s="108"/>
      <c r="CT63" s="108"/>
      <c r="CU63" s="108"/>
    </row>
    <row r="64" spans="72:99">
      <c r="BT64" s="113"/>
      <c r="BX64" s="113"/>
      <c r="CA64" s="109"/>
      <c r="CB64" s="108"/>
      <c r="CC64" s="108"/>
      <c r="CD64" s="109"/>
      <c r="CE64" s="108"/>
      <c r="CF64" s="108"/>
      <c r="CG64" s="108"/>
      <c r="CH64" s="109"/>
      <c r="CI64" s="108"/>
      <c r="CJ64" s="108"/>
      <c r="CK64" s="109"/>
      <c r="CL64" s="108"/>
      <c r="CM64" s="108"/>
      <c r="CN64" s="108"/>
      <c r="CO64" s="109"/>
      <c r="CP64" s="108"/>
      <c r="CQ64" s="108"/>
      <c r="CR64" s="109"/>
      <c r="CS64" s="108"/>
      <c r="CT64" s="108"/>
      <c r="CU64" s="108"/>
    </row>
    <row r="65" spans="72:99">
      <c r="BT65" s="113"/>
      <c r="BX65" s="113"/>
      <c r="CA65" s="109"/>
      <c r="CB65" s="108"/>
      <c r="CC65" s="108"/>
      <c r="CD65" s="109"/>
      <c r="CE65" s="108"/>
      <c r="CF65" s="108"/>
      <c r="CG65" s="108"/>
      <c r="CH65" s="109"/>
      <c r="CI65" s="108"/>
      <c r="CJ65" s="108"/>
      <c r="CK65" s="109"/>
      <c r="CL65" s="108"/>
      <c r="CM65" s="108"/>
      <c r="CN65" s="108"/>
      <c r="CO65" s="109"/>
      <c r="CP65" s="108"/>
      <c r="CQ65" s="108"/>
      <c r="CR65" s="109"/>
      <c r="CS65" s="108"/>
      <c r="CT65" s="108"/>
      <c r="CU65" s="108"/>
    </row>
    <row r="66" spans="72:99">
      <c r="BT66" s="113"/>
      <c r="BX66" s="113"/>
      <c r="CA66" s="109"/>
      <c r="CB66" s="108"/>
      <c r="CC66" s="108"/>
      <c r="CD66" s="109"/>
      <c r="CE66" s="108"/>
      <c r="CF66" s="108"/>
      <c r="CG66" s="108"/>
      <c r="CH66" s="109"/>
      <c r="CI66" s="108"/>
      <c r="CJ66" s="108"/>
      <c r="CK66" s="109"/>
      <c r="CL66" s="108"/>
      <c r="CM66" s="108"/>
      <c r="CN66" s="108"/>
      <c r="CO66" s="109"/>
      <c r="CP66" s="108"/>
      <c r="CQ66" s="108"/>
      <c r="CR66" s="109"/>
      <c r="CS66" s="108"/>
      <c r="CT66" s="108"/>
      <c r="CU66" s="108"/>
    </row>
    <row r="67" spans="72:99">
      <c r="BT67" s="113"/>
      <c r="BX67" s="113"/>
      <c r="CA67" s="109"/>
      <c r="CB67" s="108"/>
      <c r="CC67" s="108"/>
      <c r="CD67" s="109"/>
      <c r="CE67" s="108"/>
      <c r="CF67" s="108"/>
      <c r="CG67" s="108"/>
      <c r="CH67" s="109"/>
      <c r="CI67" s="108"/>
      <c r="CJ67" s="108"/>
      <c r="CK67" s="109"/>
      <c r="CL67" s="108"/>
      <c r="CM67" s="108"/>
      <c r="CN67" s="108"/>
      <c r="CO67" s="109"/>
      <c r="CP67" s="108"/>
      <c r="CQ67" s="108"/>
      <c r="CR67" s="109"/>
      <c r="CS67" s="108"/>
      <c r="CT67" s="108"/>
      <c r="CU67" s="108"/>
    </row>
    <row r="68" spans="72:99">
      <c r="BT68" s="113"/>
      <c r="BX68" s="113"/>
      <c r="CA68" s="109"/>
      <c r="CB68" s="108"/>
      <c r="CC68" s="108"/>
      <c r="CD68" s="109"/>
      <c r="CE68" s="108"/>
      <c r="CF68" s="108"/>
      <c r="CG68" s="108"/>
      <c r="CH68" s="109"/>
      <c r="CI68" s="108"/>
      <c r="CJ68" s="108"/>
      <c r="CK68" s="109"/>
      <c r="CL68" s="108"/>
      <c r="CM68" s="108"/>
      <c r="CN68" s="108"/>
      <c r="CO68" s="109"/>
      <c r="CP68" s="108"/>
      <c r="CQ68" s="108"/>
      <c r="CR68" s="109"/>
      <c r="CS68" s="108"/>
      <c r="CT68" s="108"/>
      <c r="CU68" s="108"/>
    </row>
    <row r="69" spans="72:99">
      <c r="BT69" s="113"/>
      <c r="BX69" s="113"/>
      <c r="CA69" s="109"/>
      <c r="CB69" s="108"/>
      <c r="CC69" s="108"/>
      <c r="CD69" s="109"/>
      <c r="CE69" s="108"/>
      <c r="CF69" s="108"/>
      <c r="CG69" s="108"/>
      <c r="CH69" s="109"/>
      <c r="CI69" s="108"/>
      <c r="CJ69" s="108"/>
      <c r="CK69" s="109"/>
      <c r="CL69" s="108"/>
      <c r="CM69" s="108"/>
      <c r="CN69" s="108"/>
      <c r="CO69" s="109"/>
      <c r="CP69" s="108"/>
      <c r="CQ69" s="108"/>
      <c r="CR69" s="109"/>
      <c r="CS69" s="108"/>
      <c r="CT69" s="108"/>
      <c r="CU69" s="108"/>
    </row>
    <row r="70" spans="72:99">
      <c r="BT70" s="113"/>
      <c r="BX70" s="113"/>
      <c r="CA70" s="109"/>
      <c r="CB70" s="108"/>
      <c r="CC70" s="108"/>
      <c r="CD70" s="109"/>
      <c r="CE70" s="108"/>
      <c r="CF70" s="108"/>
      <c r="CG70" s="108"/>
      <c r="CH70" s="109"/>
      <c r="CI70" s="108"/>
      <c r="CJ70" s="108"/>
      <c r="CK70" s="109"/>
      <c r="CL70" s="108"/>
      <c r="CM70" s="108"/>
      <c r="CN70" s="108"/>
      <c r="CO70" s="109"/>
      <c r="CP70" s="108"/>
      <c r="CQ70" s="108"/>
      <c r="CR70" s="109"/>
      <c r="CS70" s="108"/>
      <c r="CT70" s="108"/>
      <c r="CU70" s="108"/>
    </row>
    <row r="71" spans="72:99">
      <c r="BT71" s="113"/>
      <c r="BX71" s="113"/>
      <c r="CA71" s="109"/>
      <c r="CB71" s="108"/>
      <c r="CC71" s="108"/>
      <c r="CD71" s="109"/>
      <c r="CE71" s="108"/>
      <c r="CF71" s="108"/>
      <c r="CG71" s="108"/>
      <c r="CH71" s="109"/>
      <c r="CI71" s="108"/>
      <c r="CJ71" s="108"/>
      <c r="CK71" s="109"/>
      <c r="CL71" s="108"/>
      <c r="CM71" s="108"/>
      <c r="CN71" s="108"/>
      <c r="CO71" s="109"/>
      <c r="CP71" s="108"/>
      <c r="CQ71" s="108"/>
      <c r="CR71" s="109"/>
      <c r="CS71" s="108"/>
      <c r="CT71" s="108"/>
      <c r="CU71" s="108"/>
    </row>
    <row r="72" spans="72:99">
      <c r="BT72" s="113"/>
      <c r="BX72" s="113"/>
      <c r="CA72" s="109"/>
      <c r="CB72" s="108"/>
      <c r="CC72" s="108"/>
      <c r="CD72" s="109"/>
      <c r="CE72" s="108"/>
      <c r="CF72" s="108"/>
      <c r="CG72" s="108"/>
      <c r="CH72" s="109"/>
      <c r="CI72" s="108"/>
      <c r="CJ72" s="108"/>
      <c r="CK72" s="109"/>
      <c r="CL72" s="108"/>
      <c r="CM72" s="108"/>
      <c r="CN72" s="108"/>
      <c r="CO72" s="109"/>
      <c r="CP72" s="108"/>
      <c r="CQ72" s="108"/>
      <c r="CR72" s="109"/>
      <c r="CS72" s="108"/>
      <c r="CT72" s="108"/>
      <c r="CU72" s="108"/>
    </row>
    <row r="73" spans="72:99">
      <c r="BT73" s="113"/>
      <c r="BX73" s="113"/>
      <c r="CA73" s="109"/>
      <c r="CB73" s="108"/>
      <c r="CC73" s="108"/>
      <c r="CD73" s="109"/>
      <c r="CE73" s="108"/>
      <c r="CF73" s="108"/>
      <c r="CG73" s="108"/>
      <c r="CH73" s="109"/>
      <c r="CI73" s="108"/>
      <c r="CJ73" s="108"/>
      <c r="CK73" s="109"/>
      <c r="CL73" s="108"/>
      <c r="CM73" s="108"/>
      <c r="CN73" s="108"/>
      <c r="CO73" s="109"/>
      <c r="CP73" s="108"/>
      <c r="CQ73" s="108"/>
      <c r="CR73" s="109"/>
      <c r="CS73" s="108"/>
      <c r="CT73" s="108"/>
      <c r="CU73" s="108"/>
    </row>
    <row r="74" spans="72:99">
      <c r="BT74" s="113"/>
      <c r="BX74" s="113"/>
      <c r="CA74" s="109"/>
      <c r="CB74" s="108"/>
      <c r="CC74" s="108"/>
      <c r="CD74" s="109"/>
      <c r="CE74" s="108"/>
      <c r="CF74" s="108"/>
      <c r="CG74" s="108"/>
      <c r="CH74" s="109"/>
      <c r="CI74" s="108"/>
      <c r="CJ74" s="108"/>
      <c r="CK74" s="109"/>
      <c r="CL74" s="108"/>
      <c r="CM74" s="108"/>
      <c r="CN74" s="108"/>
      <c r="CO74" s="109"/>
      <c r="CP74" s="108"/>
      <c r="CQ74" s="108"/>
      <c r="CR74" s="109"/>
      <c r="CS74" s="108"/>
      <c r="CT74" s="108"/>
      <c r="CU74" s="108"/>
    </row>
    <row r="75" spans="72:99">
      <c r="BT75" s="113"/>
      <c r="BX75" s="113"/>
      <c r="CA75" s="109"/>
      <c r="CB75" s="108"/>
      <c r="CC75" s="108"/>
      <c r="CD75" s="109"/>
      <c r="CE75" s="108"/>
      <c r="CF75" s="108"/>
      <c r="CG75" s="108"/>
      <c r="CH75" s="109"/>
      <c r="CI75" s="108"/>
      <c r="CJ75" s="108"/>
      <c r="CK75" s="109"/>
      <c r="CL75" s="108"/>
      <c r="CM75" s="108"/>
      <c r="CN75" s="108"/>
      <c r="CO75" s="109"/>
      <c r="CP75" s="108"/>
      <c r="CQ75" s="108"/>
      <c r="CR75" s="109"/>
      <c r="CS75" s="108"/>
      <c r="CT75" s="108"/>
      <c r="CU75" s="108"/>
    </row>
    <row r="76" spans="72:99">
      <c r="BT76" s="113"/>
      <c r="BX76" s="113"/>
      <c r="CA76" s="109"/>
      <c r="CB76" s="108"/>
      <c r="CC76" s="108"/>
      <c r="CD76" s="109"/>
      <c r="CE76" s="108"/>
      <c r="CF76" s="108"/>
      <c r="CG76" s="108"/>
      <c r="CH76" s="109"/>
      <c r="CI76" s="108"/>
      <c r="CJ76" s="108"/>
      <c r="CK76" s="109"/>
      <c r="CL76" s="108"/>
      <c r="CM76" s="108"/>
      <c r="CN76" s="108"/>
      <c r="CO76" s="109"/>
      <c r="CP76" s="108"/>
      <c r="CQ76" s="108"/>
      <c r="CR76" s="109"/>
      <c r="CS76" s="108"/>
      <c r="CT76" s="108"/>
      <c r="CU76" s="108"/>
    </row>
    <row r="77" spans="72:99">
      <c r="BT77" s="113"/>
      <c r="BX77" s="113"/>
      <c r="CA77" s="109"/>
      <c r="CB77" s="108"/>
      <c r="CC77" s="108"/>
      <c r="CD77" s="109"/>
      <c r="CE77" s="108"/>
      <c r="CF77" s="108"/>
      <c r="CG77" s="108"/>
      <c r="CH77" s="109"/>
      <c r="CI77" s="108"/>
      <c r="CJ77" s="108"/>
      <c r="CK77" s="109"/>
      <c r="CL77" s="108"/>
      <c r="CM77" s="108"/>
      <c r="CN77" s="108"/>
      <c r="CO77" s="109"/>
      <c r="CP77" s="108"/>
      <c r="CQ77" s="108"/>
      <c r="CR77" s="109"/>
      <c r="CS77" s="108"/>
      <c r="CT77" s="108"/>
      <c r="CU77" s="108"/>
    </row>
    <row r="78" spans="72:99">
      <c r="BT78" s="113"/>
      <c r="BX78" s="113"/>
      <c r="CA78" s="109"/>
      <c r="CB78" s="108"/>
      <c r="CC78" s="108"/>
      <c r="CD78" s="109"/>
      <c r="CE78" s="108"/>
      <c r="CF78" s="108"/>
      <c r="CG78" s="108"/>
      <c r="CH78" s="109"/>
      <c r="CI78" s="108"/>
      <c r="CJ78" s="108"/>
      <c r="CK78" s="109"/>
      <c r="CL78" s="108"/>
      <c r="CM78" s="108"/>
      <c r="CN78" s="108"/>
      <c r="CO78" s="109"/>
      <c r="CP78" s="108"/>
      <c r="CQ78" s="108"/>
      <c r="CR78" s="109"/>
      <c r="CS78" s="108"/>
      <c r="CT78" s="108"/>
      <c r="CU78" s="108"/>
    </row>
    <row r="79" spans="72:99">
      <c r="BT79" s="113"/>
      <c r="BV79" s="134"/>
      <c r="BX79" s="113"/>
      <c r="CA79" s="109"/>
      <c r="CB79" s="108"/>
      <c r="CC79" s="108"/>
      <c r="CD79" s="109"/>
      <c r="CE79" s="108"/>
      <c r="CF79" s="108"/>
      <c r="CG79" s="108"/>
      <c r="CH79" s="109"/>
      <c r="CI79" s="108"/>
      <c r="CJ79" s="108"/>
      <c r="CK79" s="109"/>
      <c r="CL79" s="108"/>
      <c r="CM79" s="108"/>
      <c r="CN79" s="108"/>
      <c r="CO79" s="109"/>
      <c r="CP79" s="108"/>
      <c r="CQ79" s="108"/>
      <c r="CR79" s="109"/>
      <c r="CS79" s="108"/>
      <c r="CT79" s="108"/>
      <c r="CU79" s="108"/>
    </row>
    <row r="80" spans="72:99">
      <c r="BT80" s="113"/>
      <c r="BV80" s="134"/>
      <c r="BX80" s="113"/>
      <c r="CA80" s="109"/>
      <c r="CB80" s="108"/>
      <c r="CC80" s="108"/>
      <c r="CD80" s="109"/>
      <c r="CE80" s="108"/>
      <c r="CF80" s="108"/>
      <c r="CG80" s="108"/>
      <c r="CH80" s="109"/>
      <c r="CI80" s="108"/>
      <c r="CJ80" s="108"/>
      <c r="CK80" s="109"/>
      <c r="CL80" s="108"/>
      <c r="CM80" s="108"/>
      <c r="CN80" s="108"/>
      <c r="CO80" s="109"/>
      <c r="CP80" s="108"/>
      <c r="CQ80" s="108"/>
      <c r="CR80" s="109"/>
      <c r="CS80" s="108"/>
      <c r="CT80" s="108"/>
      <c r="CU80" s="108"/>
    </row>
    <row r="81" spans="72:99">
      <c r="BT81" s="113"/>
      <c r="BV81" s="134"/>
      <c r="BX81" s="113"/>
      <c r="CA81" s="109"/>
      <c r="CB81" s="108"/>
      <c r="CC81" s="108"/>
      <c r="CD81" s="109"/>
      <c r="CE81" s="108"/>
      <c r="CF81" s="108"/>
      <c r="CG81" s="108"/>
      <c r="CH81" s="109"/>
      <c r="CI81" s="108"/>
      <c r="CJ81" s="108"/>
      <c r="CK81" s="109"/>
      <c r="CL81" s="108"/>
      <c r="CM81" s="108"/>
      <c r="CN81" s="108"/>
      <c r="CO81" s="109"/>
      <c r="CP81" s="108"/>
      <c r="CQ81" s="108"/>
      <c r="CR81" s="109"/>
      <c r="CS81" s="108"/>
      <c r="CT81" s="108"/>
      <c r="CU81" s="108"/>
    </row>
    <row r="82" spans="72:99">
      <c r="BT82" s="113"/>
      <c r="BV82" s="134"/>
      <c r="BX82" s="113"/>
    </row>
    <row r="83" spans="72:99">
      <c r="BT83" s="113"/>
      <c r="BV83" s="134"/>
      <c r="BX83" s="113"/>
    </row>
    <row r="84" spans="72:99">
      <c r="BT84" s="113"/>
      <c r="BV84" s="134"/>
      <c r="BX84" s="113"/>
    </row>
    <row r="85" spans="72:99">
      <c r="BT85" s="113"/>
      <c r="BV85" s="134"/>
      <c r="BX85" s="113"/>
    </row>
    <row r="86" spans="72:99">
      <c r="BT86" s="113"/>
      <c r="BX86" s="1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6"/>
  <sheetViews>
    <sheetView workbookViewId="0">
      <pane ySplit="2" topLeftCell="A842" activePane="bottomLeft" state="frozen"/>
      <selection activeCell="BK1" activeCellId="29" sqref="E1 G1 I1 K1 M1 O1 Q1 S1 U1 W1 Y1 AA1 AC1 AE1 AG1 AI1 AK1 AM1 AO1 AQ1 AS1 AU1 AW1 AY1 BA1 BC1 BE1 BG1 BI1 BK1"/>
      <selection pane="bottomLeft" activeCell="L855" sqref="L855"/>
    </sheetView>
  </sheetViews>
  <sheetFormatPr defaultRowHeight="16.2"/>
  <cols>
    <col min="1" max="1" width="14.33203125" style="85" bestFit="1" customWidth="1"/>
    <col min="2" max="2" width="11.44140625" style="85" bestFit="1" customWidth="1"/>
    <col min="3" max="3" width="14.33203125" style="85" bestFit="1" customWidth="1"/>
    <col min="4" max="4" width="13.77734375" style="85" bestFit="1" customWidth="1"/>
    <col min="5" max="5" width="13.6640625" customWidth="1"/>
  </cols>
  <sheetData>
    <row r="1" spans="1:5">
      <c r="A1" s="103" t="s">
        <v>34</v>
      </c>
      <c r="B1" s="104" t="s">
        <v>35</v>
      </c>
      <c r="C1" s="105" t="s">
        <v>37</v>
      </c>
      <c r="D1" s="106" t="s">
        <v>36</v>
      </c>
      <c r="E1" s="24"/>
    </row>
    <row r="2" spans="1:5">
      <c r="A2" s="85" t="s">
        <v>32</v>
      </c>
      <c r="B2" s="96" t="s">
        <v>33</v>
      </c>
      <c r="C2" s="85" t="s">
        <v>32</v>
      </c>
      <c r="D2" s="96" t="s">
        <v>33</v>
      </c>
      <c r="E2" s="25"/>
    </row>
    <row r="3" spans="1:5">
      <c r="A3" s="102" t="e">
        <f ca="1">_xll.BDH("SPX Index","INDX_ADJ_PE","2022/01/01","","cols=2;rows=854")</f>
        <v>#NAME?</v>
      </c>
      <c r="B3" s="85">
        <v>24.2149</v>
      </c>
      <c r="C3" s="102" t="e">
        <f ca="1">_xll.BDH("MXEU Index","INDX_ADJ_PE","2022/01/01","","cols=2;rows=854")</f>
        <v>#NAME?</v>
      </c>
      <c r="D3" s="96">
        <v>17.2089</v>
      </c>
      <c r="E3" s="25"/>
    </row>
    <row r="4" spans="1:5">
      <c r="A4" s="101">
        <v>44565</v>
      </c>
      <c r="B4" s="85">
        <v>24.1997</v>
      </c>
      <c r="C4" s="101">
        <v>44565</v>
      </c>
      <c r="D4" s="85">
        <v>17.360399999999998</v>
      </c>
    </row>
    <row r="5" spans="1:5">
      <c r="A5" s="101">
        <v>44566</v>
      </c>
      <c r="B5" s="85">
        <v>23.730399999999999</v>
      </c>
      <c r="C5" s="101">
        <v>44566</v>
      </c>
      <c r="D5" s="85">
        <v>17.370999999999999</v>
      </c>
    </row>
    <row r="6" spans="1:5">
      <c r="A6" s="101">
        <v>44567</v>
      </c>
      <c r="B6" s="85">
        <v>23.7075</v>
      </c>
      <c r="C6" s="101">
        <v>44567</v>
      </c>
      <c r="D6" s="85">
        <v>17.1602</v>
      </c>
    </row>
    <row r="7" spans="1:5">
      <c r="A7" s="101">
        <v>44568</v>
      </c>
      <c r="B7" s="85">
        <v>23.6114</v>
      </c>
      <c r="C7" s="101">
        <v>44568</v>
      </c>
      <c r="D7" s="85">
        <v>17.107199999999999</v>
      </c>
    </row>
    <row r="8" spans="1:5">
      <c r="A8" s="101">
        <v>44571</v>
      </c>
      <c r="B8" s="85">
        <v>23.577400000000001</v>
      </c>
      <c r="C8" s="101">
        <v>44571</v>
      </c>
      <c r="D8" s="85">
        <v>16.870699999999999</v>
      </c>
    </row>
    <row r="9" spans="1:5">
      <c r="A9" s="101">
        <v>44572</v>
      </c>
      <c r="B9" s="85">
        <v>23.793399999999998</v>
      </c>
      <c r="C9" s="101">
        <v>44572</v>
      </c>
      <c r="D9" s="85">
        <v>17.015899999999998</v>
      </c>
    </row>
    <row r="10" spans="1:5">
      <c r="A10" s="101">
        <v>44573</v>
      </c>
      <c r="B10" s="85">
        <v>23.860399999999998</v>
      </c>
      <c r="C10" s="101">
        <v>44573</v>
      </c>
      <c r="D10" s="85">
        <v>17.125</v>
      </c>
    </row>
    <row r="11" spans="1:5">
      <c r="A11" s="101">
        <v>44574</v>
      </c>
      <c r="B11" s="85">
        <v>23.520700000000001</v>
      </c>
      <c r="C11" s="101">
        <v>44574</v>
      </c>
      <c r="D11" s="85">
        <v>17.127199999999998</v>
      </c>
    </row>
    <row r="12" spans="1:5">
      <c r="A12" s="101">
        <v>44575</v>
      </c>
      <c r="B12" s="85">
        <v>23.6389</v>
      </c>
      <c r="C12" s="101">
        <v>44575</v>
      </c>
      <c r="D12" s="85">
        <v>16.971399999999999</v>
      </c>
    </row>
    <row r="13" spans="1:5">
      <c r="A13" s="101">
        <v>44578</v>
      </c>
      <c r="B13" s="85">
        <v>23.6389</v>
      </c>
      <c r="C13" s="101">
        <v>44578</v>
      </c>
      <c r="D13" s="85">
        <v>17.091200000000001</v>
      </c>
    </row>
    <row r="14" spans="1:5">
      <c r="A14" s="101">
        <v>44579</v>
      </c>
      <c r="B14" s="85">
        <v>23.205500000000001</v>
      </c>
      <c r="C14" s="101">
        <v>44579</v>
      </c>
      <c r="D14" s="85">
        <v>16.939599999999999</v>
      </c>
    </row>
    <row r="15" spans="1:5">
      <c r="A15" s="101">
        <v>44580</v>
      </c>
      <c r="B15" s="85">
        <v>22.980699999999999</v>
      </c>
      <c r="C15" s="101">
        <v>44580</v>
      </c>
      <c r="D15" s="85">
        <v>16.9725</v>
      </c>
    </row>
    <row r="16" spans="1:5">
      <c r="A16" s="101">
        <v>44581</v>
      </c>
      <c r="B16" s="85">
        <v>22.729199999999999</v>
      </c>
      <c r="C16" s="101">
        <v>44581</v>
      </c>
      <c r="D16" s="85">
        <v>17.055900000000001</v>
      </c>
    </row>
    <row r="17" spans="1:4">
      <c r="A17" s="101">
        <v>44582</v>
      </c>
      <c r="B17" s="85">
        <v>22.299299999999999</v>
      </c>
      <c r="C17" s="101">
        <v>44582</v>
      </c>
      <c r="D17" s="85">
        <v>16.700800000000001</v>
      </c>
    </row>
    <row r="18" spans="1:4">
      <c r="A18" s="101">
        <v>44585</v>
      </c>
      <c r="B18" s="85">
        <v>22.361000000000001</v>
      </c>
      <c r="C18" s="101">
        <v>44585</v>
      </c>
      <c r="D18" s="85">
        <v>16.077300000000001</v>
      </c>
    </row>
    <row r="19" spans="1:4">
      <c r="A19" s="101">
        <v>44586</v>
      </c>
      <c r="B19" s="85">
        <v>22.090699999999998</v>
      </c>
      <c r="C19" s="101">
        <v>44586</v>
      </c>
      <c r="D19" s="85">
        <v>16.195599999999999</v>
      </c>
    </row>
    <row r="20" spans="1:4">
      <c r="A20" s="101">
        <v>44587</v>
      </c>
      <c r="B20" s="85">
        <v>22.1707</v>
      </c>
      <c r="C20" s="101">
        <v>44587</v>
      </c>
      <c r="D20" s="85">
        <v>16.4681</v>
      </c>
    </row>
    <row r="21" spans="1:4">
      <c r="A21" s="101">
        <v>44588</v>
      </c>
      <c r="B21" s="85">
        <v>22.0503</v>
      </c>
      <c r="C21" s="101">
        <v>44588</v>
      </c>
      <c r="D21" s="85">
        <v>16.589300000000001</v>
      </c>
    </row>
    <row r="22" spans="1:4">
      <c r="A22" s="101">
        <v>44589</v>
      </c>
      <c r="B22" s="85">
        <v>22.587499999999999</v>
      </c>
      <c r="C22" s="101">
        <v>44589</v>
      </c>
      <c r="D22" s="85">
        <v>16.4223</v>
      </c>
    </row>
    <row r="23" spans="1:4">
      <c r="A23" s="101">
        <v>44592</v>
      </c>
      <c r="B23" s="85">
        <v>23.014199999999999</v>
      </c>
      <c r="C23" s="101">
        <v>44592</v>
      </c>
      <c r="D23" s="85">
        <v>16.532299999999999</v>
      </c>
    </row>
    <row r="24" spans="1:4">
      <c r="A24" s="101">
        <v>44593</v>
      </c>
      <c r="B24" s="85">
        <v>23.1722</v>
      </c>
      <c r="C24" s="101">
        <v>44593</v>
      </c>
      <c r="D24" s="85">
        <v>16.742599999999999</v>
      </c>
    </row>
    <row r="25" spans="1:4">
      <c r="A25" s="101">
        <v>44594</v>
      </c>
      <c r="B25" s="85">
        <v>23.3993</v>
      </c>
      <c r="C25" s="101">
        <v>44594</v>
      </c>
      <c r="D25" s="85">
        <v>16.810199999999998</v>
      </c>
    </row>
    <row r="26" spans="1:4">
      <c r="A26" s="101">
        <v>44595</v>
      </c>
      <c r="B26" s="85">
        <v>22.787099999999999</v>
      </c>
      <c r="C26" s="101">
        <v>44595</v>
      </c>
      <c r="D26" s="85">
        <v>16.4985</v>
      </c>
    </row>
    <row r="27" spans="1:4">
      <c r="A27" s="101">
        <v>44596</v>
      </c>
      <c r="B27" s="85">
        <v>22.921299999999999</v>
      </c>
      <c r="C27" s="101">
        <v>44596</v>
      </c>
      <c r="D27" s="85">
        <v>16.287500000000001</v>
      </c>
    </row>
    <row r="28" spans="1:4">
      <c r="A28" s="101">
        <v>44599</v>
      </c>
      <c r="B28" s="85">
        <v>22.836400000000001</v>
      </c>
      <c r="C28" s="101">
        <v>44599</v>
      </c>
      <c r="D28" s="85">
        <v>16.403500000000001</v>
      </c>
    </row>
    <row r="29" spans="1:4">
      <c r="A29" s="101">
        <v>44600</v>
      </c>
      <c r="B29" s="85">
        <v>23.032599999999999</v>
      </c>
      <c r="C29" s="101">
        <v>44600</v>
      </c>
      <c r="D29" s="85">
        <v>16.3948</v>
      </c>
    </row>
    <row r="30" spans="1:4">
      <c r="A30" s="101">
        <v>44601</v>
      </c>
      <c r="B30" s="85">
        <v>23.367000000000001</v>
      </c>
      <c r="C30" s="101">
        <v>44601</v>
      </c>
      <c r="D30" s="85">
        <v>16.662199999999999</v>
      </c>
    </row>
    <row r="31" spans="1:4">
      <c r="A31" s="101">
        <v>44602</v>
      </c>
      <c r="B31" s="85">
        <v>22.946300000000001</v>
      </c>
      <c r="C31" s="101">
        <v>44602</v>
      </c>
      <c r="D31" s="85">
        <v>16.662600000000001</v>
      </c>
    </row>
    <row r="32" spans="1:4">
      <c r="A32" s="101">
        <v>44603</v>
      </c>
      <c r="B32" s="85">
        <v>22.509</v>
      </c>
      <c r="C32" s="101">
        <v>44603</v>
      </c>
      <c r="D32" s="85">
        <v>16.569600000000001</v>
      </c>
    </row>
    <row r="33" spans="1:4">
      <c r="A33" s="101">
        <v>44606</v>
      </c>
      <c r="B33" s="85">
        <v>22.422499999999999</v>
      </c>
      <c r="C33" s="101">
        <v>44606</v>
      </c>
      <c r="D33" s="85">
        <v>16.269500000000001</v>
      </c>
    </row>
    <row r="34" spans="1:4">
      <c r="A34" s="101">
        <v>44607</v>
      </c>
      <c r="B34" s="85">
        <v>22.7773</v>
      </c>
      <c r="C34" s="101">
        <v>44607</v>
      </c>
      <c r="D34" s="85">
        <v>16.497699999999998</v>
      </c>
    </row>
    <row r="35" spans="1:4">
      <c r="A35" s="101">
        <v>44608</v>
      </c>
      <c r="B35" s="85">
        <v>22.613499999999998</v>
      </c>
      <c r="C35" s="101">
        <v>44608</v>
      </c>
      <c r="D35" s="85">
        <v>16.513500000000001</v>
      </c>
    </row>
    <row r="36" spans="1:4">
      <c r="A36" s="101">
        <v>44609</v>
      </c>
      <c r="B36" s="85">
        <v>22.132200000000001</v>
      </c>
      <c r="C36" s="101">
        <v>44609</v>
      </c>
      <c r="D36" s="85">
        <v>16.406500000000001</v>
      </c>
    </row>
    <row r="37" spans="1:4">
      <c r="A37" s="101">
        <v>44610</v>
      </c>
      <c r="B37" s="85">
        <v>21.9741</v>
      </c>
      <c r="C37" s="101">
        <v>44610</v>
      </c>
      <c r="D37" s="85">
        <v>16.281700000000001</v>
      </c>
    </row>
    <row r="38" spans="1:4">
      <c r="A38" s="101">
        <v>44613</v>
      </c>
      <c r="B38" s="85">
        <v>21.973700000000001</v>
      </c>
      <c r="C38" s="101">
        <v>44613</v>
      </c>
      <c r="D38" s="85">
        <v>16.076599999999999</v>
      </c>
    </row>
    <row r="39" spans="1:4">
      <c r="A39" s="101">
        <v>44614</v>
      </c>
      <c r="B39" s="85">
        <v>20.372800000000002</v>
      </c>
      <c r="C39" s="101">
        <v>44614</v>
      </c>
      <c r="D39" s="85">
        <v>16.085100000000001</v>
      </c>
    </row>
    <row r="40" spans="1:4">
      <c r="A40" s="101">
        <v>44615</v>
      </c>
      <c r="B40" s="85">
        <v>19.995799999999999</v>
      </c>
      <c r="C40" s="101">
        <v>44615</v>
      </c>
      <c r="D40" s="85">
        <v>16.0623</v>
      </c>
    </row>
    <row r="41" spans="1:4">
      <c r="A41" s="101">
        <v>44616</v>
      </c>
      <c r="B41" s="85">
        <v>20.273499999999999</v>
      </c>
      <c r="C41" s="101">
        <v>44616</v>
      </c>
      <c r="D41" s="85">
        <v>13.916399999999999</v>
      </c>
    </row>
    <row r="42" spans="1:4">
      <c r="A42" s="101">
        <v>44617</v>
      </c>
      <c r="B42" s="85">
        <v>20.722799999999999</v>
      </c>
      <c r="C42" s="101">
        <v>44617</v>
      </c>
      <c r="D42" s="85">
        <v>13.834300000000001</v>
      </c>
    </row>
    <row r="43" spans="1:4">
      <c r="A43" s="101">
        <v>44620</v>
      </c>
      <c r="B43" s="85">
        <v>20.657800000000002</v>
      </c>
      <c r="C43" s="101">
        <v>44620</v>
      </c>
      <c r="D43" s="85">
        <v>13.824</v>
      </c>
    </row>
    <row r="44" spans="1:4">
      <c r="A44" s="101">
        <v>44621</v>
      </c>
      <c r="B44" s="85">
        <v>20.3322</v>
      </c>
      <c r="C44" s="101">
        <v>44621</v>
      </c>
      <c r="D44" s="85">
        <v>13.5009</v>
      </c>
    </row>
    <row r="45" spans="1:4">
      <c r="A45" s="101">
        <v>44622</v>
      </c>
      <c r="B45" s="85">
        <v>20.710599999999999</v>
      </c>
      <c r="C45" s="101">
        <v>44622</v>
      </c>
      <c r="D45" s="85">
        <v>13.614599999999999</v>
      </c>
    </row>
    <row r="46" spans="1:4">
      <c r="A46" s="101">
        <v>44623</v>
      </c>
      <c r="B46" s="85">
        <v>20.598299999999998</v>
      </c>
      <c r="C46" s="101">
        <v>44623</v>
      </c>
      <c r="D46" s="85">
        <v>13.3371</v>
      </c>
    </row>
    <row r="47" spans="1:4">
      <c r="A47" s="101">
        <v>44624</v>
      </c>
      <c r="B47" s="85">
        <v>20.434899999999999</v>
      </c>
      <c r="C47" s="101">
        <v>44624</v>
      </c>
      <c r="D47" s="85">
        <v>12.862</v>
      </c>
    </row>
    <row r="48" spans="1:4">
      <c r="A48" s="101">
        <v>44627</v>
      </c>
      <c r="B48" s="85">
        <v>19.831600000000002</v>
      </c>
      <c r="C48" s="101">
        <v>44627</v>
      </c>
      <c r="D48" s="85">
        <v>12.724399999999999</v>
      </c>
    </row>
    <row r="49" spans="1:4">
      <c r="A49" s="101">
        <v>44628</v>
      </c>
      <c r="B49" s="85">
        <v>19.688199999999998</v>
      </c>
      <c r="C49" s="101">
        <v>44628</v>
      </c>
      <c r="D49" s="85">
        <v>12.668799999999999</v>
      </c>
    </row>
    <row r="50" spans="1:4">
      <c r="A50" s="101">
        <v>44629</v>
      </c>
      <c r="B50" s="85">
        <v>20.193899999999999</v>
      </c>
      <c r="C50" s="101">
        <v>44629</v>
      </c>
      <c r="D50" s="85">
        <v>13.184200000000001</v>
      </c>
    </row>
    <row r="51" spans="1:4">
      <c r="A51" s="101">
        <v>44630</v>
      </c>
      <c r="B51" s="85">
        <v>20.1066</v>
      </c>
      <c r="C51" s="101">
        <v>44630</v>
      </c>
      <c r="D51" s="85">
        <v>12.936199999999999</v>
      </c>
    </row>
    <row r="52" spans="1:4">
      <c r="A52" s="101">
        <v>44631</v>
      </c>
      <c r="B52" s="85">
        <v>19.846</v>
      </c>
      <c r="C52" s="101">
        <v>44631</v>
      </c>
      <c r="D52" s="85">
        <v>13.0481</v>
      </c>
    </row>
    <row r="53" spans="1:4">
      <c r="A53" s="101">
        <v>44634</v>
      </c>
      <c r="B53" s="85">
        <v>19.698699999999999</v>
      </c>
      <c r="C53" s="101">
        <v>44634</v>
      </c>
      <c r="D53" s="85">
        <v>13.2027</v>
      </c>
    </row>
    <row r="54" spans="1:4">
      <c r="A54" s="101">
        <v>44635</v>
      </c>
      <c r="B54" s="85">
        <v>20.1205</v>
      </c>
      <c r="C54" s="101">
        <v>44635</v>
      </c>
      <c r="D54" s="85">
        <v>13.162000000000001</v>
      </c>
    </row>
    <row r="55" spans="1:4">
      <c r="A55" s="101">
        <v>44636</v>
      </c>
      <c r="B55" s="85">
        <v>20.570699999999999</v>
      </c>
      <c r="C55" s="101">
        <v>44636</v>
      </c>
      <c r="D55" s="85">
        <v>13.535299999999999</v>
      </c>
    </row>
    <row r="56" spans="1:4">
      <c r="A56" s="101">
        <v>44637</v>
      </c>
      <c r="B56" s="85">
        <v>20.8247</v>
      </c>
      <c r="C56" s="101">
        <v>44637</v>
      </c>
      <c r="D56" s="85">
        <v>13.5954</v>
      </c>
    </row>
    <row r="57" spans="1:4">
      <c r="A57" s="101">
        <v>44638</v>
      </c>
      <c r="B57" s="85">
        <v>21.067499999999999</v>
      </c>
      <c r="C57" s="101">
        <v>44638</v>
      </c>
      <c r="D57" s="85">
        <v>13.722099999999999</v>
      </c>
    </row>
    <row r="58" spans="1:4">
      <c r="A58" s="101">
        <v>44641</v>
      </c>
      <c r="B58" s="85">
        <v>21.058399999999999</v>
      </c>
      <c r="C58" s="101">
        <v>44641</v>
      </c>
      <c r="D58" s="85">
        <v>13.7302</v>
      </c>
    </row>
    <row r="59" spans="1:4">
      <c r="A59" s="101">
        <v>44642</v>
      </c>
      <c r="B59" s="85">
        <v>21.296399999999998</v>
      </c>
      <c r="C59" s="101">
        <v>44642</v>
      </c>
      <c r="D59" s="85">
        <v>13.845800000000001</v>
      </c>
    </row>
    <row r="60" spans="1:4">
      <c r="A60" s="101">
        <v>44643</v>
      </c>
      <c r="B60" s="85">
        <v>21.0351</v>
      </c>
      <c r="C60" s="101">
        <v>44643</v>
      </c>
      <c r="D60" s="85">
        <v>13.692</v>
      </c>
    </row>
    <row r="61" spans="1:4">
      <c r="A61" s="101">
        <v>44644</v>
      </c>
      <c r="B61" s="85">
        <v>21.3367</v>
      </c>
      <c r="C61" s="101">
        <v>44644</v>
      </c>
      <c r="D61" s="85">
        <v>13.6656</v>
      </c>
    </row>
    <row r="62" spans="1:4">
      <c r="A62" s="101">
        <v>44645</v>
      </c>
      <c r="B62" s="85">
        <v>21.444800000000001</v>
      </c>
      <c r="C62" s="101">
        <v>44645</v>
      </c>
      <c r="D62" s="85">
        <v>13.657299999999999</v>
      </c>
    </row>
    <row r="63" spans="1:4">
      <c r="A63" s="101">
        <v>44648</v>
      </c>
      <c r="B63" s="85">
        <v>21.597999999999999</v>
      </c>
      <c r="C63" s="101">
        <v>44648</v>
      </c>
      <c r="D63" s="85">
        <v>13.674899999999999</v>
      </c>
    </row>
    <row r="64" spans="1:4">
      <c r="A64" s="101">
        <v>44649</v>
      </c>
      <c r="B64" s="85">
        <v>21.861999999999998</v>
      </c>
      <c r="C64" s="101">
        <v>44649</v>
      </c>
      <c r="D64" s="85">
        <v>13.905200000000001</v>
      </c>
    </row>
    <row r="65" spans="1:4">
      <c r="A65" s="101">
        <v>44650</v>
      </c>
      <c r="B65" s="85">
        <v>21.724399999999999</v>
      </c>
      <c r="C65" s="101">
        <v>44650</v>
      </c>
      <c r="D65" s="85">
        <v>13.843999999999999</v>
      </c>
    </row>
    <row r="66" spans="1:4">
      <c r="A66" s="101">
        <v>44651</v>
      </c>
      <c r="B66" s="85">
        <v>21.3843</v>
      </c>
      <c r="C66" s="101">
        <v>44651</v>
      </c>
      <c r="D66" s="85">
        <v>13.6991</v>
      </c>
    </row>
    <row r="67" spans="1:4">
      <c r="A67" s="101">
        <v>44652</v>
      </c>
      <c r="B67" s="85">
        <v>21.455500000000001</v>
      </c>
      <c r="C67" s="101">
        <v>44652</v>
      </c>
      <c r="D67" s="85">
        <v>13.7582</v>
      </c>
    </row>
    <row r="68" spans="1:4">
      <c r="A68" s="101">
        <v>44655</v>
      </c>
      <c r="B68" s="85">
        <v>21.629100000000001</v>
      </c>
      <c r="C68" s="101">
        <v>44655</v>
      </c>
      <c r="D68" s="85">
        <v>13.872999999999999</v>
      </c>
    </row>
    <row r="69" spans="1:4">
      <c r="A69" s="101">
        <v>44656</v>
      </c>
      <c r="B69" s="85">
        <v>21.357600000000001</v>
      </c>
      <c r="C69" s="101">
        <v>44656</v>
      </c>
      <c r="D69" s="85">
        <v>13.898400000000001</v>
      </c>
    </row>
    <row r="70" spans="1:4">
      <c r="A70" s="101">
        <v>44657</v>
      </c>
      <c r="B70" s="85">
        <v>21.150099999999998</v>
      </c>
      <c r="C70" s="101">
        <v>44657</v>
      </c>
      <c r="D70" s="85">
        <v>13.6968</v>
      </c>
    </row>
    <row r="71" spans="1:4">
      <c r="A71" s="101">
        <v>44658</v>
      </c>
      <c r="B71" s="85">
        <v>21.240100000000002</v>
      </c>
      <c r="C71" s="101">
        <v>44658</v>
      </c>
      <c r="D71" s="85">
        <v>13.668900000000001</v>
      </c>
    </row>
    <row r="72" spans="1:4">
      <c r="A72" s="101">
        <v>44659</v>
      </c>
      <c r="B72" s="85">
        <v>21.183800000000002</v>
      </c>
      <c r="C72" s="101">
        <v>44659</v>
      </c>
      <c r="D72" s="85">
        <v>13.8515</v>
      </c>
    </row>
    <row r="73" spans="1:4">
      <c r="A73" s="101">
        <v>44662</v>
      </c>
      <c r="B73" s="85">
        <v>20.8263</v>
      </c>
      <c r="C73" s="101">
        <v>44662</v>
      </c>
      <c r="D73" s="85">
        <v>13.7706</v>
      </c>
    </row>
    <row r="74" spans="1:4">
      <c r="A74" s="101">
        <v>44663</v>
      </c>
      <c r="B74" s="85">
        <v>20.755099999999999</v>
      </c>
      <c r="C74" s="101">
        <v>44663</v>
      </c>
      <c r="D74" s="85">
        <v>13.7174</v>
      </c>
    </row>
    <row r="75" spans="1:4">
      <c r="A75" s="101">
        <v>44664</v>
      </c>
      <c r="B75" s="85">
        <v>20.986999999999998</v>
      </c>
      <c r="C75" s="101">
        <v>44664</v>
      </c>
      <c r="D75" s="85">
        <v>13.722099999999999</v>
      </c>
    </row>
    <row r="76" spans="1:4">
      <c r="A76" s="101">
        <v>44665</v>
      </c>
      <c r="B76" s="85">
        <v>20.732099999999999</v>
      </c>
      <c r="C76" s="101">
        <v>44665</v>
      </c>
      <c r="D76" s="85">
        <v>13.8102</v>
      </c>
    </row>
    <row r="77" spans="1:4">
      <c r="A77" s="101">
        <v>44666</v>
      </c>
      <c r="B77" s="85">
        <v>20.732099999999999</v>
      </c>
      <c r="C77" s="101">
        <v>44666</v>
      </c>
      <c r="D77" s="85">
        <v>13.8102</v>
      </c>
    </row>
    <row r="78" spans="1:4">
      <c r="A78" s="101">
        <v>44669</v>
      </c>
      <c r="B78" s="85">
        <v>20.727799999999998</v>
      </c>
      <c r="C78" s="101">
        <v>44669</v>
      </c>
      <c r="D78" s="85">
        <v>13.7879</v>
      </c>
    </row>
    <row r="79" spans="1:4">
      <c r="A79" s="101">
        <v>44670</v>
      </c>
      <c r="B79" s="85">
        <v>21.060700000000001</v>
      </c>
      <c r="C79" s="101">
        <v>44670</v>
      </c>
      <c r="D79" s="85">
        <v>13.704700000000001</v>
      </c>
    </row>
    <row r="80" spans="1:4">
      <c r="A80" s="101">
        <v>44671</v>
      </c>
      <c r="B80" s="85">
        <v>21.047599999999999</v>
      </c>
      <c r="C80" s="101">
        <v>44671</v>
      </c>
      <c r="D80" s="85">
        <v>13.815300000000001</v>
      </c>
    </row>
    <row r="81" spans="1:4">
      <c r="A81" s="101">
        <v>44672</v>
      </c>
      <c r="B81" s="85">
        <v>20.736999999999998</v>
      </c>
      <c r="C81" s="101">
        <v>44672</v>
      </c>
      <c r="D81" s="85">
        <v>13.849399999999999</v>
      </c>
    </row>
    <row r="82" spans="1:4">
      <c r="A82" s="101">
        <v>44673</v>
      </c>
      <c r="B82" s="85">
        <v>20.161799999999999</v>
      </c>
      <c r="C82" s="101">
        <v>44673</v>
      </c>
      <c r="D82" s="85">
        <v>13.605600000000001</v>
      </c>
    </row>
    <row r="83" spans="1:4">
      <c r="A83" s="101">
        <v>44676</v>
      </c>
      <c r="B83" s="85">
        <v>20.276800000000001</v>
      </c>
      <c r="C83" s="101">
        <v>44676</v>
      </c>
      <c r="D83" s="85">
        <v>13.361700000000001</v>
      </c>
    </row>
    <row r="84" spans="1:4">
      <c r="A84" s="101">
        <v>44677</v>
      </c>
      <c r="B84" s="85">
        <v>19.706099999999999</v>
      </c>
      <c r="C84" s="101">
        <v>44677</v>
      </c>
      <c r="D84" s="85">
        <v>13.245900000000001</v>
      </c>
    </row>
    <row r="85" spans="1:4">
      <c r="A85" s="101">
        <v>44678</v>
      </c>
      <c r="B85" s="85">
        <v>19.747499999999999</v>
      </c>
      <c r="C85" s="101">
        <v>44678</v>
      </c>
      <c r="D85" s="85">
        <v>13.3485</v>
      </c>
    </row>
    <row r="86" spans="1:4">
      <c r="A86" s="101">
        <v>44679</v>
      </c>
      <c r="B86" s="85">
        <v>20.236499999999999</v>
      </c>
      <c r="C86" s="101">
        <v>44679</v>
      </c>
      <c r="D86" s="85">
        <v>13.4246</v>
      </c>
    </row>
    <row r="87" spans="1:4">
      <c r="A87" s="101">
        <v>44680</v>
      </c>
      <c r="B87" s="85">
        <v>19.502300000000002</v>
      </c>
      <c r="C87" s="101">
        <v>44680</v>
      </c>
      <c r="D87" s="85">
        <v>13.523400000000001</v>
      </c>
    </row>
    <row r="88" spans="1:4">
      <c r="A88" s="101">
        <v>44683</v>
      </c>
      <c r="B88" s="85">
        <v>19.613</v>
      </c>
      <c r="C88" s="101">
        <v>44683</v>
      </c>
      <c r="D88" s="85">
        <v>13.3347</v>
      </c>
    </row>
    <row r="89" spans="1:4">
      <c r="A89" s="101">
        <v>44684</v>
      </c>
      <c r="B89" s="85">
        <v>19.707899999999999</v>
      </c>
      <c r="C89" s="101">
        <v>44684</v>
      </c>
      <c r="D89" s="85">
        <v>13.402100000000001</v>
      </c>
    </row>
    <row r="90" spans="1:4">
      <c r="A90" s="101">
        <v>44685</v>
      </c>
      <c r="B90" s="85">
        <v>20.296399999999998</v>
      </c>
      <c r="C90" s="101">
        <v>44685</v>
      </c>
      <c r="D90" s="85">
        <v>13.262700000000001</v>
      </c>
    </row>
    <row r="91" spans="1:4">
      <c r="A91" s="101">
        <v>44686</v>
      </c>
      <c r="B91" s="85">
        <v>19.573499999999999</v>
      </c>
      <c r="C91" s="101">
        <v>44686</v>
      </c>
      <c r="D91" s="85">
        <v>13.1747</v>
      </c>
    </row>
    <row r="92" spans="1:4">
      <c r="A92" s="101">
        <v>44687</v>
      </c>
      <c r="B92" s="85">
        <v>19.462399999999999</v>
      </c>
      <c r="C92" s="101">
        <v>44687</v>
      </c>
      <c r="D92" s="85">
        <v>12.930199999999999</v>
      </c>
    </row>
    <row r="93" spans="1:4">
      <c r="A93" s="101">
        <v>44690</v>
      </c>
      <c r="B93" s="85">
        <v>18.352399999999999</v>
      </c>
      <c r="C93" s="101">
        <v>44690</v>
      </c>
      <c r="D93" s="85">
        <v>12.556800000000001</v>
      </c>
    </row>
    <row r="94" spans="1:4">
      <c r="A94" s="101">
        <v>44691</v>
      </c>
      <c r="B94" s="85">
        <v>18.398</v>
      </c>
      <c r="C94" s="101">
        <v>44691</v>
      </c>
      <c r="D94" s="85">
        <v>12.645799999999999</v>
      </c>
    </row>
    <row r="95" spans="1:4">
      <c r="A95" s="101">
        <v>44692</v>
      </c>
      <c r="B95" s="85">
        <v>18.0791</v>
      </c>
      <c r="C95" s="101">
        <v>44692</v>
      </c>
      <c r="D95" s="85">
        <v>12.5182</v>
      </c>
    </row>
    <row r="96" spans="1:4">
      <c r="A96" s="101">
        <v>44693</v>
      </c>
      <c r="B96" s="85">
        <v>18.065999999999999</v>
      </c>
      <c r="C96" s="101">
        <v>44693</v>
      </c>
      <c r="D96" s="85">
        <v>12.41</v>
      </c>
    </row>
    <row r="97" spans="1:4">
      <c r="A97" s="101">
        <v>44694</v>
      </c>
      <c r="B97" s="85">
        <v>18.497299999999999</v>
      </c>
      <c r="C97" s="101">
        <v>44694</v>
      </c>
      <c r="D97" s="85">
        <v>12.6584</v>
      </c>
    </row>
    <row r="98" spans="1:4">
      <c r="A98" s="101">
        <v>44697</v>
      </c>
      <c r="B98" s="85">
        <v>18.4239</v>
      </c>
      <c r="C98" s="101">
        <v>44697</v>
      </c>
      <c r="D98" s="85">
        <v>12.664400000000001</v>
      </c>
    </row>
    <row r="99" spans="1:4">
      <c r="A99" s="101">
        <v>44698</v>
      </c>
      <c r="B99" s="85">
        <v>18.805399999999999</v>
      </c>
      <c r="C99" s="101">
        <v>44698</v>
      </c>
      <c r="D99" s="85">
        <v>12.8187</v>
      </c>
    </row>
    <row r="100" spans="1:4">
      <c r="A100" s="101">
        <v>44699</v>
      </c>
      <c r="B100" s="85">
        <v>18.047699999999999</v>
      </c>
      <c r="C100" s="101">
        <v>44699</v>
      </c>
      <c r="D100" s="85">
        <v>12.671799999999999</v>
      </c>
    </row>
    <row r="101" spans="1:4">
      <c r="A101" s="101">
        <v>44700</v>
      </c>
      <c r="B101" s="85">
        <v>17.9421</v>
      </c>
      <c r="C101" s="101">
        <v>44700</v>
      </c>
      <c r="D101" s="85">
        <v>12.4901</v>
      </c>
    </row>
    <row r="102" spans="1:4">
      <c r="A102" s="101">
        <v>44701</v>
      </c>
      <c r="B102" s="85">
        <v>17.944500000000001</v>
      </c>
      <c r="C102" s="101">
        <v>44701</v>
      </c>
      <c r="D102" s="85">
        <v>12.5853</v>
      </c>
    </row>
    <row r="103" spans="1:4">
      <c r="A103" s="101">
        <v>44704</v>
      </c>
      <c r="B103" s="85">
        <v>18.2775</v>
      </c>
      <c r="C103" s="101">
        <v>44704</v>
      </c>
      <c r="D103" s="85">
        <v>12.742000000000001</v>
      </c>
    </row>
    <row r="104" spans="1:4">
      <c r="A104" s="101">
        <v>44705</v>
      </c>
      <c r="B104" s="85">
        <v>18.122599999999998</v>
      </c>
      <c r="C104" s="101">
        <v>44705</v>
      </c>
      <c r="D104" s="85">
        <v>12.6111</v>
      </c>
    </row>
    <row r="105" spans="1:4">
      <c r="A105" s="101">
        <v>44706</v>
      </c>
      <c r="B105" s="85">
        <v>18.292999999999999</v>
      </c>
      <c r="C105" s="101">
        <v>44706</v>
      </c>
      <c r="D105" s="85">
        <v>12.6973</v>
      </c>
    </row>
    <row r="106" spans="1:4">
      <c r="A106" s="101">
        <v>44707</v>
      </c>
      <c r="B106" s="85">
        <v>18.654900000000001</v>
      </c>
      <c r="C106" s="101">
        <v>44707</v>
      </c>
      <c r="D106" s="85">
        <v>12.795299999999999</v>
      </c>
    </row>
    <row r="107" spans="1:4">
      <c r="A107" s="101">
        <v>44708</v>
      </c>
      <c r="B107" s="85">
        <v>19.116</v>
      </c>
      <c r="C107" s="101">
        <v>44708</v>
      </c>
      <c r="D107" s="85">
        <v>12.975300000000001</v>
      </c>
    </row>
    <row r="108" spans="1:4">
      <c r="A108" s="101">
        <v>44711</v>
      </c>
      <c r="B108" s="85">
        <v>19.1159</v>
      </c>
      <c r="C108" s="101">
        <v>44711</v>
      </c>
      <c r="D108" s="85">
        <v>13.0542</v>
      </c>
    </row>
    <row r="109" spans="1:4">
      <c r="A109" s="101">
        <v>44712</v>
      </c>
      <c r="B109" s="85">
        <v>18.999099999999999</v>
      </c>
      <c r="C109" s="101">
        <v>44712</v>
      </c>
      <c r="D109" s="85">
        <v>12.963200000000001</v>
      </c>
    </row>
    <row r="110" spans="1:4">
      <c r="A110" s="101">
        <v>44713</v>
      </c>
      <c r="B110" s="85">
        <v>18.8582</v>
      </c>
      <c r="C110" s="101">
        <v>44713</v>
      </c>
      <c r="D110" s="85">
        <v>12.833299999999999</v>
      </c>
    </row>
    <row r="111" spans="1:4">
      <c r="A111" s="101">
        <v>44714</v>
      </c>
      <c r="B111" s="85">
        <v>19.2059</v>
      </c>
      <c r="C111" s="101">
        <v>44714</v>
      </c>
      <c r="D111" s="85">
        <v>12.905900000000001</v>
      </c>
    </row>
    <row r="112" spans="1:4">
      <c r="A112" s="101">
        <v>44715</v>
      </c>
      <c r="B112" s="85">
        <v>18.892900000000001</v>
      </c>
      <c r="C112" s="101">
        <v>44715</v>
      </c>
      <c r="D112" s="85">
        <v>12.870100000000001</v>
      </c>
    </row>
    <row r="113" spans="1:4">
      <c r="A113" s="101">
        <v>44718</v>
      </c>
      <c r="B113" s="85">
        <v>18.952200000000001</v>
      </c>
      <c r="C113" s="101">
        <v>44718</v>
      </c>
      <c r="D113" s="85">
        <v>12.983599999999999</v>
      </c>
    </row>
    <row r="114" spans="1:4">
      <c r="A114" s="101">
        <v>44719</v>
      </c>
      <c r="B114" s="85">
        <v>19.1311</v>
      </c>
      <c r="C114" s="101">
        <v>44719</v>
      </c>
      <c r="D114" s="85">
        <v>12.9527</v>
      </c>
    </row>
    <row r="115" spans="1:4">
      <c r="A115" s="101">
        <v>44720</v>
      </c>
      <c r="B115" s="85">
        <v>18.924399999999999</v>
      </c>
      <c r="C115" s="101">
        <v>44720</v>
      </c>
      <c r="D115" s="85">
        <v>12.8773</v>
      </c>
    </row>
    <row r="116" spans="1:4">
      <c r="A116" s="101">
        <v>44721</v>
      </c>
      <c r="B116" s="85">
        <v>18.474</v>
      </c>
      <c r="C116" s="101">
        <v>44721</v>
      </c>
      <c r="D116" s="85">
        <v>12.7033</v>
      </c>
    </row>
    <row r="117" spans="1:4">
      <c r="A117" s="101">
        <v>44722</v>
      </c>
      <c r="B117" s="85">
        <v>17.936199999999999</v>
      </c>
      <c r="C117" s="101">
        <v>44722</v>
      </c>
      <c r="D117" s="85">
        <v>12.3711</v>
      </c>
    </row>
    <row r="118" spans="1:4">
      <c r="A118" s="101">
        <v>44725</v>
      </c>
      <c r="B118" s="85">
        <v>17.2408</v>
      </c>
      <c r="C118" s="101">
        <v>44725</v>
      </c>
      <c r="D118" s="85">
        <v>12.082599999999999</v>
      </c>
    </row>
    <row r="119" spans="1:4">
      <c r="A119" s="101">
        <v>44726</v>
      </c>
      <c r="B119" s="85">
        <v>17.175999999999998</v>
      </c>
      <c r="C119" s="101">
        <v>44726</v>
      </c>
      <c r="D119" s="85">
        <v>11.934699999999999</v>
      </c>
    </row>
    <row r="120" spans="1:4">
      <c r="A120" s="101">
        <v>44727</v>
      </c>
      <c r="B120" s="85">
        <v>17.4268</v>
      </c>
      <c r="C120" s="101">
        <v>44727</v>
      </c>
      <c r="D120" s="85">
        <v>12.117100000000001</v>
      </c>
    </row>
    <row r="121" spans="1:4">
      <c r="A121" s="101">
        <v>44728</v>
      </c>
      <c r="B121" s="85">
        <v>16.858799999999999</v>
      </c>
      <c r="C121" s="101">
        <v>44728</v>
      </c>
      <c r="D121" s="85">
        <v>11.8254</v>
      </c>
    </row>
    <row r="122" spans="1:4">
      <c r="A122" s="101">
        <v>44729</v>
      </c>
      <c r="B122" s="85">
        <v>16.896000000000001</v>
      </c>
      <c r="C122" s="101">
        <v>44729</v>
      </c>
      <c r="D122" s="85">
        <v>11.8254</v>
      </c>
    </row>
    <row r="123" spans="1:4">
      <c r="A123" s="101">
        <v>44732</v>
      </c>
      <c r="B123" s="85">
        <v>16.896000000000001</v>
      </c>
      <c r="C123" s="101">
        <v>44732</v>
      </c>
      <c r="D123" s="85">
        <v>11.9427</v>
      </c>
    </row>
    <row r="124" spans="1:4">
      <c r="A124" s="101">
        <v>44733</v>
      </c>
      <c r="B124" s="85">
        <v>17.3095</v>
      </c>
      <c r="C124" s="101">
        <v>44733</v>
      </c>
      <c r="D124" s="85">
        <v>11.983000000000001</v>
      </c>
    </row>
    <row r="125" spans="1:4">
      <c r="A125" s="101">
        <v>44734</v>
      </c>
      <c r="B125" s="85">
        <v>17.286999999999999</v>
      </c>
      <c r="C125" s="101">
        <v>44734</v>
      </c>
      <c r="D125" s="85">
        <v>11.8992</v>
      </c>
    </row>
    <row r="126" spans="1:4">
      <c r="A126" s="101">
        <v>44735</v>
      </c>
      <c r="B126" s="85">
        <v>17.4526</v>
      </c>
      <c r="C126" s="101">
        <v>44735</v>
      </c>
      <c r="D126" s="85">
        <v>11.8011</v>
      </c>
    </row>
    <row r="127" spans="1:4">
      <c r="A127" s="101">
        <v>44736</v>
      </c>
      <c r="B127" s="85">
        <v>17.986799999999999</v>
      </c>
      <c r="C127" s="101">
        <v>44736</v>
      </c>
      <c r="D127" s="85">
        <v>12.116300000000001</v>
      </c>
    </row>
    <row r="128" spans="1:4">
      <c r="A128" s="101">
        <v>44739</v>
      </c>
      <c r="B128" s="85">
        <v>17.933299999999999</v>
      </c>
      <c r="C128" s="101">
        <v>44739</v>
      </c>
      <c r="D128" s="85">
        <v>12.18</v>
      </c>
    </row>
    <row r="129" spans="1:4">
      <c r="A129" s="101">
        <v>44740</v>
      </c>
      <c r="B129" s="85">
        <v>17.572700000000001</v>
      </c>
      <c r="C129" s="101">
        <v>44740</v>
      </c>
      <c r="D129" s="85">
        <v>12.212400000000001</v>
      </c>
    </row>
    <row r="130" spans="1:4">
      <c r="A130" s="101">
        <v>44741</v>
      </c>
      <c r="B130" s="85">
        <v>17.560199999999998</v>
      </c>
      <c r="C130" s="101">
        <v>44741</v>
      </c>
      <c r="D130" s="85">
        <v>12.145</v>
      </c>
    </row>
    <row r="131" spans="1:4">
      <c r="A131" s="101">
        <v>44742</v>
      </c>
      <c r="B131" s="85">
        <v>17.406400000000001</v>
      </c>
      <c r="C131" s="101">
        <v>44742</v>
      </c>
      <c r="D131" s="85">
        <v>11.9611</v>
      </c>
    </row>
    <row r="132" spans="1:4">
      <c r="A132" s="101">
        <v>44743</v>
      </c>
      <c r="B132" s="85">
        <v>17.561800000000002</v>
      </c>
      <c r="C132" s="101">
        <v>44743</v>
      </c>
      <c r="D132" s="85">
        <v>11.9268</v>
      </c>
    </row>
    <row r="133" spans="1:4">
      <c r="A133" s="101">
        <v>44746</v>
      </c>
      <c r="B133" s="85">
        <v>17.561800000000002</v>
      </c>
      <c r="C133" s="101">
        <v>44746</v>
      </c>
      <c r="D133" s="85">
        <v>12.0001</v>
      </c>
    </row>
    <row r="134" spans="1:4">
      <c r="A134" s="101">
        <v>44747</v>
      </c>
      <c r="B134" s="85">
        <v>17.589600000000001</v>
      </c>
      <c r="C134" s="101">
        <v>44747</v>
      </c>
      <c r="D134" s="85">
        <v>11.747</v>
      </c>
    </row>
    <row r="135" spans="1:4">
      <c r="A135" s="101">
        <v>44748</v>
      </c>
      <c r="B135" s="85">
        <v>17.6525</v>
      </c>
      <c r="C135" s="101">
        <v>44748</v>
      </c>
      <c r="D135" s="85">
        <v>11.9382</v>
      </c>
    </row>
    <row r="136" spans="1:4">
      <c r="A136" s="101">
        <v>44749</v>
      </c>
      <c r="B136" s="85">
        <v>17.916599999999999</v>
      </c>
      <c r="C136" s="101">
        <v>44749</v>
      </c>
      <c r="D136" s="85">
        <v>12.158099999999999</v>
      </c>
    </row>
    <row r="137" spans="1:4">
      <c r="A137" s="101">
        <v>44750</v>
      </c>
      <c r="B137" s="85">
        <v>17.901800000000001</v>
      </c>
      <c r="C137" s="101">
        <v>44750</v>
      </c>
      <c r="D137" s="85">
        <v>12.222200000000001</v>
      </c>
    </row>
    <row r="138" spans="1:4">
      <c r="A138" s="101">
        <v>44753</v>
      </c>
      <c r="B138" s="85">
        <v>17.6953</v>
      </c>
      <c r="C138" s="101">
        <v>44753</v>
      </c>
      <c r="D138" s="85">
        <v>12.1646</v>
      </c>
    </row>
    <row r="139" spans="1:4">
      <c r="A139" s="101">
        <v>44754</v>
      </c>
      <c r="B139" s="85">
        <v>17.5319</v>
      </c>
      <c r="C139" s="101">
        <v>44754</v>
      </c>
      <c r="D139" s="85">
        <v>12.2239</v>
      </c>
    </row>
    <row r="140" spans="1:4">
      <c r="A140" s="101">
        <v>44755</v>
      </c>
      <c r="B140" s="85">
        <v>17.4541</v>
      </c>
      <c r="C140" s="101">
        <v>44755</v>
      </c>
      <c r="D140" s="85">
        <v>12.101000000000001</v>
      </c>
    </row>
    <row r="141" spans="1:4">
      <c r="A141" s="101">
        <v>44756</v>
      </c>
      <c r="B141" s="85">
        <v>17.401900000000001</v>
      </c>
      <c r="C141" s="101">
        <v>44756</v>
      </c>
      <c r="D141" s="85">
        <v>11.9185</v>
      </c>
    </row>
    <row r="142" spans="1:4">
      <c r="A142" s="101">
        <v>44757</v>
      </c>
      <c r="B142" s="85">
        <v>17.7364</v>
      </c>
      <c r="C142" s="101">
        <v>44757</v>
      </c>
      <c r="D142" s="85">
        <v>12.089399999999999</v>
      </c>
    </row>
    <row r="143" spans="1:4">
      <c r="A143" s="101">
        <v>44760</v>
      </c>
      <c r="B143" s="85">
        <v>17.588100000000001</v>
      </c>
      <c r="C143" s="101">
        <v>44760</v>
      </c>
      <c r="D143" s="85">
        <v>12.1991</v>
      </c>
    </row>
    <row r="144" spans="1:4">
      <c r="A144" s="101">
        <v>44761</v>
      </c>
      <c r="B144" s="85">
        <v>18.074100000000001</v>
      </c>
      <c r="C144" s="101">
        <v>44761</v>
      </c>
      <c r="D144" s="85">
        <v>12.367000000000001</v>
      </c>
    </row>
    <row r="145" spans="1:4">
      <c r="A145" s="101">
        <v>44762</v>
      </c>
      <c r="B145" s="85">
        <v>18.1815</v>
      </c>
      <c r="C145" s="101">
        <v>44762</v>
      </c>
      <c r="D145" s="85">
        <v>12.3348</v>
      </c>
    </row>
    <row r="146" spans="1:4">
      <c r="A146" s="101">
        <v>44763</v>
      </c>
      <c r="B146" s="85">
        <v>18.360900000000001</v>
      </c>
      <c r="C146" s="101">
        <v>44763</v>
      </c>
      <c r="D146" s="85">
        <v>12.385300000000001</v>
      </c>
    </row>
    <row r="147" spans="1:4">
      <c r="A147" s="101">
        <v>44764</v>
      </c>
      <c r="B147" s="85">
        <v>18.189499999999999</v>
      </c>
      <c r="C147" s="101">
        <v>44764</v>
      </c>
      <c r="D147" s="85">
        <v>12.4184</v>
      </c>
    </row>
    <row r="148" spans="1:4">
      <c r="A148" s="101">
        <v>44767</v>
      </c>
      <c r="B148" s="85">
        <v>18.2135</v>
      </c>
      <c r="C148" s="101">
        <v>44767</v>
      </c>
      <c r="D148" s="85">
        <v>12.440099999999999</v>
      </c>
    </row>
    <row r="149" spans="1:4">
      <c r="A149" s="101">
        <v>44768</v>
      </c>
      <c r="B149" s="85">
        <v>18.003599999999999</v>
      </c>
      <c r="C149" s="101">
        <v>44768</v>
      </c>
      <c r="D149" s="85">
        <v>12.446199999999999</v>
      </c>
    </row>
    <row r="150" spans="1:4">
      <c r="A150" s="101">
        <v>44769</v>
      </c>
      <c r="B150" s="85">
        <v>18.475899999999999</v>
      </c>
      <c r="C150" s="101">
        <v>44769</v>
      </c>
      <c r="D150" s="85">
        <v>12.5328</v>
      </c>
    </row>
    <row r="151" spans="1:4">
      <c r="A151" s="101">
        <v>44770</v>
      </c>
      <c r="B151" s="85">
        <v>18.705100000000002</v>
      </c>
      <c r="C151" s="101">
        <v>44770</v>
      </c>
      <c r="D151" s="85">
        <v>12.6654</v>
      </c>
    </row>
    <row r="152" spans="1:4">
      <c r="A152" s="101">
        <v>44771</v>
      </c>
      <c r="B152" s="85">
        <v>18.974299999999999</v>
      </c>
      <c r="C152" s="101">
        <v>44771</v>
      </c>
      <c r="D152" s="85">
        <v>12.815899999999999</v>
      </c>
    </row>
    <row r="153" spans="1:4">
      <c r="A153" s="101">
        <v>44774</v>
      </c>
      <c r="B153" s="85">
        <v>18.920200000000001</v>
      </c>
      <c r="C153" s="101">
        <v>44774</v>
      </c>
      <c r="D153" s="85">
        <v>12.7941</v>
      </c>
    </row>
    <row r="154" spans="1:4">
      <c r="A154" s="101">
        <v>44775</v>
      </c>
      <c r="B154" s="85">
        <v>18.795100000000001</v>
      </c>
      <c r="C154" s="101">
        <v>44775</v>
      </c>
      <c r="D154" s="85">
        <v>12.761799999999999</v>
      </c>
    </row>
    <row r="155" spans="1:4">
      <c r="A155" s="101">
        <v>44776</v>
      </c>
      <c r="B155" s="85">
        <v>19.090299999999999</v>
      </c>
      <c r="C155" s="101">
        <v>44776</v>
      </c>
      <c r="D155" s="85">
        <v>12.895799999999999</v>
      </c>
    </row>
    <row r="156" spans="1:4">
      <c r="A156" s="101">
        <v>44777</v>
      </c>
      <c r="B156" s="85">
        <v>19.075500000000002</v>
      </c>
      <c r="C156" s="101">
        <v>44777</v>
      </c>
      <c r="D156" s="85">
        <v>12.8992</v>
      </c>
    </row>
    <row r="157" spans="1:4">
      <c r="A157" s="101">
        <v>44778</v>
      </c>
      <c r="B157" s="85">
        <v>19.047999999999998</v>
      </c>
      <c r="C157" s="101">
        <v>44778</v>
      </c>
      <c r="D157" s="85">
        <v>12.8049</v>
      </c>
    </row>
    <row r="158" spans="1:4">
      <c r="A158" s="101">
        <v>44781</v>
      </c>
      <c r="B158" s="85">
        <v>18.622699999999998</v>
      </c>
      <c r="C158" s="101">
        <v>44781</v>
      </c>
      <c r="D158" s="85">
        <v>12.9016</v>
      </c>
    </row>
    <row r="159" spans="1:4">
      <c r="A159" s="101">
        <v>44782</v>
      </c>
      <c r="B159" s="85">
        <v>18.548400000000001</v>
      </c>
      <c r="C159" s="101">
        <v>44782</v>
      </c>
      <c r="D159" s="85">
        <v>12.8203</v>
      </c>
    </row>
    <row r="160" spans="1:4">
      <c r="A160" s="101">
        <v>44783</v>
      </c>
      <c r="B160" s="85">
        <v>18.921099999999999</v>
      </c>
      <c r="C160" s="101">
        <v>44783</v>
      </c>
      <c r="D160" s="85">
        <v>12.9184</v>
      </c>
    </row>
    <row r="161" spans="1:4">
      <c r="A161" s="101">
        <v>44784</v>
      </c>
      <c r="B161" s="85">
        <v>18.908300000000001</v>
      </c>
      <c r="C161" s="101">
        <v>44784</v>
      </c>
      <c r="D161" s="85">
        <v>13.0062</v>
      </c>
    </row>
    <row r="162" spans="1:4">
      <c r="A162" s="101">
        <v>44785</v>
      </c>
      <c r="B162" s="85">
        <v>19.236000000000001</v>
      </c>
      <c r="C162" s="101">
        <v>44785</v>
      </c>
      <c r="D162" s="85">
        <v>13.0159</v>
      </c>
    </row>
    <row r="163" spans="1:4">
      <c r="A163" s="101">
        <v>44788</v>
      </c>
      <c r="B163" s="85">
        <v>19.3141</v>
      </c>
      <c r="C163" s="101">
        <v>44788</v>
      </c>
      <c r="D163" s="85">
        <v>13.079499999999999</v>
      </c>
    </row>
    <row r="164" spans="1:4">
      <c r="A164" s="101">
        <v>44789</v>
      </c>
      <c r="B164" s="85">
        <v>19.347100000000001</v>
      </c>
      <c r="C164" s="101">
        <v>44789</v>
      </c>
      <c r="D164" s="85">
        <v>13.101800000000001</v>
      </c>
    </row>
    <row r="165" spans="1:4">
      <c r="A165" s="101">
        <v>44790</v>
      </c>
      <c r="B165" s="85">
        <v>19.207100000000001</v>
      </c>
      <c r="C165" s="101">
        <v>44790</v>
      </c>
      <c r="D165" s="85">
        <v>12.9869</v>
      </c>
    </row>
    <row r="166" spans="1:4">
      <c r="A166" s="101">
        <v>44791</v>
      </c>
      <c r="B166" s="85">
        <v>19.248699999999999</v>
      </c>
      <c r="C166" s="101">
        <v>44791</v>
      </c>
      <c r="D166" s="85">
        <v>13.054</v>
      </c>
    </row>
    <row r="167" spans="1:4">
      <c r="A167" s="101">
        <v>44792</v>
      </c>
      <c r="B167" s="85">
        <v>19.001799999999999</v>
      </c>
      <c r="C167" s="101">
        <v>44792</v>
      </c>
      <c r="D167" s="85">
        <v>12.964</v>
      </c>
    </row>
    <row r="168" spans="1:4">
      <c r="A168" s="101">
        <v>44795</v>
      </c>
      <c r="B168" s="85">
        <v>18.595099999999999</v>
      </c>
      <c r="C168" s="101">
        <v>44795</v>
      </c>
      <c r="D168" s="85">
        <v>12.8485</v>
      </c>
    </row>
    <row r="169" spans="1:4">
      <c r="A169" s="101">
        <v>44796</v>
      </c>
      <c r="B169" s="85">
        <v>18.553799999999999</v>
      </c>
      <c r="C169" s="101">
        <v>44796</v>
      </c>
      <c r="D169" s="85">
        <v>12.7971</v>
      </c>
    </row>
    <row r="170" spans="1:4">
      <c r="A170" s="101">
        <v>44797</v>
      </c>
      <c r="B170" s="85">
        <v>18.608000000000001</v>
      </c>
      <c r="C170" s="101">
        <v>44797</v>
      </c>
      <c r="D170" s="85">
        <v>12.818899999999999</v>
      </c>
    </row>
    <row r="171" spans="1:4">
      <c r="A171" s="101">
        <v>44798</v>
      </c>
      <c r="B171" s="85">
        <v>18.869800000000001</v>
      </c>
      <c r="C171" s="101">
        <v>44798</v>
      </c>
      <c r="D171" s="85">
        <v>12.856199999999999</v>
      </c>
    </row>
    <row r="172" spans="1:4">
      <c r="A172" s="101">
        <v>44799</v>
      </c>
      <c r="B172" s="85">
        <v>18.234100000000002</v>
      </c>
      <c r="C172" s="101">
        <v>44799</v>
      </c>
      <c r="D172" s="85">
        <v>12.641500000000001</v>
      </c>
    </row>
    <row r="173" spans="1:4">
      <c r="A173" s="101">
        <v>44802</v>
      </c>
      <c r="B173" s="85">
        <v>18.112500000000001</v>
      </c>
      <c r="C173" s="101">
        <v>44802</v>
      </c>
      <c r="D173" s="85">
        <v>12.533899999999999</v>
      </c>
    </row>
    <row r="174" spans="1:4">
      <c r="A174" s="101">
        <v>44803</v>
      </c>
      <c r="B174" s="85">
        <v>17.915900000000001</v>
      </c>
      <c r="C174" s="101">
        <v>44803</v>
      </c>
      <c r="D174" s="85">
        <v>12.456099999999999</v>
      </c>
    </row>
    <row r="175" spans="1:4">
      <c r="A175" s="101">
        <v>44804</v>
      </c>
      <c r="B175" s="85">
        <v>17.7758</v>
      </c>
      <c r="C175" s="101">
        <v>44804</v>
      </c>
      <c r="D175" s="85">
        <v>12.312200000000001</v>
      </c>
    </row>
    <row r="176" spans="1:4">
      <c r="A176" s="101">
        <v>44805</v>
      </c>
      <c r="B176" s="85">
        <v>17.827999999999999</v>
      </c>
      <c r="C176" s="101">
        <v>44805</v>
      </c>
      <c r="D176" s="85">
        <v>12.0975</v>
      </c>
    </row>
    <row r="177" spans="1:4">
      <c r="A177" s="101">
        <v>44806</v>
      </c>
      <c r="B177" s="85">
        <v>17.636299999999999</v>
      </c>
      <c r="C177" s="101">
        <v>44806</v>
      </c>
      <c r="D177" s="85">
        <v>12.3436</v>
      </c>
    </row>
    <row r="178" spans="1:4">
      <c r="A178" s="101">
        <v>44809</v>
      </c>
      <c r="B178" s="85">
        <v>17.635999999999999</v>
      </c>
      <c r="C178" s="101">
        <v>44809</v>
      </c>
      <c r="D178" s="85">
        <v>12.274800000000001</v>
      </c>
    </row>
    <row r="179" spans="1:4">
      <c r="A179" s="101">
        <v>44810</v>
      </c>
      <c r="B179" s="85">
        <v>17.563400000000001</v>
      </c>
      <c r="C179" s="101">
        <v>44810</v>
      </c>
      <c r="D179" s="85">
        <v>12.305300000000001</v>
      </c>
    </row>
    <row r="180" spans="1:4">
      <c r="A180" s="101">
        <v>44811</v>
      </c>
      <c r="B180" s="85">
        <v>17.8855</v>
      </c>
      <c r="C180" s="101">
        <v>44811</v>
      </c>
      <c r="D180" s="85">
        <v>12.2324</v>
      </c>
    </row>
    <row r="181" spans="1:4">
      <c r="A181" s="101">
        <v>44812</v>
      </c>
      <c r="B181" s="85">
        <v>18.003299999999999</v>
      </c>
      <c r="C181" s="101">
        <v>44812</v>
      </c>
      <c r="D181" s="85">
        <v>12.292</v>
      </c>
    </row>
    <row r="182" spans="1:4">
      <c r="A182" s="101">
        <v>44813</v>
      </c>
      <c r="B182" s="85">
        <v>18.2776</v>
      </c>
      <c r="C182" s="101">
        <v>44813</v>
      </c>
      <c r="D182" s="85">
        <v>12.475</v>
      </c>
    </row>
    <row r="183" spans="1:4">
      <c r="A183" s="101">
        <v>44816</v>
      </c>
      <c r="B183" s="85">
        <v>18.471</v>
      </c>
      <c r="C183" s="101">
        <v>44816</v>
      </c>
      <c r="D183" s="85">
        <v>12.690799999999999</v>
      </c>
    </row>
    <row r="184" spans="1:4">
      <c r="A184" s="101">
        <v>44817</v>
      </c>
      <c r="B184" s="85">
        <v>17.672799999999999</v>
      </c>
      <c r="C184" s="101">
        <v>44817</v>
      </c>
      <c r="D184" s="85">
        <v>12.5025</v>
      </c>
    </row>
    <row r="185" spans="1:4">
      <c r="A185" s="101">
        <v>44818</v>
      </c>
      <c r="B185" s="85">
        <v>17.732600000000001</v>
      </c>
      <c r="C185" s="101">
        <v>44818</v>
      </c>
      <c r="D185" s="85">
        <v>12.398999999999999</v>
      </c>
    </row>
    <row r="186" spans="1:4">
      <c r="A186" s="101">
        <v>44819</v>
      </c>
      <c r="B186" s="85">
        <v>17.532</v>
      </c>
      <c r="C186" s="101">
        <v>44819</v>
      </c>
      <c r="D186" s="85">
        <v>12.3141</v>
      </c>
    </row>
    <row r="187" spans="1:4">
      <c r="A187" s="101">
        <v>44820</v>
      </c>
      <c r="B187" s="85">
        <v>17.406099999999999</v>
      </c>
      <c r="C187" s="101">
        <v>44820</v>
      </c>
      <c r="D187" s="85">
        <v>12.123699999999999</v>
      </c>
    </row>
    <row r="188" spans="1:4">
      <c r="A188" s="101">
        <v>44823</v>
      </c>
      <c r="B188" s="85">
        <v>17.524899999999999</v>
      </c>
      <c r="C188" s="101">
        <v>44823</v>
      </c>
      <c r="D188" s="85">
        <v>12.1113</v>
      </c>
    </row>
    <row r="189" spans="1:4">
      <c r="A189" s="101">
        <v>44824</v>
      </c>
      <c r="B189" s="85">
        <v>17.327300000000001</v>
      </c>
      <c r="C189" s="101">
        <v>44824</v>
      </c>
      <c r="D189" s="85">
        <v>11.9848</v>
      </c>
    </row>
    <row r="190" spans="1:4">
      <c r="A190" s="101">
        <v>44825</v>
      </c>
      <c r="B190" s="85">
        <v>17.030899999999999</v>
      </c>
      <c r="C190" s="101">
        <v>44825</v>
      </c>
      <c r="D190" s="85">
        <v>12.086499999999999</v>
      </c>
    </row>
    <row r="191" spans="1:4">
      <c r="A191" s="101">
        <v>44826</v>
      </c>
      <c r="B191" s="85">
        <v>16.8874</v>
      </c>
      <c r="C191" s="101">
        <v>44826</v>
      </c>
      <c r="D191" s="85">
        <v>11.876300000000001</v>
      </c>
    </row>
    <row r="192" spans="1:4">
      <c r="A192" s="101">
        <v>44827</v>
      </c>
      <c r="B192" s="85">
        <v>16.596399999999999</v>
      </c>
      <c r="C192" s="101">
        <v>44827</v>
      </c>
      <c r="D192" s="85">
        <v>11.601100000000001</v>
      </c>
    </row>
    <row r="193" spans="1:4">
      <c r="A193" s="101">
        <v>44830</v>
      </c>
      <c r="B193" s="85">
        <v>16.424800000000001</v>
      </c>
      <c r="C193" s="101">
        <v>44830</v>
      </c>
      <c r="D193" s="85">
        <v>11.5572</v>
      </c>
    </row>
    <row r="194" spans="1:4">
      <c r="A194" s="101">
        <v>44831</v>
      </c>
      <c r="B194" s="85">
        <v>16.39</v>
      </c>
      <c r="C194" s="101">
        <v>44831</v>
      </c>
      <c r="D194" s="85">
        <v>11.5495</v>
      </c>
    </row>
    <row r="195" spans="1:4">
      <c r="A195" s="101">
        <v>44832</v>
      </c>
      <c r="B195" s="85">
        <v>16.712399999999999</v>
      </c>
      <c r="C195" s="101">
        <v>44832</v>
      </c>
      <c r="D195" s="85">
        <v>11.588100000000001</v>
      </c>
    </row>
    <row r="196" spans="1:4">
      <c r="A196" s="101">
        <v>44833</v>
      </c>
      <c r="B196" s="85">
        <v>16.359300000000001</v>
      </c>
      <c r="C196" s="101">
        <v>44833</v>
      </c>
      <c r="D196" s="85">
        <v>11.4</v>
      </c>
    </row>
    <row r="197" spans="1:4">
      <c r="A197" s="101">
        <v>44834</v>
      </c>
      <c r="B197" s="85">
        <v>16.1128</v>
      </c>
      <c r="C197" s="101">
        <v>44834</v>
      </c>
      <c r="D197" s="85">
        <v>11.536099999999999</v>
      </c>
    </row>
    <row r="198" spans="1:4">
      <c r="A198" s="101">
        <v>44837</v>
      </c>
      <c r="B198" s="85">
        <v>16.526499999999999</v>
      </c>
      <c r="C198" s="101">
        <v>44837</v>
      </c>
      <c r="D198" s="85">
        <v>11.5616</v>
      </c>
    </row>
    <row r="199" spans="1:4">
      <c r="A199" s="101">
        <v>44838</v>
      </c>
      <c r="B199" s="85">
        <v>17.0319</v>
      </c>
      <c r="C199" s="101">
        <v>44838</v>
      </c>
      <c r="D199" s="85">
        <v>11.9232</v>
      </c>
    </row>
    <row r="200" spans="1:4">
      <c r="A200" s="101">
        <v>44839</v>
      </c>
      <c r="B200" s="85">
        <v>16.997599999999998</v>
      </c>
      <c r="C200" s="101">
        <v>44839</v>
      </c>
      <c r="D200" s="85">
        <v>11.805400000000001</v>
      </c>
    </row>
    <row r="201" spans="1:4">
      <c r="A201" s="101">
        <v>44840</v>
      </c>
      <c r="B201" s="85">
        <v>16.8261</v>
      </c>
      <c r="C201" s="101">
        <v>44840</v>
      </c>
      <c r="D201" s="85">
        <v>11.725300000000001</v>
      </c>
    </row>
    <row r="202" spans="1:4">
      <c r="A202" s="101">
        <v>44841</v>
      </c>
      <c r="B202" s="85">
        <v>16.355799999999999</v>
      </c>
      <c r="C202" s="101">
        <v>44841</v>
      </c>
      <c r="D202" s="85">
        <v>11.593400000000001</v>
      </c>
    </row>
    <row r="203" spans="1:4">
      <c r="A203" s="101">
        <v>44844</v>
      </c>
      <c r="B203" s="85">
        <v>16.233599999999999</v>
      </c>
      <c r="C203" s="101">
        <v>44844</v>
      </c>
      <c r="D203" s="85">
        <v>11.545500000000001</v>
      </c>
    </row>
    <row r="204" spans="1:4">
      <c r="A204" s="101">
        <v>44845</v>
      </c>
      <c r="B204" s="85">
        <v>16.128</v>
      </c>
      <c r="C204" s="101">
        <v>44845</v>
      </c>
      <c r="D204" s="85">
        <v>11.484500000000001</v>
      </c>
    </row>
    <row r="205" spans="1:4">
      <c r="A205" s="101">
        <v>44846</v>
      </c>
      <c r="B205" s="85">
        <v>16.0749</v>
      </c>
      <c r="C205" s="101">
        <v>44846</v>
      </c>
      <c r="D205" s="85">
        <v>11.426500000000001</v>
      </c>
    </row>
    <row r="206" spans="1:4">
      <c r="A206" s="101">
        <v>44847</v>
      </c>
      <c r="B206" s="85">
        <v>16.492100000000001</v>
      </c>
      <c r="C206" s="101">
        <v>44847</v>
      </c>
      <c r="D206" s="85">
        <v>11.5144</v>
      </c>
    </row>
    <row r="207" spans="1:4">
      <c r="A207" s="101">
        <v>44848</v>
      </c>
      <c r="B207" s="85">
        <v>16.1021</v>
      </c>
      <c r="C207" s="101">
        <v>44848</v>
      </c>
      <c r="D207" s="85">
        <v>11.5762</v>
      </c>
    </row>
    <row r="208" spans="1:4">
      <c r="A208" s="101">
        <v>44851</v>
      </c>
      <c r="B208" s="85">
        <v>16.528300000000002</v>
      </c>
      <c r="C208" s="101">
        <v>44851</v>
      </c>
      <c r="D208" s="85">
        <v>11.7852</v>
      </c>
    </row>
    <row r="209" spans="1:4">
      <c r="A209" s="101">
        <v>44852</v>
      </c>
      <c r="B209" s="85">
        <v>16.717300000000002</v>
      </c>
      <c r="C209" s="101">
        <v>44852</v>
      </c>
      <c r="D209" s="85">
        <v>11.8271</v>
      </c>
    </row>
    <row r="210" spans="1:4">
      <c r="A210" s="101">
        <v>44853</v>
      </c>
      <c r="B210" s="85">
        <v>16.605499999999999</v>
      </c>
      <c r="C210" s="101">
        <v>44853</v>
      </c>
      <c r="D210" s="85">
        <v>11.7685</v>
      </c>
    </row>
    <row r="211" spans="1:4">
      <c r="A211" s="101">
        <v>44854</v>
      </c>
      <c r="B211" s="85">
        <v>16.472899999999999</v>
      </c>
      <c r="C211" s="101">
        <v>44854</v>
      </c>
      <c r="D211" s="85">
        <v>11.7949</v>
      </c>
    </row>
    <row r="212" spans="1:4">
      <c r="A212" s="101">
        <v>44855</v>
      </c>
      <c r="B212" s="85">
        <v>16.933</v>
      </c>
      <c r="C212" s="101">
        <v>44855</v>
      </c>
      <c r="D212" s="85">
        <v>11.726100000000001</v>
      </c>
    </row>
    <row r="213" spans="1:4">
      <c r="A213" s="101">
        <v>44858</v>
      </c>
      <c r="B213" s="85">
        <v>17.134599999999999</v>
      </c>
      <c r="C213" s="101">
        <v>44858</v>
      </c>
      <c r="D213" s="85">
        <v>11.8863</v>
      </c>
    </row>
    <row r="214" spans="1:4">
      <c r="A214" s="101">
        <v>44859</v>
      </c>
      <c r="B214" s="85">
        <v>17.4131</v>
      </c>
      <c r="C214" s="101">
        <v>44859</v>
      </c>
      <c r="D214" s="85">
        <v>12.059799999999999</v>
      </c>
    </row>
    <row r="215" spans="1:4">
      <c r="A215" s="101">
        <v>44860</v>
      </c>
      <c r="B215" s="85">
        <v>17.284500000000001</v>
      </c>
      <c r="C215" s="101">
        <v>44860</v>
      </c>
      <c r="D215" s="85">
        <v>12.1305</v>
      </c>
    </row>
    <row r="216" spans="1:4">
      <c r="A216" s="101">
        <v>44861</v>
      </c>
      <c r="B216" s="85">
        <v>17.1813</v>
      </c>
      <c r="C216" s="101">
        <v>44861</v>
      </c>
      <c r="D216" s="85">
        <v>12.1249</v>
      </c>
    </row>
    <row r="217" spans="1:4">
      <c r="A217" s="101">
        <v>44862</v>
      </c>
      <c r="B217" s="85">
        <v>17.6066</v>
      </c>
      <c r="C217" s="101">
        <v>44862</v>
      </c>
      <c r="D217" s="85">
        <v>12.1402</v>
      </c>
    </row>
    <row r="218" spans="1:4">
      <c r="A218" s="101">
        <v>44865</v>
      </c>
      <c r="B218" s="85">
        <v>17.475200000000001</v>
      </c>
      <c r="C218" s="101">
        <v>44865</v>
      </c>
      <c r="D218" s="85">
        <v>12.1761</v>
      </c>
    </row>
    <row r="219" spans="1:4">
      <c r="A219" s="101">
        <v>44866</v>
      </c>
      <c r="B219" s="85">
        <v>17.404</v>
      </c>
      <c r="C219" s="101">
        <v>44866</v>
      </c>
      <c r="D219" s="85">
        <v>12.2454</v>
      </c>
    </row>
    <row r="220" spans="1:4">
      <c r="A220" s="101">
        <v>44867</v>
      </c>
      <c r="B220" s="85">
        <v>16.9693</v>
      </c>
      <c r="C220" s="101">
        <v>44867</v>
      </c>
      <c r="D220" s="85">
        <v>12.207599999999999</v>
      </c>
    </row>
    <row r="221" spans="1:4">
      <c r="A221" s="101">
        <v>44868</v>
      </c>
      <c r="B221" s="85">
        <v>16.7822</v>
      </c>
      <c r="C221" s="101">
        <v>44868</v>
      </c>
      <c r="D221" s="85">
        <v>12.096399999999999</v>
      </c>
    </row>
    <row r="222" spans="1:4">
      <c r="A222" s="101">
        <v>44869</v>
      </c>
      <c r="B222" s="85">
        <v>17.0107</v>
      </c>
      <c r="C222" s="101">
        <v>44869</v>
      </c>
      <c r="D222" s="85">
        <v>12.319900000000001</v>
      </c>
    </row>
    <row r="223" spans="1:4">
      <c r="A223" s="101">
        <v>44872</v>
      </c>
      <c r="B223" s="85">
        <v>17.023800000000001</v>
      </c>
      <c r="C223" s="101">
        <v>44872</v>
      </c>
      <c r="D223" s="85">
        <v>12.3512</v>
      </c>
    </row>
    <row r="224" spans="1:4">
      <c r="A224" s="101">
        <v>44873</v>
      </c>
      <c r="B224" s="85">
        <v>17.113099999999999</v>
      </c>
      <c r="C224" s="101">
        <v>44873</v>
      </c>
      <c r="D224" s="85">
        <v>12.442399999999999</v>
      </c>
    </row>
    <row r="225" spans="1:4">
      <c r="A225" s="101">
        <v>44874</v>
      </c>
      <c r="B225" s="85">
        <v>16.7591</v>
      </c>
      <c r="C225" s="101">
        <v>44874</v>
      </c>
      <c r="D225" s="85">
        <v>12.4063</v>
      </c>
    </row>
    <row r="226" spans="1:4">
      <c r="A226" s="101">
        <v>44875</v>
      </c>
      <c r="B226" s="85">
        <v>17.687999999999999</v>
      </c>
      <c r="C226" s="101">
        <v>44875</v>
      </c>
      <c r="D226" s="85">
        <v>12.0151</v>
      </c>
    </row>
    <row r="227" spans="1:4">
      <c r="A227" s="101">
        <v>44876</v>
      </c>
      <c r="B227" s="85">
        <v>17.851600000000001</v>
      </c>
      <c r="C227" s="101">
        <v>44876</v>
      </c>
      <c r="D227" s="85">
        <v>12.027100000000001</v>
      </c>
    </row>
    <row r="228" spans="1:4">
      <c r="A228" s="101">
        <v>44879</v>
      </c>
      <c r="B228" s="85">
        <v>17.691700000000001</v>
      </c>
      <c r="C228" s="101">
        <v>44879</v>
      </c>
      <c r="D228" s="85">
        <v>12.043900000000001</v>
      </c>
    </row>
    <row r="229" spans="1:4">
      <c r="A229" s="101">
        <v>44880</v>
      </c>
      <c r="B229" s="85">
        <v>17.842400000000001</v>
      </c>
      <c r="C229" s="101">
        <v>44880</v>
      </c>
      <c r="D229" s="85">
        <v>12.0876</v>
      </c>
    </row>
    <row r="230" spans="1:4">
      <c r="A230" s="101">
        <v>44881</v>
      </c>
      <c r="B230" s="85">
        <v>17.6981</v>
      </c>
      <c r="C230" s="101">
        <v>44881</v>
      </c>
      <c r="D230" s="85">
        <v>11.9754</v>
      </c>
    </row>
    <row r="231" spans="1:4">
      <c r="A231" s="101">
        <v>44882</v>
      </c>
      <c r="B231" s="85">
        <v>17.639800000000001</v>
      </c>
      <c r="C231" s="101">
        <v>44882</v>
      </c>
      <c r="D231" s="85">
        <v>11.941599999999999</v>
      </c>
    </row>
    <row r="232" spans="1:4">
      <c r="A232" s="101">
        <v>44883</v>
      </c>
      <c r="B232" s="85">
        <v>17.723500000000001</v>
      </c>
      <c r="C232" s="101">
        <v>44883</v>
      </c>
      <c r="D232" s="85">
        <v>12.0753</v>
      </c>
    </row>
    <row r="233" spans="1:4">
      <c r="A233" s="101">
        <v>44886</v>
      </c>
      <c r="B233" s="85">
        <v>17.6541</v>
      </c>
      <c r="C233" s="101">
        <v>44886</v>
      </c>
      <c r="D233" s="85">
        <v>12.0619</v>
      </c>
    </row>
    <row r="234" spans="1:4">
      <c r="A234" s="101">
        <v>44887</v>
      </c>
      <c r="B234" s="85">
        <v>17.8917</v>
      </c>
      <c r="C234" s="101">
        <v>44887</v>
      </c>
      <c r="D234" s="85">
        <v>12.154400000000001</v>
      </c>
    </row>
    <row r="235" spans="1:4">
      <c r="A235" s="101">
        <v>44888</v>
      </c>
      <c r="B235" s="85">
        <v>17.996600000000001</v>
      </c>
      <c r="C235" s="101">
        <v>44888</v>
      </c>
      <c r="D235" s="85">
        <v>12.2332</v>
      </c>
    </row>
    <row r="236" spans="1:4">
      <c r="A236" s="101">
        <v>44889</v>
      </c>
      <c r="B236" s="85">
        <v>17.996600000000001</v>
      </c>
      <c r="C236" s="101">
        <v>44889</v>
      </c>
      <c r="D236" s="85">
        <v>12.2889</v>
      </c>
    </row>
    <row r="237" spans="1:4">
      <c r="A237" s="101">
        <v>44890</v>
      </c>
      <c r="B237" s="85">
        <v>17.991499999999998</v>
      </c>
      <c r="C237" s="101">
        <v>44890</v>
      </c>
      <c r="D237" s="85">
        <v>12.289899999999999</v>
      </c>
    </row>
    <row r="238" spans="1:4">
      <c r="A238" s="101">
        <v>44893</v>
      </c>
      <c r="B238" s="85">
        <v>17.713699999999999</v>
      </c>
      <c r="C238" s="101">
        <v>44893</v>
      </c>
      <c r="D238" s="85">
        <v>12.213200000000001</v>
      </c>
    </row>
    <row r="239" spans="1:4">
      <c r="A239" s="101">
        <v>44894</v>
      </c>
      <c r="B239" s="85">
        <v>17.683800000000002</v>
      </c>
      <c r="C239" s="101">
        <v>44894</v>
      </c>
      <c r="D239" s="85">
        <v>12.207700000000001</v>
      </c>
    </row>
    <row r="240" spans="1:4">
      <c r="A240" s="101">
        <v>44895</v>
      </c>
      <c r="B240" s="85">
        <v>18.229500000000002</v>
      </c>
      <c r="C240" s="101">
        <v>44895</v>
      </c>
      <c r="D240" s="85">
        <v>12.2934</v>
      </c>
    </row>
    <row r="241" spans="1:4">
      <c r="A241" s="101">
        <v>44896</v>
      </c>
      <c r="B241" s="85">
        <v>18.213100000000001</v>
      </c>
      <c r="C241" s="101">
        <v>44896</v>
      </c>
      <c r="D241" s="85">
        <v>12.3949</v>
      </c>
    </row>
    <row r="242" spans="1:4">
      <c r="A242" s="101">
        <v>44897</v>
      </c>
      <c r="B242" s="85">
        <v>18.191400000000002</v>
      </c>
      <c r="C242" s="101">
        <v>44897</v>
      </c>
      <c r="D242" s="85">
        <v>12.3741</v>
      </c>
    </row>
    <row r="243" spans="1:4">
      <c r="A243" s="101">
        <v>44900</v>
      </c>
      <c r="B243" s="85">
        <v>17.8659</v>
      </c>
      <c r="C243" s="101">
        <v>44900</v>
      </c>
      <c r="D243" s="85">
        <v>12.324400000000001</v>
      </c>
    </row>
    <row r="244" spans="1:4">
      <c r="A244" s="101">
        <v>44901</v>
      </c>
      <c r="B244" s="85">
        <v>17.608599999999999</v>
      </c>
      <c r="C244" s="101">
        <v>44901</v>
      </c>
      <c r="D244" s="85">
        <v>12.251899999999999</v>
      </c>
    </row>
    <row r="245" spans="1:4">
      <c r="A245" s="101">
        <v>44902</v>
      </c>
      <c r="B245" s="85">
        <v>17.575700000000001</v>
      </c>
      <c r="C245" s="101">
        <v>44902</v>
      </c>
      <c r="D245" s="85">
        <v>12.1737</v>
      </c>
    </row>
    <row r="246" spans="1:4">
      <c r="A246" s="101">
        <v>44903</v>
      </c>
      <c r="B246" s="85">
        <v>17.7073</v>
      </c>
      <c r="C246" s="101">
        <v>44903</v>
      </c>
      <c r="D246" s="85">
        <v>12.152100000000001</v>
      </c>
    </row>
    <row r="247" spans="1:4">
      <c r="A247" s="101">
        <v>44904</v>
      </c>
      <c r="B247" s="85">
        <v>17.577200000000001</v>
      </c>
      <c r="C247" s="101">
        <v>44904</v>
      </c>
      <c r="D247" s="85">
        <v>12.253299999999999</v>
      </c>
    </row>
    <row r="248" spans="1:4">
      <c r="A248" s="101">
        <v>44907</v>
      </c>
      <c r="B248" s="85">
        <v>17.828099999999999</v>
      </c>
      <c r="C248" s="101">
        <v>44907</v>
      </c>
      <c r="D248" s="85">
        <v>12.191800000000001</v>
      </c>
    </row>
    <row r="249" spans="1:4">
      <c r="A249" s="101">
        <v>44908</v>
      </c>
      <c r="B249" s="85">
        <v>17.958200000000001</v>
      </c>
      <c r="C249" s="101">
        <v>44908</v>
      </c>
      <c r="D249" s="85">
        <v>12.3432</v>
      </c>
    </row>
    <row r="250" spans="1:4">
      <c r="A250" s="101">
        <v>44909</v>
      </c>
      <c r="B250" s="85">
        <v>17.849299999999999</v>
      </c>
      <c r="C250" s="101">
        <v>44909</v>
      </c>
      <c r="D250" s="85">
        <v>12.339</v>
      </c>
    </row>
    <row r="251" spans="1:4">
      <c r="A251" s="101">
        <v>44910</v>
      </c>
      <c r="B251" s="85">
        <v>17.404399999999999</v>
      </c>
      <c r="C251" s="101">
        <v>44910</v>
      </c>
      <c r="D251" s="85">
        <v>11.989699999999999</v>
      </c>
    </row>
    <row r="252" spans="1:4">
      <c r="A252" s="101">
        <v>44911</v>
      </c>
      <c r="B252" s="85">
        <v>17.210599999999999</v>
      </c>
      <c r="C252" s="101">
        <v>44911</v>
      </c>
      <c r="D252" s="85">
        <v>11.8474</v>
      </c>
    </row>
    <row r="253" spans="1:4">
      <c r="A253" s="101">
        <v>44914</v>
      </c>
      <c r="B253" s="85">
        <v>17.055499999999999</v>
      </c>
      <c r="C253" s="101">
        <v>44914</v>
      </c>
      <c r="D253" s="85">
        <v>11.879</v>
      </c>
    </row>
    <row r="254" spans="1:4">
      <c r="A254" s="101">
        <v>44915</v>
      </c>
      <c r="B254" s="85">
        <v>17.0732</v>
      </c>
      <c r="C254" s="101">
        <v>44915</v>
      </c>
      <c r="D254" s="85">
        <v>11.834099999999999</v>
      </c>
    </row>
    <row r="255" spans="1:4">
      <c r="A255" s="101">
        <v>44916</v>
      </c>
      <c r="B255" s="85">
        <v>17.327100000000002</v>
      </c>
      <c r="C255" s="101">
        <v>44916</v>
      </c>
      <c r="D255" s="85">
        <v>12.037800000000001</v>
      </c>
    </row>
    <row r="256" spans="1:4">
      <c r="A256" s="101">
        <v>44917</v>
      </c>
      <c r="B256" s="85">
        <v>17.076699999999999</v>
      </c>
      <c r="C256" s="101">
        <v>44917</v>
      </c>
      <c r="D256" s="85">
        <v>11.9222</v>
      </c>
    </row>
    <row r="257" spans="1:4">
      <c r="A257" s="101">
        <v>44918</v>
      </c>
      <c r="B257" s="85">
        <v>17.1769</v>
      </c>
      <c r="C257" s="101">
        <v>44918</v>
      </c>
      <c r="D257" s="85">
        <v>11.9231</v>
      </c>
    </row>
    <row r="258" spans="1:4">
      <c r="A258" s="101">
        <v>44921</v>
      </c>
      <c r="B258" s="85">
        <v>17.1769</v>
      </c>
      <c r="C258" s="101">
        <v>44921</v>
      </c>
      <c r="D258" s="85">
        <v>11.9231</v>
      </c>
    </row>
    <row r="259" spans="1:4">
      <c r="A259" s="101">
        <v>44922</v>
      </c>
      <c r="B259" s="85">
        <v>17.107299999999999</v>
      </c>
      <c r="C259" s="101">
        <v>44922</v>
      </c>
      <c r="D259" s="85">
        <v>11.938000000000001</v>
      </c>
    </row>
    <row r="260" spans="1:4">
      <c r="A260" s="101">
        <v>44923</v>
      </c>
      <c r="B260" s="85">
        <v>16.901700000000002</v>
      </c>
      <c r="C260" s="101">
        <v>44923</v>
      </c>
      <c r="D260" s="85">
        <v>11.925599999999999</v>
      </c>
    </row>
    <row r="261" spans="1:4">
      <c r="A261" s="101">
        <v>44924</v>
      </c>
      <c r="B261" s="85">
        <v>17.1968</v>
      </c>
      <c r="C261" s="101">
        <v>44924</v>
      </c>
      <c r="D261" s="85">
        <v>12.0046</v>
      </c>
    </row>
    <row r="262" spans="1:4">
      <c r="A262" s="101">
        <v>44925</v>
      </c>
      <c r="B262" s="85">
        <v>17.153099999999998</v>
      </c>
      <c r="C262" s="101">
        <v>44925</v>
      </c>
      <c r="D262" s="85">
        <v>11.852399999999999</v>
      </c>
    </row>
    <row r="263" spans="1:4">
      <c r="A263" s="101">
        <v>44928</v>
      </c>
      <c r="B263" s="85">
        <v>17.151199999999999</v>
      </c>
      <c r="C263" s="101">
        <v>44928</v>
      </c>
      <c r="D263" s="85">
        <v>11.914999999999999</v>
      </c>
    </row>
    <row r="264" spans="1:4">
      <c r="A264" s="101">
        <v>44929</v>
      </c>
      <c r="B264" s="85">
        <v>17.082599999999999</v>
      </c>
      <c r="C264" s="101">
        <v>44929</v>
      </c>
      <c r="D264" s="85">
        <v>12.069699999999999</v>
      </c>
    </row>
    <row r="265" spans="1:4">
      <c r="A265" s="101">
        <v>44930</v>
      </c>
      <c r="B265" s="85">
        <v>17.211400000000001</v>
      </c>
      <c r="C265" s="101">
        <v>44930</v>
      </c>
      <c r="D265" s="85">
        <v>12.2403</v>
      </c>
    </row>
    <row r="266" spans="1:4">
      <c r="A266" s="101">
        <v>44931</v>
      </c>
      <c r="B266" s="85">
        <v>17.010899999999999</v>
      </c>
      <c r="C266" s="101">
        <v>44931</v>
      </c>
      <c r="D266" s="85">
        <v>12.221299999999999</v>
      </c>
    </row>
    <row r="267" spans="1:4">
      <c r="A267" s="101">
        <v>44932</v>
      </c>
      <c r="B267" s="85">
        <v>17.3994</v>
      </c>
      <c r="C267" s="101">
        <v>44932</v>
      </c>
      <c r="D267" s="85">
        <v>12.3613</v>
      </c>
    </row>
    <row r="268" spans="1:4">
      <c r="A268" s="101">
        <v>44935</v>
      </c>
      <c r="B268" s="85">
        <v>17.386099999999999</v>
      </c>
      <c r="C268" s="101">
        <v>44935</v>
      </c>
      <c r="D268" s="85">
        <v>12.4649</v>
      </c>
    </row>
    <row r="269" spans="1:4">
      <c r="A269" s="101">
        <v>44936</v>
      </c>
      <c r="B269" s="85">
        <v>17.507400000000001</v>
      </c>
      <c r="C269" s="101">
        <v>44936</v>
      </c>
      <c r="D269" s="85">
        <v>12.3904</v>
      </c>
    </row>
    <row r="270" spans="1:4">
      <c r="A270" s="101">
        <v>44937</v>
      </c>
      <c r="B270" s="85">
        <v>17.732399999999998</v>
      </c>
      <c r="C270" s="101">
        <v>44937</v>
      </c>
      <c r="D270" s="85">
        <v>12.436</v>
      </c>
    </row>
    <row r="271" spans="1:4">
      <c r="A271" s="101">
        <v>44938</v>
      </c>
      <c r="B271" s="85">
        <v>17.792999999999999</v>
      </c>
      <c r="C271" s="101">
        <v>44938</v>
      </c>
      <c r="D271" s="85">
        <v>12.514799999999999</v>
      </c>
    </row>
    <row r="272" spans="1:4">
      <c r="A272" s="101">
        <v>44939</v>
      </c>
      <c r="B272" s="85">
        <v>17.864100000000001</v>
      </c>
      <c r="C272" s="101">
        <v>44939</v>
      </c>
      <c r="D272" s="85">
        <v>12.5778</v>
      </c>
    </row>
    <row r="273" spans="1:4">
      <c r="A273" s="101">
        <v>44942</v>
      </c>
      <c r="B273" s="85">
        <v>17.864100000000001</v>
      </c>
      <c r="C273" s="101">
        <v>44942</v>
      </c>
      <c r="D273" s="85">
        <v>12.6296</v>
      </c>
    </row>
    <row r="274" spans="1:4">
      <c r="A274" s="101">
        <v>44943</v>
      </c>
      <c r="B274" s="85">
        <v>17.8278</v>
      </c>
      <c r="C274" s="101">
        <v>44943</v>
      </c>
      <c r="D274" s="85">
        <v>12.682600000000001</v>
      </c>
    </row>
    <row r="275" spans="1:4">
      <c r="A275" s="101">
        <v>44944</v>
      </c>
      <c r="B275" s="85">
        <v>17.5504</v>
      </c>
      <c r="C275" s="101">
        <v>44944</v>
      </c>
      <c r="D275" s="85">
        <v>12.7157</v>
      </c>
    </row>
    <row r="276" spans="1:4">
      <c r="A276" s="101">
        <v>44945</v>
      </c>
      <c r="B276" s="85">
        <v>17.416399999999999</v>
      </c>
      <c r="C276" s="101">
        <v>44945</v>
      </c>
      <c r="D276" s="85">
        <v>12.520300000000001</v>
      </c>
    </row>
    <row r="277" spans="1:4">
      <c r="A277" s="101">
        <v>44946</v>
      </c>
      <c r="B277" s="85">
        <v>17.744900000000001</v>
      </c>
      <c r="C277" s="101">
        <v>44946</v>
      </c>
      <c r="D277" s="85">
        <v>12.5642</v>
      </c>
    </row>
    <row r="278" spans="1:4">
      <c r="A278" s="101">
        <v>44949</v>
      </c>
      <c r="B278" s="85">
        <v>17.956299999999999</v>
      </c>
      <c r="C278" s="101">
        <v>44949</v>
      </c>
      <c r="D278" s="85">
        <v>12.628</v>
      </c>
    </row>
    <row r="279" spans="1:4">
      <c r="A279" s="101">
        <v>44950</v>
      </c>
      <c r="B279" s="85">
        <v>17.9435</v>
      </c>
      <c r="C279" s="101">
        <v>44950</v>
      </c>
      <c r="D279" s="85">
        <v>12.594900000000001</v>
      </c>
    </row>
    <row r="280" spans="1:4">
      <c r="A280" s="101">
        <v>44951</v>
      </c>
      <c r="B280" s="85">
        <v>17.934100000000001</v>
      </c>
      <c r="C280" s="101">
        <v>44951</v>
      </c>
      <c r="D280" s="85">
        <v>12.563499999999999</v>
      </c>
    </row>
    <row r="281" spans="1:4">
      <c r="A281" s="101">
        <v>44952</v>
      </c>
      <c r="B281" s="85">
        <v>18.131699999999999</v>
      </c>
      <c r="C281" s="101">
        <v>44952</v>
      </c>
      <c r="D281" s="85">
        <v>12.6187</v>
      </c>
    </row>
    <row r="282" spans="1:4">
      <c r="A282" s="101">
        <v>44953</v>
      </c>
      <c r="B282" s="85">
        <v>18.142600000000002</v>
      </c>
      <c r="C282" s="101">
        <v>44953</v>
      </c>
      <c r="D282" s="85">
        <v>12.646000000000001</v>
      </c>
    </row>
    <row r="283" spans="1:4">
      <c r="A283" s="101">
        <v>44956</v>
      </c>
      <c r="B283" s="85">
        <v>17.907299999999999</v>
      </c>
      <c r="C283" s="101">
        <v>44956</v>
      </c>
      <c r="D283" s="85">
        <v>12.6286</v>
      </c>
    </row>
    <row r="284" spans="1:4">
      <c r="A284" s="101">
        <v>44957</v>
      </c>
      <c r="B284" s="85">
        <v>18.168199999999999</v>
      </c>
      <c r="C284" s="101">
        <v>44957</v>
      </c>
      <c r="D284" s="85">
        <v>12.596299999999999</v>
      </c>
    </row>
    <row r="285" spans="1:4">
      <c r="A285" s="101">
        <v>44958</v>
      </c>
      <c r="B285" s="85">
        <v>18.3582</v>
      </c>
      <c r="C285" s="101">
        <v>44958</v>
      </c>
      <c r="D285" s="85">
        <v>12.5905</v>
      </c>
    </row>
    <row r="286" spans="1:4">
      <c r="A286" s="101">
        <v>44959</v>
      </c>
      <c r="B286" s="85">
        <v>18.628</v>
      </c>
      <c r="C286" s="101">
        <v>44959</v>
      </c>
      <c r="D286" s="85">
        <v>12.7463</v>
      </c>
    </row>
    <row r="287" spans="1:4">
      <c r="A287" s="101">
        <v>44960</v>
      </c>
      <c r="B287" s="85">
        <v>18.436399999999999</v>
      </c>
      <c r="C287" s="101">
        <v>44960</v>
      </c>
      <c r="D287" s="85">
        <v>12.797700000000001</v>
      </c>
    </row>
    <row r="288" spans="1:4">
      <c r="A288" s="101">
        <v>44963</v>
      </c>
      <c r="B288" s="85">
        <v>18.3232</v>
      </c>
      <c r="C288" s="101">
        <v>44963</v>
      </c>
      <c r="D288" s="85">
        <v>12.701599999999999</v>
      </c>
    </row>
    <row r="289" spans="1:4">
      <c r="A289" s="101">
        <v>44964</v>
      </c>
      <c r="B289" s="85">
        <v>18.559000000000001</v>
      </c>
      <c r="C289" s="101">
        <v>44964</v>
      </c>
      <c r="D289" s="85">
        <v>12.729799999999999</v>
      </c>
    </row>
    <row r="290" spans="1:4">
      <c r="A290" s="101">
        <v>44965</v>
      </c>
      <c r="B290" s="85">
        <v>18.354700000000001</v>
      </c>
      <c r="C290" s="101">
        <v>44965</v>
      </c>
      <c r="D290" s="85">
        <v>12.8002</v>
      </c>
    </row>
    <row r="291" spans="1:4">
      <c r="A291" s="101">
        <v>44966</v>
      </c>
      <c r="B291" s="85">
        <v>18.192599999999999</v>
      </c>
      <c r="C291" s="101">
        <v>44966</v>
      </c>
      <c r="D291" s="85">
        <v>12.8812</v>
      </c>
    </row>
    <row r="292" spans="1:4">
      <c r="A292" s="101">
        <v>44967</v>
      </c>
      <c r="B292" s="85">
        <v>18.235399999999998</v>
      </c>
      <c r="C292" s="101">
        <v>44967</v>
      </c>
      <c r="D292" s="85">
        <v>12.763199999999999</v>
      </c>
    </row>
    <row r="293" spans="1:4">
      <c r="A293" s="101">
        <v>44970</v>
      </c>
      <c r="B293" s="85">
        <v>18.4269</v>
      </c>
      <c r="C293" s="101">
        <v>44970</v>
      </c>
      <c r="D293" s="85">
        <v>12.877800000000001</v>
      </c>
    </row>
    <row r="294" spans="1:4">
      <c r="A294" s="101">
        <v>44971</v>
      </c>
      <c r="B294" s="85">
        <v>18.436</v>
      </c>
      <c r="C294" s="101">
        <v>44971</v>
      </c>
      <c r="D294" s="85">
        <v>12.8712</v>
      </c>
    </row>
    <row r="295" spans="1:4">
      <c r="A295" s="101">
        <v>44972</v>
      </c>
      <c r="B295" s="85">
        <v>18.482800000000001</v>
      </c>
      <c r="C295" s="101">
        <v>44972</v>
      </c>
      <c r="D295" s="85">
        <v>12.9251</v>
      </c>
    </row>
    <row r="296" spans="1:4">
      <c r="A296" s="101">
        <v>44973</v>
      </c>
      <c r="B296" s="85">
        <v>18.242899999999999</v>
      </c>
      <c r="C296" s="101">
        <v>44973</v>
      </c>
      <c r="D296" s="85">
        <v>12.957599999999999</v>
      </c>
    </row>
    <row r="297" spans="1:4">
      <c r="A297" s="101">
        <v>44974</v>
      </c>
      <c r="B297" s="85">
        <v>18.1877</v>
      </c>
      <c r="C297" s="101">
        <v>44974</v>
      </c>
      <c r="D297" s="85">
        <v>12.9344</v>
      </c>
    </row>
    <row r="298" spans="1:4">
      <c r="A298" s="101">
        <v>44977</v>
      </c>
      <c r="B298" s="85">
        <v>18.185700000000001</v>
      </c>
      <c r="C298" s="101">
        <v>44977</v>
      </c>
      <c r="D298" s="85">
        <v>12.9443</v>
      </c>
    </row>
    <row r="299" spans="1:4">
      <c r="A299" s="101">
        <v>44978</v>
      </c>
      <c r="B299" s="85">
        <v>17.819700000000001</v>
      </c>
      <c r="C299" s="101">
        <v>44978</v>
      </c>
      <c r="D299" s="85">
        <v>12.920199999999999</v>
      </c>
    </row>
    <row r="300" spans="1:4">
      <c r="A300" s="101">
        <v>44979</v>
      </c>
      <c r="B300" s="85">
        <v>17.799900000000001</v>
      </c>
      <c r="C300" s="101">
        <v>44979</v>
      </c>
      <c r="D300" s="85">
        <v>12.8588</v>
      </c>
    </row>
    <row r="301" spans="1:4">
      <c r="A301" s="101">
        <v>44980</v>
      </c>
      <c r="B301" s="85">
        <v>17.915199999999999</v>
      </c>
      <c r="C301" s="101">
        <v>44980</v>
      </c>
      <c r="D301" s="85">
        <v>13.047700000000001</v>
      </c>
    </row>
    <row r="302" spans="1:4">
      <c r="A302" s="101">
        <v>44981</v>
      </c>
      <c r="B302" s="85">
        <v>17.729399999999998</v>
      </c>
      <c r="C302" s="101">
        <v>44981</v>
      </c>
      <c r="D302" s="85">
        <v>12.894600000000001</v>
      </c>
    </row>
    <row r="303" spans="1:4">
      <c r="A303" s="101">
        <v>44984</v>
      </c>
      <c r="B303" s="85">
        <v>17.794499999999999</v>
      </c>
      <c r="C303" s="101">
        <v>44984</v>
      </c>
      <c r="D303" s="85">
        <v>13.027799999999999</v>
      </c>
    </row>
    <row r="304" spans="1:4">
      <c r="A304" s="101">
        <v>44985</v>
      </c>
      <c r="B304" s="85">
        <v>17.7348</v>
      </c>
      <c r="C304" s="101">
        <v>44985</v>
      </c>
      <c r="D304" s="85">
        <v>12.9748</v>
      </c>
    </row>
    <row r="305" spans="1:4">
      <c r="A305" s="101">
        <v>44986</v>
      </c>
      <c r="B305" s="85">
        <v>17.6477</v>
      </c>
      <c r="C305" s="101">
        <v>44986</v>
      </c>
      <c r="D305" s="85">
        <v>12.8673</v>
      </c>
    </row>
    <row r="306" spans="1:4">
      <c r="A306" s="101">
        <v>44987</v>
      </c>
      <c r="B306" s="85">
        <v>17.7746</v>
      </c>
      <c r="C306" s="101">
        <v>44987</v>
      </c>
      <c r="D306" s="85">
        <v>12.917899999999999</v>
      </c>
    </row>
    <row r="307" spans="1:4">
      <c r="A307" s="101">
        <v>44988</v>
      </c>
      <c r="B307" s="85">
        <v>18.061599999999999</v>
      </c>
      <c r="C307" s="101">
        <v>44988</v>
      </c>
      <c r="D307" s="85">
        <v>13.041700000000001</v>
      </c>
    </row>
    <row r="308" spans="1:4">
      <c r="A308" s="101">
        <v>44991</v>
      </c>
      <c r="B308" s="85">
        <v>18.074000000000002</v>
      </c>
      <c r="C308" s="101">
        <v>44991</v>
      </c>
      <c r="D308" s="85">
        <v>13.0145</v>
      </c>
    </row>
    <row r="309" spans="1:4">
      <c r="A309" s="101">
        <v>44992</v>
      </c>
      <c r="B309" s="85">
        <v>17.797000000000001</v>
      </c>
      <c r="C309" s="101">
        <v>44992</v>
      </c>
      <c r="D309" s="85">
        <v>12.9405</v>
      </c>
    </row>
    <row r="310" spans="1:4">
      <c r="A310" s="101">
        <v>44993</v>
      </c>
      <c r="B310" s="85">
        <v>17.822500000000002</v>
      </c>
      <c r="C310" s="101">
        <v>44993</v>
      </c>
      <c r="D310" s="85">
        <v>12.958299999999999</v>
      </c>
    </row>
    <row r="311" spans="1:4">
      <c r="A311" s="101">
        <v>44994</v>
      </c>
      <c r="B311" s="85">
        <v>17.492999999999999</v>
      </c>
      <c r="C311" s="101">
        <v>44994</v>
      </c>
      <c r="D311" s="85">
        <v>12.9594</v>
      </c>
    </row>
    <row r="312" spans="1:4">
      <c r="A312" s="101">
        <v>44995</v>
      </c>
      <c r="B312" s="85">
        <v>17.239799999999999</v>
      </c>
      <c r="C312" s="101">
        <v>44995</v>
      </c>
      <c r="D312" s="85">
        <v>12.789400000000001</v>
      </c>
    </row>
    <row r="313" spans="1:4">
      <c r="A313" s="101">
        <v>44998</v>
      </c>
      <c r="B313" s="85">
        <v>17.213699999999999</v>
      </c>
      <c r="C313" s="101">
        <v>44998</v>
      </c>
      <c r="D313" s="85">
        <v>12.5037</v>
      </c>
    </row>
    <row r="314" spans="1:4">
      <c r="A314" s="101">
        <v>44999</v>
      </c>
      <c r="B314" s="85">
        <v>17.497299999999999</v>
      </c>
      <c r="C314" s="101">
        <v>44999</v>
      </c>
      <c r="D314" s="85">
        <v>12.688599999999999</v>
      </c>
    </row>
    <row r="315" spans="1:4">
      <c r="A315" s="101">
        <v>45000</v>
      </c>
      <c r="B315" s="85">
        <v>17.3752</v>
      </c>
      <c r="C315" s="101">
        <v>45000</v>
      </c>
      <c r="D315" s="85">
        <v>12.3309</v>
      </c>
    </row>
    <row r="316" spans="1:4">
      <c r="A316" s="101">
        <v>45001</v>
      </c>
      <c r="B316" s="85">
        <v>17.680399999999999</v>
      </c>
      <c r="C316" s="101">
        <v>45001</v>
      </c>
      <c r="D316" s="85">
        <v>12.472899999999999</v>
      </c>
    </row>
    <row r="317" spans="1:4">
      <c r="A317" s="101">
        <v>45002</v>
      </c>
      <c r="B317" s="85">
        <v>17.485499999999998</v>
      </c>
      <c r="C317" s="101">
        <v>45002</v>
      </c>
      <c r="D317" s="85">
        <v>12.325100000000001</v>
      </c>
    </row>
    <row r="318" spans="1:4">
      <c r="A318" s="101">
        <v>45005</v>
      </c>
      <c r="B318" s="85">
        <v>17.641500000000001</v>
      </c>
      <c r="C318" s="101">
        <v>45005</v>
      </c>
      <c r="D318" s="85">
        <v>12.4453</v>
      </c>
    </row>
    <row r="319" spans="1:4">
      <c r="A319" s="101">
        <v>45006</v>
      </c>
      <c r="B319" s="85">
        <v>17.8705</v>
      </c>
      <c r="C319" s="101">
        <v>45006</v>
      </c>
      <c r="D319" s="85">
        <v>12.6044</v>
      </c>
    </row>
    <row r="320" spans="1:4">
      <c r="A320" s="101">
        <v>45007</v>
      </c>
      <c r="B320" s="85">
        <v>17.5763</v>
      </c>
      <c r="C320" s="101">
        <v>45007</v>
      </c>
      <c r="D320" s="85">
        <v>12.6302</v>
      </c>
    </row>
    <row r="321" spans="1:4">
      <c r="A321" s="101">
        <v>45008</v>
      </c>
      <c r="B321" s="85">
        <v>17.628799999999998</v>
      </c>
      <c r="C321" s="101">
        <v>45008</v>
      </c>
      <c r="D321" s="85">
        <v>12.6074</v>
      </c>
    </row>
    <row r="322" spans="1:4">
      <c r="A322" s="101">
        <v>45009</v>
      </c>
      <c r="B322" s="85">
        <v>17.728200000000001</v>
      </c>
      <c r="C322" s="101">
        <v>45009</v>
      </c>
      <c r="D322" s="85">
        <v>12.485900000000001</v>
      </c>
    </row>
    <row r="323" spans="1:4">
      <c r="A323" s="101">
        <v>45012</v>
      </c>
      <c r="B323" s="85">
        <v>17.757400000000001</v>
      </c>
      <c r="C323" s="101">
        <v>45012</v>
      </c>
      <c r="D323" s="85">
        <v>12.617800000000001</v>
      </c>
    </row>
    <row r="324" spans="1:4">
      <c r="A324" s="101">
        <v>45013</v>
      </c>
      <c r="B324" s="85">
        <v>17.729399999999998</v>
      </c>
      <c r="C324" s="101">
        <v>45013</v>
      </c>
      <c r="D324" s="85">
        <v>12.6126</v>
      </c>
    </row>
    <row r="325" spans="1:4">
      <c r="A325" s="101">
        <v>45014</v>
      </c>
      <c r="B325" s="85">
        <v>17.9819</v>
      </c>
      <c r="C325" s="101">
        <v>45014</v>
      </c>
      <c r="D325" s="85">
        <v>12.773400000000001</v>
      </c>
    </row>
    <row r="326" spans="1:4">
      <c r="A326" s="101">
        <v>45015</v>
      </c>
      <c r="B326" s="85">
        <v>18.084599999999998</v>
      </c>
      <c r="C326" s="101">
        <v>45015</v>
      </c>
      <c r="D326" s="85">
        <v>12.9184</v>
      </c>
    </row>
    <row r="327" spans="1:4">
      <c r="A327" s="101">
        <v>45016</v>
      </c>
      <c r="B327" s="85">
        <v>18.345700000000001</v>
      </c>
      <c r="C327" s="101">
        <v>45016</v>
      </c>
      <c r="D327" s="85">
        <v>13</v>
      </c>
    </row>
    <row r="328" spans="1:4">
      <c r="A328" s="101">
        <v>45019</v>
      </c>
      <c r="B328" s="85">
        <v>18.408999999999999</v>
      </c>
      <c r="C328" s="101">
        <v>45019</v>
      </c>
      <c r="D328" s="85">
        <v>12.947100000000001</v>
      </c>
    </row>
    <row r="329" spans="1:4">
      <c r="A329" s="101">
        <v>45020</v>
      </c>
      <c r="B329" s="85">
        <v>18.302299999999999</v>
      </c>
      <c r="C329" s="101">
        <v>45020</v>
      </c>
      <c r="D329" s="85">
        <v>12.934100000000001</v>
      </c>
    </row>
    <row r="330" spans="1:4">
      <c r="A330" s="101">
        <v>45021</v>
      </c>
      <c r="B330" s="85">
        <v>18.256699999999999</v>
      </c>
      <c r="C330" s="101">
        <v>45021</v>
      </c>
      <c r="D330" s="85">
        <v>12.921900000000001</v>
      </c>
    </row>
    <row r="331" spans="1:4">
      <c r="A331" s="101">
        <v>45022</v>
      </c>
      <c r="B331" s="85">
        <v>18.322099999999999</v>
      </c>
      <c r="C331" s="101">
        <v>45022</v>
      </c>
      <c r="D331" s="85">
        <v>12.987500000000001</v>
      </c>
    </row>
    <row r="332" spans="1:4">
      <c r="A332" s="101">
        <v>45023</v>
      </c>
      <c r="B332" s="85">
        <v>18.322099999999999</v>
      </c>
      <c r="C332" s="101">
        <v>45023</v>
      </c>
      <c r="D332" s="85">
        <v>12.9876</v>
      </c>
    </row>
    <row r="333" spans="1:4">
      <c r="A333" s="101">
        <v>45026</v>
      </c>
      <c r="B333" s="85">
        <v>18.340299999999999</v>
      </c>
      <c r="C333" s="101">
        <v>45026</v>
      </c>
      <c r="D333" s="85">
        <v>12.9893</v>
      </c>
    </row>
    <row r="334" spans="1:4">
      <c r="A334" s="101">
        <v>45027</v>
      </c>
      <c r="B334" s="85">
        <v>18.339500000000001</v>
      </c>
      <c r="C334" s="101">
        <v>45027</v>
      </c>
      <c r="D334" s="85">
        <v>13.0639</v>
      </c>
    </row>
    <row r="335" spans="1:4">
      <c r="A335" s="101">
        <v>45028</v>
      </c>
      <c r="B335" s="85">
        <v>18.2637</v>
      </c>
      <c r="C335" s="101">
        <v>45028</v>
      </c>
      <c r="D335" s="85">
        <v>13.081200000000001</v>
      </c>
    </row>
    <row r="336" spans="1:4">
      <c r="A336" s="101">
        <v>45029</v>
      </c>
      <c r="B336" s="85">
        <v>18.5059</v>
      </c>
      <c r="C336" s="101">
        <v>45029</v>
      </c>
      <c r="D336" s="85">
        <v>13.132400000000001</v>
      </c>
    </row>
    <row r="337" spans="1:4">
      <c r="A337" s="101">
        <v>45030</v>
      </c>
      <c r="B337" s="85">
        <v>18.467600000000001</v>
      </c>
      <c r="C337" s="101">
        <v>45030</v>
      </c>
      <c r="D337" s="85">
        <v>13.2066</v>
      </c>
    </row>
    <row r="338" spans="1:4">
      <c r="A338" s="101">
        <v>45033</v>
      </c>
      <c r="B338" s="85">
        <v>18.528700000000001</v>
      </c>
      <c r="C338" s="101">
        <v>45033</v>
      </c>
      <c r="D338" s="85">
        <v>13.2042</v>
      </c>
    </row>
    <row r="339" spans="1:4">
      <c r="A339" s="101">
        <v>45034</v>
      </c>
      <c r="B339" s="85">
        <v>18.544599999999999</v>
      </c>
      <c r="C339" s="101">
        <v>45034</v>
      </c>
      <c r="D339" s="85">
        <v>13.255800000000001</v>
      </c>
    </row>
    <row r="340" spans="1:4">
      <c r="A340" s="101">
        <v>45035</v>
      </c>
      <c r="B340" s="85">
        <v>18.542999999999999</v>
      </c>
      <c r="C340" s="101">
        <v>45035</v>
      </c>
      <c r="D340" s="85">
        <v>13.220499999999999</v>
      </c>
    </row>
    <row r="341" spans="1:4">
      <c r="A341" s="101">
        <v>45036</v>
      </c>
      <c r="B341" s="85">
        <v>18.432600000000001</v>
      </c>
      <c r="C341" s="101">
        <v>45036</v>
      </c>
      <c r="D341" s="85">
        <v>13.226800000000001</v>
      </c>
    </row>
    <row r="342" spans="1:4">
      <c r="A342" s="101">
        <v>45037</v>
      </c>
      <c r="B342" s="85">
        <v>18.449300000000001</v>
      </c>
      <c r="C342" s="101">
        <v>45037</v>
      </c>
      <c r="D342" s="85">
        <v>13.2728</v>
      </c>
    </row>
    <row r="343" spans="1:4">
      <c r="A343" s="101">
        <v>45040</v>
      </c>
      <c r="B343" s="85">
        <v>18.465</v>
      </c>
      <c r="C343" s="101">
        <v>45040</v>
      </c>
      <c r="D343" s="85">
        <v>13.271800000000001</v>
      </c>
    </row>
    <row r="344" spans="1:4">
      <c r="A344" s="101">
        <v>45041</v>
      </c>
      <c r="B344" s="85">
        <v>18.172999999999998</v>
      </c>
      <c r="C344" s="101">
        <v>45041</v>
      </c>
      <c r="D344" s="85">
        <v>13.2256</v>
      </c>
    </row>
    <row r="345" spans="1:4">
      <c r="A345" s="101">
        <v>45042</v>
      </c>
      <c r="B345" s="85">
        <v>18.103200000000001</v>
      </c>
      <c r="C345" s="101">
        <v>45042</v>
      </c>
      <c r="D345" s="85">
        <v>13.109500000000001</v>
      </c>
    </row>
    <row r="346" spans="1:4">
      <c r="A346" s="101">
        <v>45043</v>
      </c>
      <c r="B346" s="85">
        <v>18.4574</v>
      </c>
      <c r="C346" s="101">
        <v>45043</v>
      </c>
      <c r="D346" s="85">
        <v>13.1335</v>
      </c>
    </row>
    <row r="347" spans="1:4">
      <c r="A347" s="101">
        <v>45044</v>
      </c>
      <c r="B347" s="85">
        <v>18.6098</v>
      </c>
      <c r="C347" s="101">
        <v>45044</v>
      </c>
      <c r="D347" s="85">
        <v>13.206799999999999</v>
      </c>
    </row>
    <row r="348" spans="1:4">
      <c r="A348" s="101">
        <v>45047</v>
      </c>
      <c r="B348" s="85">
        <v>18.602599999999999</v>
      </c>
      <c r="C348" s="101">
        <v>45047</v>
      </c>
      <c r="D348" s="85">
        <v>13.214399999999999</v>
      </c>
    </row>
    <row r="349" spans="1:4">
      <c r="A349" s="101">
        <v>45048</v>
      </c>
      <c r="B349" s="85">
        <v>18.387</v>
      </c>
      <c r="C349" s="101">
        <v>45048</v>
      </c>
      <c r="D349" s="85">
        <v>13.0497</v>
      </c>
    </row>
    <row r="350" spans="1:4">
      <c r="A350" s="101">
        <v>45049</v>
      </c>
      <c r="B350" s="85">
        <v>18.258400000000002</v>
      </c>
      <c r="C350" s="101">
        <v>45049</v>
      </c>
      <c r="D350" s="85">
        <v>13.092700000000001</v>
      </c>
    </row>
    <row r="351" spans="1:4">
      <c r="A351" s="101">
        <v>45050</v>
      </c>
      <c r="B351" s="85">
        <v>18.007000000000001</v>
      </c>
      <c r="C351" s="101">
        <v>45050</v>
      </c>
      <c r="D351" s="85">
        <v>13.033200000000001</v>
      </c>
    </row>
    <row r="352" spans="1:4">
      <c r="A352" s="101">
        <v>45051</v>
      </c>
      <c r="B352" s="85">
        <v>18.343900000000001</v>
      </c>
      <c r="C352" s="101">
        <v>45051</v>
      </c>
      <c r="D352" s="85">
        <v>13.1694</v>
      </c>
    </row>
    <row r="353" spans="1:4">
      <c r="A353" s="101">
        <v>45054</v>
      </c>
      <c r="B353" s="85">
        <v>18.346</v>
      </c>
      <c r="C353" s="101">
        <v>45054</v>
      </c>
      <c r="D353" s="85">
        <v>13.2157</v>
      </c>
    </row>
    <row r="354" spans="1:4">
      <c r="A354" s="101">
        <v>45055</v>
      </c>
      <c r="B354" s="85">
        <v>18.2608</v>
      </c>
      <c r="C354" s="101">
        <v>45055</v>
      </c>
      <c r="D354" s="85">
        <v>13.176</v>
      </c>
    </row>
    <row r="355" spans="1:4">
      <c r="A355" s="101">
        <v>45056</v>
      </c>
      <c r="B355" s="85">
        <v>18.340800000000002</v>
      </c>
      <c r="C355" s="101">
        <v>45056</v>
      </c>
      <c r="D355" s="85">
        <v>12.833500000000001</v>
      </c>
    </row>
    <row r="356" spans="1:4">
      <c r="A356" s="101">
        <v>45057</v>
      </c>
      <c r="B356" s="85">
        <v>18.3123</v>
      </c>
      <c r="C356" s="101">
        <v>45057</v>
      </c>
      <c r="D356" s="85">
        <v>12.781599999999999</v>
      </c>
    </row>
    <row r="357" spans="1:4">
      <c r="A357" s="101">
        <v>45058</v>
      </c>
      <c r="B357" s="85">
        <v>18.2834</v>
      </c>
      <c r="C357" s="101">
        <v>45058</v>
      </c>
      <c r="D357" s="85">
        <v>12.829499999999999</v>
      </c>
    </row>
    <row r="358" spans="1:4">
      <c r="A358" s="101">
        <v>45061</v>
      </c>
      <c r="B358" s="85">
        <v>18.337700000000002</v>
      </c>
      <c r="C358" s="101">
        <v>45061</v>
      </c>
      <c r="D358" s="85">
        <v>12.859299999999999</v>
      </c>
    </row>
    <row r="359" spans="1:4">
      <c r="A359" s="101">
        <v>45062</v>
      </c>
      <c r="B359" s="85">
        <v>18.220199999999998</v>
      </c>
      <c r="C359" s="101">
        <v>45062</v>
      </c>
      <c r="D359" s="85">
        <v>12.797599999999999</v>
      </c>
    </row>
    <row r="360" spans="1:4">
      <c r="A360" s="101">
        <v>45063</v>
      </c>
      <c r="B360" s="85">
        <v>18.433199999999999</v>
      </c>
      <c r="C360" s="101">
        <v>45063</v>
      </c>
      <c r="D360" s="85">
        <v>12.7751</v>
      </c>
    </row>
    <row r="361" spans="1:4">
      <c r="A361" s="101">
        <v>45064</v>
      </c>
      <c r="B361" s="85">
        <v>18.6036</v>
      </c>
      <c r="C361" s="101">
        <v>45064</v>
      </c>
      <c r="D361" s="85">
        <v>12.819699999999999</v>
      </c>
    </row>
    <row r="362" spans="1:4">
      <c r="A362" s="101">
        <v>45065</v>
      </c>
      <c r="B362" s="85">
        <v>18.572800000000001</v>
      </c>
      <c r="C362" s="101">
        <v>45065</v>
      </c>
      <c r="D362" s="85">
        <v>12.904999999999999</v>
      </c>
    </row>
    <row r="363" spans="1:4">
      <c r="A363" s="101">
        <v>45068</v>
      </c>
      <c r="B363" s="85">
        <v>18.575900000000001</v>
      </c>
      <c r="C363" s="101">
        <v>45068</v>
      </c>
      <c r="D363" s="85">
        <v>12.904199999999999</v>
      </c>
    </row>
    <row r="364" spans="1:4">
      <c r="A364" s="101">
        <v>45069</v>
      </c>
      <c r="B364" s="85">
        <v>18.3642</v>
      </c>
      <c r="C364" s="101">
        <v>45069</v>
      </c>
      <c r="D364" s="85">
        <v>12.8248</v>
      </c>
    </row>
    <row r="365" spans="1:4">
      <c r="A365" s="101">
        <v>45070</v>
      </c>
      <c r="B365" s="85">
        <v>18.213000000000001</v>
      </c>
      <c r="C365" s="101">
        <v>45070</v>
      </c>
      <c r="D365" s="85">
        <v>12.598699999999999</v>
      </c>
    </row>
    <row r="366" spans="1:4">
      <c r="A366" s="101">
        <v>45071</v>
      </c>
      <c r="B366" s="85">
        <v>18.371600000000001</v>
      </c>
      <c r="C366" s="101">
        <v>45071</v>
      </c>
      <c r="D366" s="85">
        <v>12.554600000000001</v>
      </c>
    </row>
    <row r="367" spans="1:4">
      <c r="A367" s="101">
        <v>45072</v>
      </c>
      <c r="B367" s="85">
        <v>18.6114</v>
      </c>
      <c r="C367" s="101">
        <v>45072</v>
      </c>
      <c r="D367" s="85">
        <v>12.7018</v>
      </c>
    </row>
    <row r="368" spans="1:4">
      <c r="A368" s="101">
        <v>45075</v>
      </c>
      <c r="B368" s="85">
        <v>18.6114</v>
      </c>
      <c r="C368" s="101">
        <v>45075</v>
      </c>
      <c r="D368" s="85">
        <v>12.686400000000001</v>
      </c>
    </row>
    <row r="369" spans="1:4">
      <c r="A369" s="101">
        <v>45076</v>
      </c>
      <c r="B369" s="85">
        <v>18.610800000000001</v>
      </c>
      <c r="C369" s="101">
        <v>45076</v>
      </c>
      <c r="D369" s="85">
        <v>12.568</v>
      </c>
    </row>
    <row r="370" spans="1:4">
      <c r="A370" s="101">
        <v>45077</v>
      </c>
      <c r="B370" s="85">
        <v>18.4969</v>
      </c>
      <c r="C370" s="101">
        <v>45077</v>
      </c>
      <c r="D370" s="85">
        <v>12.4313</v>
      </c>
    </row>
    <row r="371" spans="1:4">
      <c r="A371" s="101">
        <v>45078</v>
      </c>
      <c r="B371" s="85">
        <v>18.6784</v>
      </c>
      <c r="C371" s="101">
        <v>45078</v>
      </c>
      <c r="D371" s="85">
        <v>12.523199999999999</v>
      </c>
    </row>
    <row r="372" spans="1:4">
      <c r="A372" s="101">
        <v>45079</v>
      </c>
      <c r="B372" s="85">
        <v>18.9499</v>
      </c>
      <c r="C372" s="101">
        <v>45079</v>
      </c>
      <c r="D372" s="85">
        <v>12.708500000000001</v>
      </c>
    </row>
    <row r="373" spans="1:4">
      <c r="A373" s="101">
        <v>45082</v>
      </c>
      <c r="B373" s="85">
        <v>18.911799999999999</v>
      </c>
      <c r="C373" s="101">
        <v>45082</v>
      </c>
      <c r="D373" s="85">
        <v>12.6455</v>
      </c>
    </row>
    <row r="374" spans="1:4">
      <c r="A374" s="101">
        <v>45083</v>
      </c>
      <c r="B374" s="85">
        <v>18.956099999999999</v>
      </c>
      <c r="C374" s="101">
        <v>45083</v>
      </c>
      <c r="D374" s="85">
        <v>12.697800000000001</v>
      </c>
    </row>
    <row r="375" spans="1:4">
      <c r="A375" s="101">
        <v>45084</v>
      </c>
      <c r="B375" s="85">
        <v>18.883900000000001</v>
      </c>
      <c r="C375" s="101">
        <v>45084</v>
      </c>
      <c r="D375" s="85">
        <v>12.6708</v>
      </c>
    </row>
    <row r="376" spans="1:4">
      <c r="A376" s="101">
        <v>45085</v>
      </c>
      <c r="B376" s="85">
        <v>19.000699999999998</v>
      </c>
      <c r="C376" s="101">
        <v>45085</v>
      </c>
      <c r="D376" s="85">
        <v>12.6683</v>
      </c>
    </row>
    <row r="377" spans="1:4">
      <c r="A377" s="101">
        <v>45086</v>
      </c>
      <c r="B377" s="85">
        <v>19.022500000000001</v>
      </c>
      <c r="C377" s="101">
        <v>45086</v>
      </c>
      <c r="D377" s="85">
        <v>12.644600000000001</v>
      </c>
    </row>
    <row r="378" spans="1:4">
      <c r="A378" s="101">
        <v>45089</v>
      </c>
      <c r="B378" s="85">
        <v>19.1998</v>
      </c>
      <c r="C378" s="101">
        <v>45089</v>
      </c>
      <c r="D378" s="85">
        <v>12.664999999999999</v>
      </c>
    </row>
    <row r="379" spans="1:4">
      <c r="A379" s="101">
        <v>45090</v>
      </c>
      <c r="B379" s="85">
        <v>19.332899999999999</v>
      </c>
      <c r="C379" s="101">
        <v>45090</v>
      </c>
      <c r="D379" s="85">
        <v>12.7377</v>
      </c>
    </row>
    <row r="380" spans="1:4">
      <c r="A380" s="101">
        <v>45091</v>
      </c>
      <c r="B380" s="85">
        <v>19.348700000000001</v>
      </c>
      <c r="C380" s="101">
        <v>45091</v>
      </c>
      <c r="D380" s="85">
        <v>12.7811</v>
      </c>
    </row>
    <row r="381" spans="1:4">
      <c r="A381" s="101">
        <v>45092</v>
      </c>
      <c r="B381" s="85">
        <v>19.5838</v>
      </c>
      <c r="C381" s="101">
        <v>45092</v>
      </c>
      <c r="D381" s="85">
        <v>12.768800000000001</v>
      </c>
    </row>
    <row r="382" spans="1:4">
      <c r="A382" s="101">
        <v>45093</v>
      </c>
      <c r="B382" s="85">
        <v>19.511900000000001</v>
      </c>
      <c r="C382" s="101">
        <v>45093</v>
      </c>
      <c r="D382" s="85">
        <v>12.835900000000001</v>
      </c>
    </row>
    <row r="383" spans="1:4">
      <c r="A383" s="101">
        <v>45096</v>
      </c>
      <c r="B383" s="85">
        <v>19.511900000000001</v>
      </c>
      <c r="C383" s="101">
        <v>45096</v>
      </c>
      <c r="D383" s="85">
        <v>12.7082</v>
      </c>
    </row>
    <row r="384" spans="1:4">
      <c r="A384" s="101">
        <v>45097</v>
      </c>
      <c r="B384" s="85">
        <v>19.4208</v>
      </c>
      <c r="C384" s="101">
        <v>45097</v>
      </c>
      <c r="D384" s="85">
        <v>12.634499999999999</v>
      </c>
    </row>
    <row r="385" spans="1:4">
      <c r="A385" s="101">
        <v>45098</v>
      </c>
      <c r="B385" s="85">
        <v>19.318899999999999</v>
      </c>
      <c r="C385" s="101">
        <v>45098</v>
      </c>
      <c r="D385" s="85">
        <v>12.573</v>
      </c>
    </row>
    <row r="386" spans="1:4">
      <c r="A386" s="101">
        <v>45099</v>
      </c>
      <c r="B386" s="85">
        <v>19.390599999999999</v>
      </c>
      <c r="C386" s="101">
        <v>45099</v>
      </c>
      <c r="D386" s="85">
        <v>12.5116</v>
      </c>
    </row>
    <row r="387" spans="1:4">
      <c r="A387" s="101">
        <v>45100</v>
      </c>
      <c r="B387" s="85">
        <v>19.242100000000001</v>
      </c>
      <c r="C387" s="101">
        <v>45100</v>
      </c>
      <c r="D387" s="85">
        <v>12.4739</v>
      </c>
    </row>
    <row r="388" spans="1:4">
      <c r="A388" s="101">
        <v>45103</v>
      </c>
      <c r="B388" s="85">
        <v>19.155799999999999</v>
      </c>
      <c r="C388" s="101">
        <v>45103</v>
      </c>
      <c r="D388" s="85">
        <v>12.461600000000001</v>
      </c>
    </row>
    <row r="389" spans="1:4">
      <c r="A389" s="101">
        <v>45104</v>
      </c>
      <c r="B389" s="85">
        <v>19.3752</v>
      </c>
      <c r="C389" s="101">
        <v>45104</v>
      </c>
      <c r="D389" s="85">
        <v>12.4672</v>
      </c>
    </row>
    <row r="390" spans="1:4">
      <c r="A390" s="101">
        <v>45105</v>
      </c>
      <c r="B390" s="85">
        <v>19.368300000000001</v>
      </c>
      <c r="C390" s="101">
        <v>45105</v>
      </c>
      <c r="D390" s="85">
        <v>12.549899999999999</v>
      </c>
    </row>
    <row r="391" spans="1:4">
      <c r="A391" s="101">
        <v>45106</v>
      </c>
      <c r="B391" s="85">
        <v>19.454999999999998</v>
      </c>
      <c r="C391" s="101">
        <v>45106</v>
      </c>
      <c r="D391" s="85">
        <v>12.5647</v>
      </c>
    </row>
    <row r="392" spans="1:4">
      <c r="A392" s="101">
        <v>45107</v>
      </c>
      <c r="B392" s="85">
        <v>19.6937</v>
      </c>
      <c r="C392" s="101">
        <v>45107</v>
      </c>
      <c r="D392" s="85">
        <v>12.7112</v>
      </c>
    </row>
    <row r="393" spans="1:4">
      <c r="A393" s="101">
        <v>45110</v>
      </c>
      <c r="B393" s="85">
        <v>19.6828</v>
      </c>
      <c r="C393" s="101">
        <v>45110</v>
      </c>
      <c r="D393" s="85">
        <v>12.6257</v>
      </c>
    </row>
    <row r="394" spans="1:4">
      <c r="A394" s="101">
        <v>45111</v>
      </c>
      <c r="B394" s="85">
        <v>19.6828</v>
      </c>
      <c r="C394" s="101">
        <v>45111</v>
      </c>
      <c r="D394" s="85">
        <v>12.633900000000001</v>
      </c>
    </row>
    <row r="395" spans="1:4">
      <c r="A395" s="101">
        <v>45112</v>
      </c>
      <c r="B395" s="85">
        <v>19.643999999999998</v>
      </c>
      <c r="C395" s="101">
        <v>45112</v>
      </c>
      <c r="D395" s="85">
        <v>12.545199999999999</v>
      </c>
    </row>
    <row r="396" spans="1:4">
      <c r="A396" s="101">
        <v>45113</v>
      </c>
      <c r="B396" s="85">
        <v>19.488399999999999</v>
      </c>
      <c r="C396" s="101">
        <v>45113</v>
      </c>
      <c r="D396" s="85">
        <v>12.250500000000001</v>
      </c>
    </row>
    <row r="397" spans="1:4">
      <c r="A397" s="101">
        <v>45114</v>
      </c>
      <c r="B397" s="85">
        <v>19.432600000000001</v>
      </c>
      <c r="C397" s="101">
        <v>45114</v>
      </c>
      <c r="D397" s="85">
        <v>12.2562</v>
      </c>
    </row>
    <row r="398" spans="1:4">
      <c r="A398" s="101">
        <v>45117</v>
      </c>
      <c r="B398" s="85">
        <v>19.479299999999999</v>
      </c>
      <c r="C398" s="101">
        <v>45117</v>
      </c>
      <c r="D398" s="85">
        <v>12.2766</v>
      </c>
    </row>
    <row r="399" spans="1:4">
      <c r="A399" s="101">
        <v>45118</v>
      </c>
      <c r="B399" s="85">
        <v>19.610600000000002</v>
      </c>
      <c r="C399" s="101">
        <v>45118</v>
      </c>
      <c r="D399" s="85">
        <v>12.3636</v>
      </c>
    </row>
    <row r="400" spans="1:4">
      <c r="A400" s="101">
        <v>45119</v>
      </c>
      <c r="B400" s="85">
        <v>19.756</v>
      </c>
      <c r="C400" s="101">
        <v>45119</v>
      </c>
      <c r="D400" s="85">
        <v>12.5443</v>
      </c>
    </row>
    <row r="401" spans="1:4">
      <c r="A401" s="101">
        <v>45120</v>
      </c>
      <c r="B401" s="85">
        <v>19.923300000000001</v>
      </c>
      <c r="C401" s="101">
        <v>45120</v>
      </c>
      <c r="D401" s="85">
        <v>12.623900000000001</v>
      </c>
    </row>
    <row r="402" spans="1:4">
      <c r="A402" s="101">
        <v>45121</v>
      </c>
      <c r="B402" s="85">
        <v>19.902899999999999</v>
      </c>
      <c r="C402" s="101">
        <v>45121</v>
      </c>
      <c r="D402" s="85">
        <v>12.611700000000001</v>
      </c>
    </row>
    <row r="403" spans="1:4">
      <c r="A403" s="101">
        <v>45124</v>
      </c>
      <c r="B403" s="85">
        <v>19.979600000000001</v>
      </c>
      <c r="C403" s="101">
        <v>45124</v>
      </c>
      <c r="D403" s="85">
        <v>12.5327</v>
      </c>
    </row>
    <row r="404" spans="1:4">
      <c r="A404" s="101">
        <v>45125</v>
      </c>
      <c r="B404" s="85">
        <v>20.1218</v>
      </c>
      <c r="C404" s="101">
        <v>45125</v>
      </c>
      <c r="D404" s="85">
        <v>12.6084</v>
      </c>
    </row>
    <row r="405" spans="1:4">
      <c r="A405" s="101">
        <v>45126</v>
      </c>
      <c r="B405" s="85">
        <v>20.1693</v>
      </c>
      <c r="C405" s="101">
        <v>45126</v>
      </c>
      <c r="D405" s="85">
        <v>12.632899999999999</v>
      </c>
    </row>
    <row r="406" spans="1:4">
      <c r="A406" s="101">
        <v>45127</v>
      </c>
      <c r="B406" s="85">
        <v>20.033000000000001</v>
      </c>
      <c r="C406" s="101">
        <v>45127</v>
      </c>
      <c r="D406" s="85">
        <v>12.690799999999999</v>
      </c>
    </row>
    <row r="407" spans="1:4">
      <c r="A407" s="101">
        <v>45128</v>
      </c>
      <c r="B407" s="85">
        <v>20.0395</v>
      </c>
      <c r="C407" s="101">
        <v>45128</v>
      </c>
      <c r="D407" s="85">
        <v>12.7334</v>
      </c>
    </row>
    <row r="408" spans="1:4">
      <c r="A408" s="101">
        <v>45131</v>
      </c>
      <c r="B408" s="85">
        <v>20.1203</v>
      </c>
      <c r="C408" s="101">
        <v>45131</v>
      </c>
      <c r="D408" s="85">
        <v>12.740600000000001</v>
      </c>
    </row>
    <row r="409" spans="1:4">
      <c r="A409" s="101">
        <v>45132</v>
      </c>
      <c r="B409" s="85">
        <v>20.177</v>
      </c>
      <c r="C409" s="101">
        <v>45132</v>
      </c>
      <c r="D409" s="85">
        <v>12.8005</v>
      </c>
    </row>
    <row r="410" spans="1:4">
      <c r="A410" s="101">
        <v>45133</v>
      </c>
      <c r="B410" s="85">
        <v>20.1738</v>
      </c>
      <c r="C410" s="101">
        <v>45133</v>
      </c>
      <c r="D410" s="85">
        <v>12.6761</v>
      </c>
    </row>
    <row r="411" spans="1:4">
      <c r="A411" s="101">
        <v>45134</v>
      </c>
      <c r="B411" s="85">
        <v>20.0442</v>
      </c>
      <c r="C411" s="101">
        <v>45134</v>
      </c>
      <c r="D411" s="85">
        <v>12.850899999999999</v>
      </c>
    </row>
    <row r="412" spans="1:4">
      <c r="A412" s="101">
        <v>45135</v>
      </c>
      <c r="B412" s="85">
        <v>20.2422</v>
      </c>
      <c r="C412" s="101">
        <v>45135</v>
      </c>
      <c r="D412" s="85">
        <v>12.826499999999999</v>
      </c>
    </row>
    <row r="413" spans="1:4">
      <c r="A413" s="101">
        <v>45138</v>
      </c>
      <c r="B413" s="85">
        <v>20.271999999999998</v>
      </c>
      <c r="C413" s="101">
        <v>45138</v>
      </c>
      <c r="D413" s="85">
        <v>12.840299999999999</v>
      </c>
    </row>
    <row r="414" spans="1:4">
      <c r="A414" s="101">
        <v>45139</v>
      </c>
      <c r="B414" s="85">
        <v>20.2179</v>
      </c>
      <c r="C414" s="101">
        <v>45139</v>
      </c>
      <c r="D414" s="85">
        <v>12.726699999999999</v>
      </c>
    </row>
    <row r="415" spans="1:4">
      <c r="A415" s="101">
        <v>45140</v>
      </c>
      <c r="B415" s="85">
        <v>19.937999999999999</v>
      </c>
      <c r="C415" s="101">
        <v>45140</v>
      </c>
      <c r="D415" s="85">
        <v>12.557</v>
      </c>
    </row>
    <row r="416" spans="1:4">
      <c r="A416" s="101">
        <v>45141</v>
      </c>
      <c r="B416" s="85">
        <v>20.544699999999999</v>
      </c>
      <c r="C416" s="101">
        <v>45141</v>
      </c>
      <c r="D416" s="85">
        <v>12.406599999999999</v>
      </c>
    </row>
    <row r="417" spans="1:4">
      <c r="A417" s="101">
        <v>45142</v>
      </c>
      <c r="B417" s="85">
        <v>20.435199999999998</v>
      </c>
      <c r="C417" s="101">
        <v>45142</v>
      </c>
      <c r="D417" s="85">
        <v>12.4336</v>
      </c>
    </row>
    <row r="418" spans="1:4">
      <c r="A418" s="101">
        <v>45145</v>
      </c>
      <c r="B418" s="85">
        <v>20.606100000000001</v>
      </c>
      <c r="C418" s="101">
        <v>45145</v>
      </c>
      <c r="D418" s="85">
        <v>12.4643</v>
      </c>
    </row>
    <row r="419" spans="1:4">
      <c r="A419" s="101">
        <v>45146</v>
      </c>
      <c r="B419" s="85">
        <v>20.517600000000002</v>
      </c>
      <c r="C419" s="101">
        <v>45146</v>
      </c>
      <c r="D419" s="85">
        <v>12.456899999999999</v>
      </c>
    </row>
    <row r="420" spans="1:4">
      <c r="A420" s="101">
        <v>45147</v>
      </c>
      <c r="B420" s="85">
        <v>20.368099999999998</v>
      </c>
      <c r="C420" s="101">
        <v>45147</v>
      </c>
      <c r="D420" s="85">
        <v>12.5108</v>
      </c>
    </row>
    <row r="421" spans="1:4">
      <c r="A421" s="101">
        <v>45148</v>
      </c>
      <c r="B421" s="85">
        <v>20.372900000000001</v>
      </c>
      <c r="C421" s="101">
        <v>45148</v>
      </c>
      <c r="D421" s="85">
        <v>12.613</v>
      </c>
    </row>
    <row r="422" spans="1:4">
      <c r="A422" s="101">
        <v>45149</v>
      </c>
      <c r="B422" s="85">
        <v>20.351299999999998</v>
      </c>
      <c r="C422" s="101">
        <v>45149</v>
      </c>
      <c r="D422" s="85">
        <v>12.475300000000001</v>
      </c>
    </row>
    <row r="423" spans="1:4">
      <c r="A423" s="101">
        <v>45152</v>
      </c>
      <c r="B423" s="85">
        <v>20.4679</v>
      </c>
      <c r="C423" s="101">
        <v>45152</v>
      </c>
      <c r="D423" s="85">
        <v>12.494</v>
      </c>
    </row>
    <row r="424" spans="1:4">
      <c r="A424" s="101">
        <v>45153</v>
      </c>
      <c r="B424" s="85">
        <v>20.228999999999999</v>
      </c>
      <c r="C424" s="101">
        <v>45153</v>
      </c>
      <c r="D424" s="85">
        <v>12.381399999999999</v>
      </c>
    </row>
    <row r="425" spans="1:4">
      <c r="A425" s="101">
        <v>45154</v>
      </c>
      <c r="B425" s="85">
        <v>20.068200000000001</v>
      </c>
      <c r="C425" s="101">
        <v>45154</v>
      </c>
      <c r="D425" s="85">
        <v>12.3735</v>
      </c>
    </row>
    <row r="426" spans="1:4">
      <c r="A426" s="101">
        <v>45155</v>
      </c>
      <c r="B426" s="85">
        <v>19.909099999999999</v>
      </c>
      <c r="C426" s="101">
        <v>45155</v>
      </c>
      <c r="D426" s="85">
        <v>12.2836</v>
      </c>
    </row>
    <row r="427" spans="1:4">
      <c r="A427" s="101">
        <v>45156</v>
      </c>
      <c r="B427" s="85">
        <v>19.899100000000001</v>
      </c>
      <c r="C427" s="101">
        <v>45156</v>
      </c>
      <c r="D427" s="85">
        <v>12.212</v>
      </c>
    </row>
    <row r="428" spans="1:4">
      <c r="A428" s="101">
        <v>45159</v>
      </c>
      <c r="B428" s="85">
        <v>20.036100000000001</v>
      </c>
      <c r="C428" s="101">
        <v>45159</v>
      </c>
      <c r="D428" s="85">
        <v>12.223800000000001</v>
      </c>
    </row>
    <row r="429" spans="1:4">
      <c r="A429" s="101">
        <v>45160</v>
      </c>
      <c r="B429" s="85">
        <v>19.978100000000001</v>
      </c>
      <c r="C429" s="101">
        <v>45160</v>
      </c>
      <c r="D429" s="85">
        <v>12.3093</v>
      </c>
    </row>
    <row r="430" spans="1:4">
      <c r="A430" s="101">
        <v>45161</v>
      </c>
      <c r="B430" s="85">
        <v>20.183499999999999</v>
      </c>
      <c r="C430" s="101">
        <v>45161</v>
      </c>
      <c r="D430" s="85">
        <v>12.360200000000001</v>
      </c>
    </row>
    <row r="431" spans="1:4">
      <c r="A431" s="101">
        <v>45162</v>
      </c>
      <c r="B431" s="85">
        <v>19.911100000000001</v>
      </c>
      <c r="C431" s="101">
        <v>45162</v>
      </c>
      <c r="D431" s="85">
        <v>12.349500000000001</v>
      </c>
    </row>
    <row r="432" spans="1:4">
      <c r="A432" s="101">
        <v>45163</v>
      </c>
      <c r="B432" s="85">
        <v>20.044899999999998</v>
      </c>
      <c r="C432" s="101">
        <v>45163</v>
      </c>
      <c r="D432" s="85">
        <v>12.344799999999999</v>
      </c>
    </row>
    <row r="433" spans="1:4">
      <c r="A433" s="101">
        <v>45166</v>
      </c>
      <c r="B433" s="85">
        <v>20.170500000000001</v>
      </c>
      <c r="C433" s="101">
        <v>45166</v>
      </c>
      <c r="D433" s="85">
        <v>12.451000000000001</v>
      </c>
    </row>
    <row r="434" spans="1:4">
      <c r="A434" s="101">
        <v>45167</v>
      </c>
      <c r="B434" s="85">
        <v>20.462299999999999</v>
      </c>
      <c r="C434" s="101">
        <v>45167</v>
      </c>
      <c r="D434" s="85">
        <v>12.590299999999999</v>
      </c>
    </row>
    <row r="435" spans="1:4">
      <c r="A435" s="101">
        <v>45168</v>
      </c>
      <c r="B435" s="85">
        <v>20.5383</v>
      </c>
      <c r="C435" s="101">
        <v>45168</v>
      </c>
      <c r="D435" s="85">
        <v>12.574400000000001</v>
      </c>
    </row>
    <row r="436" spans="1:4">
      <c r="A436" s="101">
        <v>45169</v>
      </c>
      <c r="B436" s="85">
        <v>20.505800000000001</v>
      </c>
      <c r="C436" s="101">
        <v>45169</v>
      </c>
      <c r="D436" s="85">
        <v>12.5556</v>
      </c>
    </row>
    <row r="437" spans="1:4">
      <c r="A437" s="101">
        <v>45170</v>
      </c>
      <c r="B437" s="85">
        <v>20.5425</v>
      </c>
      <c r="C437" s="101">
        <v>45170</v>
      </c>
      <c r="D437" s="85">
        <v>12.555400000000001</v>
      </c>
    </row>
    <row r="438" spans="1:4">
      <c r="A438" s="101">
        <v>45173</v>
      </c>
      <c r="B438" s="85">
        <v>20.5425</v>
      </c>
      <c r="C438" s="101">
        <v>45173</v>
      </c>
      <c r="D438" s="85">
        <v>12.5528</v>
      </c>
    </row>
    <row r="439" spans="1:4">
      <c r="A439" s="101">
        <v>45174</v>
      </c>
      <c r="B439" s="85">
        <v>20.456299999999999</v>
      </c>
      <c r="C439" s="101">
        <v>45174</v>
      </c>
      <c r="D439" s="85">
        <v>12.530900000000001</v>
      </c>
    </row>
    <row r="440" spans="1:4">
      <c r="A440" s="101">
        <v>45175</v>
      </c>
      <c r="B440" s="85">
        <v>20.313700000000001</v>
      </c>
      <c r="C440" s="101">
        <v>45175</v>
      </c>
      <c r="D440" s="85">
        <v>12.4625</v>
      </c>
    </row>
    <row r="441" spans="1:4">
      <c r="A441" s="101">
        <v>45176</v>
      </c>
      <c r="B441" s="85">
        <v>20.2485</v>
      </c>
      <c r="C441" s="101">
        <v>45176</v>
      </c>
      <c r="D441" s="85">
        <v>12.451499999999999</v>
      </c>
    </row>
    <row r="442" spans="1:4">
      <c r="A442" s="101">
        <v>45177</v>
      </c>
      <c r="B442" s="85">
        <v>20.277000000000001</v>
      </c>
      <c r="C442" s="101">
        <v>45177</v>
      </c>
      <c r="D442" s="85">
        <v>12.477</v>
      </c>
    </row>
    <row r="443" spans="1:4">
      <c r="A443" s="101">
        <v>45180</v>
      </c>
      <c r="B443" s="85">
        <v>20.4133</v>
      </c>
      <c r="C443" s="101">
        <v>45180</v>
      </c>
      <c r="D443" s="85">
        <v>12.518599999999999</v>
      </c>
    </row>
    <row r="444" spans="1:4">
      <c r="A444" s="101">
        <v>45181</v>
      </c>
      <c r="B444" s="85">
        <v>20.2971</v>
      </c>
      <c r="C444" s="101">
        <v>45181</v>
      </c>
      <c r="D444" s="85">
        <v>12.497400000000001</v>
      </c>
    </row>
    <row r="445" spans="1:4">
      <c r="A445" s="101">
        <v>45182</v>
      </c>
      <c r="B445" s="85">
        <v>20.322299999999998</v>
      </c>
      <c r="C445" s="101">
        <v>45182</v>
      </c>
      <c r="D445" s="85">
        <v>12.440300000000001</v>
      </c>
    </row>
    <row r="446" spans="1:4">
      <c r="A446" s="101">
        <v>45183</v>
      </c>
      <c r="B446" s="85">
        <v>20.493500000000001</v>
      </c>
      <c r="C446" s="101">
        <v>45183</v>
      </c>
      <c r="D446" s="85">
        <v>12.631399999999999</v>
      </c>
    </row>
    <row r="447" spans="1:4">
      <c r="A447" s="101">
        <v>45184</v>
      </c>
      <c r="B447" s="85">
        <v>20.244299999999999</v>
      </c>
      <c r="C447" s="101">
        <v>45184</v>
      </c>
      <c r="D447" s="85">
        <v>12.6639</v>
      </c>
    </row>
    <row r="448" spans="1:4">
      <c r="A448" s="101">
        <v>45187</v>
      </c>
      <c r="B448" s="85">
        <v>20.259</v>
      </c>
      <c r="C448" s="101">
        <v>45187</v>
      </c>
      <c r="D448" s="85">
        <v>12.528700000000001</v>
      </c>
    </row>
    <row r="449" spans="1:4">
      <c r="A449" s="101">
        <v>45188</v>
      </c>
      <c r="B449" s="85">
        <v>20.215</v>
      </c>
      <c r="C449" s="101">
        <v>45188</v>
      </c>
      <c r="D449" s="85">
        <v>12.522399999999999</v>
      </c>
    </row>
    <row r="450" spans="1:4">
      <c r="A450" s="101">
        <v>45189</v>
      </c>
      <c r="B450" s="85">
        <v>20.025099999999998</v>
      </c>
      <c r="C450" s="101">
        <v>45189</v>
      </c>
      <c r="D450" s="85">
        <v>12.6349</v>
      </c>
    </row>
    <row r="451" spans="1:4">
      <c r="A451" s="101">
        <v>45190</v>
      </c>
      <c r="B451" s="85">
        <v>19.6966</v>
      </c>
      <c r="C451" s="101">
        <v>45190</v>
      </c>
      <c r="D451" s="85">
        <v>12.471</v>
      </c>
    </row>
    <row r="452" spans="1:4">
      <c r="A452" s="101">
        <v>45191</v>
      </c>
      <c r="B452" s="85">
        <v>19.651499999999999</v>
      </c>
      <c r="C452" s="101">
        <v>45191</v>
      </c>
      <c r="D452" s="85">
        <v>12.432499999999999</v>
      </c>
    </row>
    <row r="453" spans="1:4">
      <c r="A453" s="101">
        <v>45194</v>
      </c>
      <c r="B453" s="85">
        <v>19.730499999999999</v>
      </c>
      <c r="C453" s="101">
        <v>45194</v>
      </c>
      <c r="D453" s="85">
        <v>12.3558</v>
      </c>
    </row>
    <row r="454" spans="1:4">
      <c r="A454" s="101">
        <v>45195</v>
      </c>
      <c r="B454" s="85">
        <v>19.4406</v>
      </c>
      <c r="C454" s="101">
        <v>45195</v>
      </c>
      <c r="D454" s="85">
        <v>12.280799999999999</v>
      </c>
    </row>
    <row r="455" spans="1:4">
      <c r="A455" s="101">
        <v>45196</v>
      </c>
      <c r="B455" s="85">
        <v>19.4451</v>
      </c>
      <c r="C455" s="101">
        <v>45196</v>
      </c>
      <c r="D455" s="85">
        <v>12.2582</v>
      </c>
    </row>
    <row r="456" spans="1:4">
      <c r="A456" s="101">
        <v>45197</v>
      </c>
      <c r="B456" s="85">
        <v>19.559699999999999</v>
      </c>
      <c r="C456" s="101">
        <v>45197</v>
      </c>
      <c r="D456" s="85">
        <v>12.310499999999999</v>
      </c>
    </row>
    <row r="457" spans="1:4">
      <c r="A457" s="101">
        <v>45198</v>
      </c>
      <c r="B457" s="85">
        <v>19.506699999999999</v>
      </c>
      <c r="C457" s="101">
        <v>45198</v>
      </c>
      <c r="D457" s="85">
        <v>12.353400000000001</v>
      </c>
    </row>
    <row r="458" spans="1:4">
      <c r="A458" s="101">
        <v>45201</v>
      </c>
      <c r="B458" s="85">
        <v>19.506</v>
      </c>
      <c r="C458" s="101">
        <v>45201</v>
      </c>
      <c r="D458" s="85">
        <v>12.1974</v>
      </c>
    </row>
    <row r="459" spans="1:4">
      <c r="A459" s="101">
        <v>45202</v>
      </c>
      <c r="B459" s="85">
        <v>19.2379</v>
      </c>
      <c r="C459" s="101">
        <v>45202</v>
      </c>
      <c r="D459" s="85">
        <v>12.0688</v>
      </c>
    </row>
    <row r="460" spans="1:4">
      <c r="A460" s="101">
        <v>45203</v>
      </c>
      <c r="B460" s="85">
        <v>19.393899999999999</v>
      </c>
      <c r="C460" s="101">
        <v>45203</v>
      </c>
      <c r="D460" s="85">
        <v>12.052199999999999</v>
      </c>
    </row>
    <row r="461" spans="1:4">
      <c r="A461" s="101">
        <v>45204</v>
      </c>
      <c r="B461" s="85">
        <v>19.368600000000001</v>
      </c>
      <c r="C461" s="101">
        <v>45204</v>
      </c>
      <c r="D461" s="85">
        <v>12.084199999999999</v>
      </c>
    </row>
    <row r="462" spans="1:4">
      <c r="A462" s="101">
        <v>45205</v>
      </c>
      <c r="B462" s="85">
        <v>19.5974</v>
      </c>
      <c r="C462" s="101">
        <v>45205</v>
      </c>
      <c r="D462" s="85">
        <v>12.182</v>
      </c>
    </row>
    <row r="463" spans="1:4">
      <c r="A463" s="101">
        <v>45208</v>
      </c>
      <c r="B463" s="85">
        <v>19.721</v>
      </c>
      <c r="C463" s="101">
        <v>45208</v>
      </c>
      <c r="D463" s="85">
        <v>12.153499999999999</v>
      </c>
    </row>
    <row r="464" spans="1:4">
      <c r="A464" s="101">
        <v>45209</v>
      </c>
      <c r="B464" s="85">
        <v>19.823699999999999</v>
      </c>
      <c r="C464" s="101">
        <v>45209</v>
      </c>
      <c r="D464" s="85">
        <v>12.3904</v>
      </c>
    </row>
    <row r="465" spans="1:4">
      <c r="A465" s="101">
        <v>45210</v>
      </c>
      <c r="B465" s="85">
        <v>19.908799999999999</v>
      </c>
      <c r="C465" s="101">
        <v>45210</v>
      </c>
      <c r="D465" s="85">
        <v>12.4108</v>
      </c>
    </row>
    <row r="466" spans="1:4">
      <c r="A466" s="101">
        <v>45211</v>
      </c>
      <c r="B466" s="85">
        <v>19.784400000000002</v>
      </c>
      <c r="C466" s="101">
        <v>45211</v>
      </c>
      <c r="D466" s="85">
        <v>12.426299999999999</v>
      </c>
    </row>
    <row r="467" spans="1:4">
      <c r="A467" s="101">
        <v>45212</v>
      </c>
      <c r="B467" s="85">
        <v>19.685099999999998</v>
      </c>
      <c r="C467" s="101">
        <v>45212</v>
      </c>
      <c r="D467" s="85">
        <v>12.310600000000001</v>
      </c>
    </row>
    <row r="468" spans="1:4">
      <c r="A468" s="101">
        <v>45215</v>
      </c>
      <c r="B468" s="85">
        <v>19.893699999999999</v>
      </c>
      <c r="C468" s="101">
        <v>45215</v>
      </c>
      <c r="D468" s="85">
        <v>12.3317</v>
      </c>
    </row>
    <row r="469" spans="1:4">
      <c r="A469" s="101">
        <v>45216</v>
      </c>
      <c r="B469" s="85">
        <v>19.8917</v>
      </c>
      <c r="C469" s="101">
        <v>45216</v>
      </c>
      <c r="D469" s="85">
        <v>12.3195</v>
      </c>
    </row>
    <row r="470" spans="1:4">
      <c r="A470" s="101">
        <v>45217</v>
      </c>
      <c r="B470" s="85">
        <v>19.6252</v>
      </c>
      <c r="C470" s="101">
        <v>45217</v>
      </c>
      <c r="D470" s="85">
        <v>12.192600000000001</v>
      </c>
    </row>
    <row r="471" spans="1:4">
      <c r="A471" s="101">
        <v>45218</v>
      </c>
      <c r="B471" s="85">
        <v>19.4587</v>
      </c>
      <c r="C471" s="101">
        <v>45218</v>
      </c>
      <c r="D471" s="85">
        <v>12.047499999999999</v>
      </c>
    </row>
    <row r="472" spans="1:4">
      <c r="A472" s="101">
        <v>45219</v>
      </c>
      <c r="B472" s="85">
        <v>19.213799999999999</v>
      </c>
      <c r="C472" s="101">
        <v>45219</v>
      </c>
      <c r="D472" s="85">
        <v>11.886200000000001</v>
      </c>
    </row>
    <row r="473" spans="1:4">
      <c r="A473" s="101">
        <v>45222</v>
      </c>
      <c r="B473" s="85">
        <v>19.1814</v>
      </c>
      <c r="C473" s="101">
        <v>45222</v>
      </c>
      <c r="D473" s="85">
        <v>11.870699999999999</v>
      </c>
    </row>
    <row r="474" spans="1:4">
      <c r="A474" s="101">
        <v>45223</v>
      </c>
      <c r="B474" s="85">
        <v>19.320799999999998</v>
      </c>
      <c r="C474" s="101">
        <v>45223</v>
      </c>
      <c r="D474" s="85">
        <v>11.9244</v>
      </c>
    </row>
    <row r="475" spans="1:4">
      <c r="A475" s="101">
        <v>45224</v>
      </c>
      <c r="B475" s="85">
        <v>19.043700000000001</v>
      </c>
      <c r="C475" s="101">
        <v>45224</v>
      </c>
      <c r="D475" s="85">
        <v>11.9358</v>
      </c>
    </row>
    <row r="476" spans="1:4">
      <c r="A476" s="101">
        <v>45225</v>
      </c>
      <c r="B476" s="85">
        <v>18.8184</v>
      </c>
      <c r="C476" s="101">
        <v>45225</v>
      </c>
      <c r="D476" s="85">
        <v>11.8758</v>
      </c>
    </row>
    <row r="477" spans="1:4">
      <c r="A477" s="101">
        <v>45226</v>
      </c>
      <c r="B477" s="85">
        <v>18.728100000000001</v>
      </c>
      <c r="C477" s="101">
        <v>45226</v>
      </c>
      <c r="D477" s="85">
        <v>11.7707</v>
      </c>
    </row>
    <row r="478" spans="1:4">
      <c r="A478" s="101">
        <v>45229</v>
      </c>
      <c r="B478" s="85">
        <v>18.952999999999999</v>
      </c>
      <c r="C478" s="101">
        <v>45229</v>
      </c>
      <c r="D478" s="85">
        <v>11.810499999999999</v>
      </c>
    </row>
    <row r="479" spans="1:4">
      <c r="A479" s="101">
        <v>45230</v>
      </c>
      <c r="B479" s="85">
        <v>19.075700000000001</v>
      </c>
      <c r="C479" s="101">
        <v>45230</v>
      </c>
      <c r="D479" s="85">
        <v>11.8749</v>
      </c>
    </row>
    <row r="480" spans="1:4">
      <c r="A480" s="101">
        <v>45231</v>
      </c>
      <c r="B480" s="85">
        <v>19.276</v>
      </c>
      <c r="C480" s="101">
        <v>45231</v>
      </c>
      <c r="D480" s="85">
        <v>11.957000000000001</v>
      </c>
    </row>
    <row r="481" spans="1:4">
      <c r="A481" s="101">
        <v>45232</v>
      </c>
      <c r="B481" s="85">
        <v>19.550599999999999</v>
      </c>
      <c r="C481" s="101">
        <v>45232</v>
      </c>
      <c r="D481" s="85">
        <v>12.1394</v>
      </c>
    </row>
    <row r="482" spans="1:4">
      <c r="A482" s="101">
        <v>45233</v>
      </c>
      <c r="B482" s="85">
        <v>19.7316</v>
      </c>
      <c r="C482" s="101">
        <v>45233</v>
      </c>
      <c r="D482" s="85">
        <v>12.1524</v>
      </c>
    </row>
    <row r="483" spans="1:4">
      <c r="A483" s="101">
        <v>45236</v>
      </c>
      <c r="B483" s="85">
        <v>19.7714</v>
      </c>
      <c r="C483" s="101">
        <v>45236</v>
      </c>
      <c r="D483" s="85">
        <v>12.137</v>
      </c>
    </row>
    <row r="484" spans="1:4">
      <c r="A484" s="101">
        <v>45237</v>
      </c>
      <c r="B484" s="85">
        <v>19.823599999999999</v>
      </c>
      <c r="C484" s="101">
        <v>45237</v>
      </c>
      <c r="D484" s="85">
        <v>12.118399999999999</v>
      </c>
    </row>
    <row r="485" spans="1:4">
      <c r="A485" s="101">
        <v>45238</v>
      </c>
      <c r="B485" s="85">
        <v>19.8307</v>
      </c>
      <c r="C485" s="101">
        <v>45238</v>
      </c>
      <c r="D485" s="85">
        <v>12.151</v>
      </c>
    </row>
    <row r="486" spans="1:4">
      <c r="A486" s="101">
        <v>45239</v>
      </c>
      <c r="B486" s="85">
        <v>19.669899999999998</v>
      </c>
      <c r="C486" s="101">
        <v>45239</v>
      </c>
      <c r="D486" s="85">
        <v>12.335900000000001</v>
      </c>
    </row>
    <row r="487" spans="1:4">
      <c r="A487" s="101">
        <v>45240</v>
      </c>
      <c r="B487" s="85">
        <v>19.977</v>
      </c>
      <c r="C487" s="101">
        <v>45240</v>
      </c>
      <c r="D487" s="85">
        <v>12.2148</v>
      </c>
    </row>
    <row r="488" spans="1:4">
      <c r="A488" s="101">
        <v>45243</v>
      </c>
      <c r="B488" s="85">
        <v>19.959900000000001</v>
      </c>
      <c r="C488" s="101">
        <v>45243</v>
      </c>
      <c r="D488" s="85">
        <v>12.3042</v>
      </c>
    </row>
    <row r="489" spans="1:4">
      <c r="A489" s="101">
        <v>45244</v>
      </c>
      <c r="B489" s="85">
        <v>20.34</v>
      </c>
      <c r="C489" s="101">
        <v>45244</v>
      </c>
      <c r="D489" s="85">
        <v>12.4491</v>
      </c>
    </row>
    <row r="490" spans="1:4">
      <c r="A490" s="101">
        <v>45245</v>
      </c>
      <c r="B490" s="85">
        <v>20.364000000000001</v>
      </c>
      <c r="C490" s="101">
        <v>45245</v>
      </c>
      <c r="D490" s="85">
        <v>12.5047</v>
      </c>
    </row>
    <row r="491" spans="1:4">
      <c r="A491" s="101">
        <v>45246</v>
      </c>
      <c r="B491" s="85">
        <v>20.3855</v>
      </c>
      <c r="C491" s="101">
        <v>45246</v>
      </c>
      <c r="D491" s="85">
        <v>12.419600000000001</v>
      </c>
    </row>
    <row r="492" spans="1:4">
      <c r="A492" s="101">
        <v>45247</v>
      </c>
      <c r="B492" s="85">
        <v>20.4116</v>
      </c>
      <c r="C492" s="101">
        <v>45247</v>
      </c>
      <c r="D492" s="85">
        <v>12.5426</v>
      </c>
    </row>
    <row r="493" spans="1:4">
      <c r="A493" s="101">
        <v>45250</v>
      </c>
      <c r="B493" s="85">
        <v>20.562100000000001</v>
      </c>
      <c r="C493" s="101">
        <v>45250</v>
      </c>
      <c r="D493" s="85">
        <v>12.551600000000001</v>
      </c>
    </row>
    <row r="494" spans="1:4">
      <c r="A494" s="101">
        <v>45251</v>
      </c>
      <c r="B494" s="85">
        <v>20.488399999999999</v>
      </c>
      <c r="C494" s="101">
        <v>45251</v>
      </c>
      <c r="D494" s="85">
        <v>12.5463</v>
      </c>
    </row>
    <row r="495" spans="1:4">
      <c r="A495" s="101">
        <v>45252</v>
      </c>
      <c r="B495" s="85">
        <v>20.569299999999998</v>
      </c>
      <c r="C495" s="101">
        <v>45252</v>
      </c>
      <c r="D495" s="85">
        <v>12.5844</v>
      </c>
    </row>
    <row r="496" spans="1:4">
      <c r="A496" s="101">
        <v>45253</v>
      </c>
      <c r="B496" s="85">
        <v>20.569299999999998</v>
      </c>
      <c r="C496" s="101">
        <v>45253</v>
      </c>
      <c r="D496" s="85">
        <v>12.618499999999999</v>
      </c>
    </row>
    <row r="497" spans="1:4">
      <c r="A497" s="101">
        <v>45254</v>
      </c>
      <c r="B497" s="85">
        <v>20.581600000000002</v>
      </c>
      <c r="C497" s="101">
        <v>45254</v>
      </c>
      <c r="D497" s="85">
        <v>12.6586</v>
      </c>
    </row>
    <row r="498" spans="1:4">
      <c r="A498" s="101">
        <v>45257</v>
      </c>
      <c r="B498" s="85">
        <v>20.541399999999999</v>
      </c>
      <c r="C498" s="101">
        <v>45257</v>
      </c>
      <c r="D498" s="85">
        <v>12.612</v>
      </c>
    </row>
    <row r="499" spans="1:4">
      <c r="A499" s="101">
        <v>45258</v>
      </c>
      <c r="B499" s="85">
        <v>20.5593</v>
      </c>
      <c r="C499" s="101">
        <v>45258</v>
      </c>
      <c r="D499" s="85">
        <v>12.5717</v>
      </c>
    </row>
    <row r="500" spans="1:4">
      <c r="A500" s="101">
        <v>45259</v>
      </c>
      <c r="B500" s="85">
        <v>20.539400000000001</v>
      </c>
      <c r="C500" s="101">
        <v>45259</v>
      </c>
      <c r="D500" s="85">
        <v>12.6275</v>
      </c>
    </row>
    <row r="501" spans="1:4">
      <c r="A501" s="101">
        <v>45260</v>
      </c>
      <c r="B501" s="85">
        <v>20.616700000000002</v>
      </c>
      <c r="C501" s="101">
        <v>45260</v>
      </c>
      <c r="D501" s="85">
        <v>12.704599999999999</v>
      </c>
    </row>
    <row r="502" spans="1:4">
      <c r="A502" s="101">
        <v>45261</v>
      </c>
      <c r="B502" s="85">
        <v>20.7378</v>
      </c>
      <c r="C502" s="101">
        <v>45261</v>
      </c>
      <c r="D502" s="85">
        <v>12.825900000000001</v>
      </c>
    </row>
    <row r="503" spans="1:4">
      <c r="A503" s="101">
        <v>45264</v>
      </c>
      <c r="B503" s="85">
        <v>20.625699999999998</v>
      </c>
      <c r="C503" s="101">
        <v>45264</v>
      </c>
      <c r="D503" s="85">
        <v>12.818300000000001</v>
      </c>
    </row>
    <row r="504" spans="1:4">
      <c r="A504" s="101">
        <v>45265</v>
      </c>
      <c r="B504" s="85">
        <v>20.613800000000001</v>
      </c>
      <c r="C504" s="101">
        <v>45265</v>
      </c>
      <c r="D504" s="85">
        <v>12.866199999999999</v>
      </c>
    </row>
    <row r="505" spans="1:4">
      <c r="A505" s="101">
        <v>45266</v>
      </c>
      <c r="B505" s="85">
        <v>20.533200000000001</v>
      </c>
      <c r="C505" s="101">
        <v>45266</v>
      </c>
      <c r="D505" s="85">
        <v>12.930199999999999</v>
      </c>
    </row>
    <row r="506" spans="1:4">
      <c r="A506" s="101">
        <v>45267</v>
      </c>
      <c r="B506" s="85">
        <v>20.696000000000002</v>
      </c>
      <c r="C506" s="101">
        <v>45267</v>
      </c>
      <c r="D506" s="85">
        <v>12.8957</v>
      </c>
    </row>
    <row r="507" spans="1:4">
      <c r="A507" s="101">
        <v>45268</v>
      </c>
      <c r="B507" s="85">
        <v>20.780799999999999</v>
      </c>
      <c r="C507" s="101">
        <v>45268</v>
      </c>
      <c r="D507" s="85">
        <v>12.992100000000001</v>
      </c>
    </row>
    <row r="508" spans="1:4">
      <c r="A508" s="101">
        <v>45271</v>
      </c>
      <c r="B508" s="85">
        <v>20.862400000000001</v>
      </c>
      <c r="C508" s="101">
        <v>45271</v>
      </c>
      <c r="D508" s="85">
        <v>13.0321</v>
      </c>
    </row>
    <row r="509" spans="1:4">
      <c r="A509" s="101">
        <v>45272</v>
      </c>
      <c r="B509" s="85">
        <v>20.9587</v>
      </c>
      <c r="C509" s="101">
        <v>45272</v>
      </c>
      <c r="D509" s="85">
        <v>13.007400000000001</v>
      </c>
    </row>
    <row r="510" spans="1:4">
      <c r="A510" s="101">
        <v>45273</v>
      </c>
      <c r="B510" s="85">
        <v>21.244700000000002</v>
      </c>
      <c r="C510" s="101">
        <v>45273</v>
      </c>
      <c r="D510" s="85">
        <v>13.002599999999999</v>
      </c>
    </row>
    <row r="511" spans="1:4">
      <c r="A511" s="101">
        <v>45274</v>
      </c>
      <c r="B511" s="85">
        <v>21.300999999999998</v>
      </c>
      <c r="C511" s="101">
        <v>45274</v>
      </c>
      <c r="D511" s="85">
        <v>13.0985</v>
      </c>
    </row>
    <row r="512" spans="1:4">
      <c r="A512" s="101">
        <v>45275</v>
      </c>
      <c r="B512" s="85">
        <v>21.299299999999999</v>
      </c>
      <c r="C512" s="101">
        <v>45275</v>
      </c>
      <c r="D512" s="85">
        <v>13.101800000000001</v>
      </c>
    </row>
    <row r="513" spans="1:4">
      <c r="A513" s="101">
        <v>45278</v>
      </c>
      <c r="B513" s="85">
        <v>21.395800000000001</v>
      </c>
      <c r="C513" s="101">
        <v>45278</v>
      </c>
      <c r="D513" s="85">
        <v>13.066800000000001</v>
      </c>
    </row>
    <row r="514" spans="1:4">
      <c r="A514" s="101">
        <v>45279</v>
      </c>
      <c r="B514" s="85">
        <v>21.5213</v>
      </c>
      <c r="C514" s="101">
        <v>45279</v>
      </c>
      <c r="D514" s="85">
        <v>13.1119</v>
      </c>
    </row>
    <row r="515" spans="1:4">
      <c r="A515" s="101">
        <v>45280</v>
      </c>
      <c r="B515" s="85">
        <v>21.205300000000001</v>
      </c>
      <c r="C515" s="101">
        <v>45280</v>
      </c>
      <c r="D515" s="85">
        <v>13.134</v>
      </c>
    </row>
    <row r="516" spans="1:4">
      <c r="A516" s="101">
        <v>45281</v>
      </c>
      <c r="B516" s="85">
        <v>21.4237</v>
      </c>
      <c r="C516" s="101">
        <v>45281</v>
      </c>
      <c r="D516" s="85">
        <v>13.1069</v>
      </c>
    </row>
    <row r="517" spans="1:4">
      <c r="A517" s="101">
        <v>45282</v>
      </c>
      <c r="B517" s="85">
        <v>21.459299999999999</v>
      </c>
      <c r="C517" s="101">
        <v>45282</v>
      </c>
      <c r="D517" s="85">
        <v>13.1258</v>
      </c>
    </row>
    <row r="518" spans="1:4">
      <c r="A518" s="101">
        <v>45285</v>
      </c>
      <c r="B518" s="85">
        <v>21.459299999999999</v>
      </c>
      <c r="C518" s="101">
        <v>45285</v>
      </c>
      <c r="D518" s="85">
        <v>13.1258</v>
      </c>
    </row>
    <row r="519" spans="1:4">
      <c r="A519" s="101">
        <v>45286</v>
      </c>
      <c r="B519" s="85">
        <v>21.5501</v>
      </c>
      <c r="C519" s="101">
        <v>45286</v>
      </c>
      <c r="D519" s="85">
        <v>13.116</v>
      </c>
    </row>
    <row r="520" spans="1:4">
      <c r="A520" s="101">
        <v>45287</v>
      </c>
      <c r="B520" s="85">
        <v>21.5809</v>
      </c>
      <c r="C520" s="101">
        <v>45287</v>
      </c>
      <c r="D520" s="85">
        <v>13.151199999999999</v>
      </c>
    </row>
    <row r="521" spans="1:4">
      <c r="A521" s="101">
        <v>45288</v>
      </c>
      <c r="B521" s="85">
        <v>21.588899999999999</v>
      </c>
      <c r="C521" s="101">
        <v>45288</v>
      </c>
      <c r="D521" s="85">
        <v>13.1381</v>
      </c>
    </row>
    <row r="522" spans="1:4">
      <c r="A522" s="101">
        <v>45289</v>
      </c>
      <c r="B522" s="85">
        <v>21.527899999999999</v>
      </c>
      <c r="C522" s="101">
        <v>45289</v>
      </c>
      <c r="D522" s="85">
        <v>13.1692</v>
      </c>
    </row>
    <row r="523" spans="1:4">
      <c r="A523" s="101">
        <v>45292</v>
      </c>
      <c r="B523" s="85">
        <v>21.5259</v>
      </c>
      <c r="C523" s="101">
        <v>45292</v>
      </c>
      <c r="D523" s="85">
        <v>13.131399999999999</v>
      </c>
    </row>
    <row r="524" spans="1:4">
      <c r="A524" s="101">
        <v>45293</v>
      </c>
      <c r="B524" s="85">
        <v>21.4041</v>
      </c>
      <c r="C524" s="101">
        <v>45293</v>
      </c>
      <c r="D524" s="85">
        <v>13.1191</v>
      </c>
    </row>
    <row r="525" spans="1:4">
      <c r="A525" s="101">
        <v>45294</v>
      </c>
      <c r="B525" s="85">
        <v>21.232500000000002</v>
      </c>
      <c r="C525" s="101">
        <v>45294</v>
      </c>
      <c r="D525" s="85">
        <v>13.011200000000001</v>
      </c>
    </row>
    <row r="526" spans="1:4">
      <c r="A526" s="101">
        <v>45295</v>
      </c>
      <c r="B526" s="85">
        <v>21.159700000000001</v>
      </c>
      <c r="C526" s="101">
        <v>45295</v>
      </c>
      <c r="D526" s="85">
        <v>13.1027</v>
      </c>
    </row>
    <row r="527" spans="1:4">
      <c r="A527" s="101">
        <v>45296</v>
      </c>
      <c r="B527" s="85">
        <v>21.1983</v>
      </c>
      <c r="C527" s="101">
        <v>45296</v>
      </c>
      <c r="D527" s="85">
        <v>13.0684</v>
      </c>
    </row>
    <row r="528" spans="1:4">
      <c r="A528" s="101">
        <v>45299</v>
      </c>
      <c r="B528" s="85">
        <v>21.497499999999999</v>
      </c>
      <c r="C528" s="101">
        <v>45299</v>
      </c>
      <c r="D528" s="85">
        <v>13.1134</v>
      </c>
    </row>
    <row r="529" spans="1:4">
      <c r="A529" s="101">
        <v>45300</v>
      </c>
      <c r="B529" s="85">
        <v>21.465800000000002</v>
      </c>
      <c r="C529" s="101">
        <v>45300</v>
      </c>
      <c r="D529" s="85">
        <v>13.089700000000001</v>
      </c>
    </row>
    <row r="530" spans="1:4">
      <c r="A530" s="101">
        <v>45301</v>
      </c>
      <c r="B530" s="85">
        <v>21.587399999999999</v>
      </c>
      <c r="C530" s="101">
        <v>45301</v>
      </c>
      <c r="D530" s="85">
        <v>13.066800000000001</v>
      </c>
    </row>
    <row r="531" spans="1:4">
      <c r="A531" s="101">
        <v>45302</v>
      </c>
      <c r="B531" s="85">
        <v>21.572900000000001</v>
      </c>
      <c r="C531" s="101">
        <v>45302</v>
      </c>
      <c r="D531" s="85">
        <v>12.9679</v>
      </c>
    </row>
    <row r="532" spans="1:4">
      <c r="A532" s="101">
        <v>45303</v>
      </c>
      <c r="B532" s="85">
        <v>21.589099999999998</v>
      </c>
      <c r="C532" s="101">
        <v>45303</v>
      </c>
      <c r="D532" s="85">
        <v>13.075799999999999</v>
      </c>
    </row>
    <row r="533" spans="1:4">
      <c r="A533" s="101">
        <v>45306</v>
      </c>
      <c r="B533" s="85">
        <v>21.589099999999998</v>
      </c>
      <c r="C533" s="101">
        <v>45306</v>
      </c>
      <c r="D533" s="85">
        <v>13.005000000000001</v>
      </c>
    </row>
    <row r="534" spans="1:4">
      <c r="A534" s="101">
        <v>45307</v>
      </c>
      <c r="B534" s="85">
        <v>21.508500000000002</v>
      </c>
      <c r="C534" s="101">
        <v>45307</v>
      </c>
      <c r="D534" s="85">
        <v>12.979699999999999</v>
      </c>
    </row>
    <row r="535" spans="1:4">
      <c r="A535" s="101">
        <v>45308</v>
      </c>
      <c r="B535" s="85">
        <v>21.387699999999999</v>
      </c>
      <c r="C535" s="101">
        <v>45308</v>
      </c>
      <c r="D535" s="85">
        <v>12.835900000000001</v>
      </c>
    </row>
    <row r="536" spans="1:4">
      <c r="A536" s="101">
        <v>45309</v>
      </c>
      <c r="B536" s="85">
        <v>21.576000000000001</v>
      </c>
      <c r="C536" s="101">
        <v>45309</v>
      </c>
      <c r="D536" s="85">
        <v>12.9095</v>
      </c>
    </row>
    <row r="537" spans="1:4">
      <c r="A537" s="101">
        <v>45310</v>
      </c>
      <c r="B537" s="85">
        <v>21.841699999999999</v>
      </c>
      <c r="C537" s="101">
        <v>45310</v>
      </c>
      <c r="D537" s="85">
        <v>12.878500000000001</v>
      </c>
    </row>
    <row r="538" spans="1:4">
      <c r="A538" s="101">
        <v>45313</v>
      </c>
      <c r="B538" s="85">
        <v>21.889700000000001</v>
      </c>
      <c r="C538" s="101">
        <v>45313</v>
      </c>
      <c r="D538" s="85">
        <v>12.9764</v>
      </c>
    </row>
    <row r="539" spans="1:4">
      <c r="A539" s="101">
        <v>45314</v>
      </c>
      <c r="B539" s="85">
        <v>21.961600000000001</v>
      </c>
      <c r="C539" s="101">
        <v>45314</v>
      </c>
      <c r="D539" s="85">
        <v>12.9404</v>
      </c>
    </row>
    <row r="540" spans="1:4">
      <c r="A540" s="101">
        <v>45315</v>
      </c>
      <c r="B540" s="85">
        <v>21.979500000000002</v>
      </c>
      <c r="C540" s="101">
        <v>45315</v>
      </c>
      <c r="D540" s="85">
        <v>13.090199999999999</v>
      </c>
    </row>
    <row r="541" spans="1:4">
      <c r="A541" s="101">
        <v>45316</v>
      </c>
      <c r="B541" s="85">
        <v>22.095099999999999</v>
      </c>
      <c r="C541" s="101">
        <v>45316</v>
      </c>
      <c r="D541" s="85">
        <v>13.130100000000001</v>
      </c>
    </row>
    <row r="542" spans="1:4">
      <c r="A542" s="101">
        <v>45317</v>
      </c>
      <c r="B542" s="85">
        <v>22.0807</v>
      </c>
      <c r="C542" s="101">
        <v>45317</v>
      </c>
      <c r="D542" s="85">
        <v>13.2805</v>
      </c>
    </row>
    <row r="543" spans="1:4">
      <c r="A543" s="101">
        <v>45320</v>
      </c>
      <c r="B543" s="85">
        <v>22.247499999999999</v>
      </c>
      <c r="C543" s="101">
        <v>45320</v>
      </c>
      <c r="D543" s="85">
        <v>13.3118</v>
      </c>
    </row>
    <row r="544" spans="1:4">
      <c r="A544" s="101">
        <v>45321</v>
      </c>
      <c r="B544" s="85">
        <v>22.234200000000001</v>
      </c>
      <c r="C544" s="101">
        <v>45321</v>
      </c>
      <c r="D544" s="85">
        <v>13.3338</v>
      </c>
    </row>
    <row r="545" spans="1:4">
      <c r="A545" s="101">
        <v>45322</v>
      </c>
      <c r="B545" s="85">
        <v>21.876100000000001</v>
      </c>
      <c r="C545" s="101">
        <v>45322</v>
      </c>
      <c r="D545" s="85">
        <v>13.331899999999999</v>
      </c>
    </row>
    <row r="546" spans="1:4">
      <c r="A546" s="101">
        <v>45323</v>
      </c>
      <c r="B546" s="85">
        <v>22.1494</v>
      </c>
      <c r="C546" s="101">
        <v>45323</v>
      </c>
      <c r="D546" s="85">
        <v>13.2829</v>
      </c>
    </row>
    <row r="547" spans="1:4">
      <c r="A547" s="101">
        <v>45324</v>
      </c>
      <c r="B547" s="85">
        <v>22.386700000000001</v>
      </c>
      <c r="C547" s="101">
        <v>45324</v>
      </c>
      <c r="D547" s="85">
        <v>13.287100000000001</v>
      </c>
    </row>
    <row r="548" spans="1:4">
      <c r="A548" s="101">
        <v>45327</v>
      </c>
      <c r="B548" s="85">
        <v>22.3154</v>
      </c>
      <c r="C548" s="101">
        <v>45327</v>
      </c>
      <c r="D548" s="85">
        <v>13.285500000000001</v>
      </c>
    </row>
    <row r="549" spans="1:4">
      <c r="A549" s="101">
        <v>45328</v>
      </c>
      <c r="B549" s="85">
        <v>22.366900000000001</v>
      </c>
      <c r="C549" s="101">
        <v>45328</v>
      </c>
      <c r="D549" s="85">
        <v>13.368600000000001</v>
      </c>
    </row>
    <row r="550" spans="1:4">
      <c r="A550" s="101">
        <v>45329</v>
      </c>
      <c r="B550" s="85">
        <v>22.551200000000001</v>
      </c>
      <c r="C550" s="101">
        <v>45329</v>
      </c>
      <c r="D550" s="85">
        <v>13.335100000000001</v>
      </c>
    </row>
    <row r="551" spans="1:4">
      <c r="A551" s="101">
        <v>45330</v>
      </c>
      <c r="B551" s="85">
        <v>22.567499999999999</v>
      </c>
      <c r="C551" s="101">
        <v>45330</v>
      </c>
      <c r="D551" s="85">
        <v>13.320399999999999</v>
      </c>
    </row>
    <row r="552" spans="1:4">
      <c r="A552" s="101">
        <v>45331</v>
      </c>
      <c r="B552" s="85">
        <v>22.697099999999999</v>
      </c>
      <c r="C552" s="101">
        <v>45331</v>
      </c>
      <c r="D552" s="85">
        <v>13.307</v>
      </c>
    </row>
    <row r="553" spans="1:4">
      <c r="A553" s="101">
        <v>45334</v>
      </c>
      <c r="B553" s="85">
        <v>22.675599999999999</v>
      </c>
      <c r="C553" s="101">
        <v>45334</v>
      </c>
      <c r="D553" s="85">
        <v>13.3748</v>
      </c>
    </row>
    <row r="554" spans="1:4">
      <c r="A554" s="101">
        <v>45335</v>
      </c>
      <c r="B554" s="85">
        <v>22.365500000000001</v>
      </c>
      <c r="C554" s="101">
        <v>45335</v>
      </c>
      <c r="D554" s="85">
        <v>13.2522</v>
      </c>
    </row>
    <row r="555" spans="1:4">
      <c r="A555" s="101">
        <v>45336</v>
      </c>
      <c r="B555" s="85">
        <v>22.579699999999999</v>
      </c>
      <c r="C555" s="101">
        <v>45336</v>
      </c>
      <c r="D555" s="85">
        <v>13.326599999999999</v>
      </c>
    </row>
    <row r="556" spans="1:4">
      <c r="A556" s="101">
        <v>45337</v>
      </c>
      <c r="B556" s="85">
        <v>22.711200000000002</v>
      </c>
      <c r="C556" s="101">
        <v>45337</v>
      </c>
      <c r="D556" s="85">
        <v>13.406700000000001</v>
      </c>
    </row>
    <row r="557" spans="1:4">
      <c r="A557" s="101">
        <v>45338</v>
      </c>
      <c r="B557" s="85">
        <v>22.6021</v>
      </c>
      <c r="C557" s="101">
        <v>45338</v>
      </c>
      <c r="D557" s="85">
        <v>13.491</v>
      </c>
    </row>
    <row r="558" spans="1:4">
      <c r="A558" s="101">
        <v>45341</v>
      </c>
      <c r="B558" s="85">
        <v>22.6021</v>
      </c>
      <c r="C558" s="101">
        <v>45341</v>
      </c>
      <c r="D558" s="85">
        <v>13.515599999999999</v>
      </c>
    </row>
    <row r="559" spans="1:4">
      <c r="A559" s="101">
        <v>45342</v>
      </c>
      <c r="B559" s="85">
        <v>22.4664</v>
      </c>
      <c r="C559" s="101">
        <v>45342</v>
      </c>
      <c r="D559" s="85">
        <v>13.510400000000001</v>
      </c>
    </row>
    <row r="560" spans="1:4">
      <c r="A560" s="101">
        <v>45343</v>
      </c>
      <c r="B560" s="85">
        <v>22.494800000000001</v>
      </c>
      <c r="C560" s="101">
        <v>45343</v>
      </c>
      <c r="D560" s="85">
        <v>13.486700000000001</v>
      </c>
    </row>
    <row r="561" spans="1:4">
      <c r="A561" s="101">
        <v>45344</v>
      </c>
      <c r="B561" s="85">
        <v>22.760100000000001</v>
      </c>
      <c r="C561" s="101">
        <v>45344</v>
      </c>
      <c r="D561" s="85">
        <v>13.5939</v>
      </c>
    </row>
    <row r="562" spans="1:4">
      <c r="A562" s="101">
        <v>45345</v>
      </c>
      <c r="B562" s="85">
        <v>22.770600000000002</v>
      </c>
      <c r="C562" s="101">
        <v>45345</v>
      </c>
      <c r="D562" s="85">
        <v>14.006</v>
      </c>
    </row>
    <row r="563" spans="1:4">
      <c r="A563" s="101">
        <v>45348</v>
      </c>
      <c r="B563" s="85">
        <v>22.684799999999999</v>
      </c>
      <c r="C563" s="101">
        <v>45348</v>
      </c>
      <c r="D563" s="85">
        <v>13.955</v>
      </c>
    </row>
    <row r="564" spans="1:4">
      <c r="A564" s="101">
        <v>45349</v>
      </c>
      <c r="B564" s="85">
        <v>22.731300000000001</v>
      </c>
      <c r="C564" s="101">
        <v>45349</v>
      </c>
      <c r="D564" s="85">
        <v>13.979799999999999</v>
      </c>
    </row>
    <row r="565" spans="1:4">
      <c r="A565" s="101">
        <v>45350</v>
      </c>
      <c r="B565" s="85">
        <v>22.703099999999999</v>
      </c>
      <c r="C565" s="101">
        <v>45350</v>
      </c>
      <c r="D565" s="85">
        <v>13.928000000000001</v>
      </c>
    </row>
    <row r="566" spans="1:4">
      <c r="A566" s="101">
        <v>45351</v>
      </c>
      <c r="B566" s="85">
        <v>22.82</v>
      </c>
      <c r="C566" s="101">
        <v>45351</v>
      </c>
      <c r="D566" s="85">
        <v>13.932</v>
      </c>
    </row>
    <row r="567" spans="1:4">
      <c r="A567" s="101">
        <v>45352</v>
      </c>
      <c r="B567" s="85">
        <v>23.002800000000001</v>
      </c>
      <c r="C567" s="101">
        <v>45352</v>
      </c>
      <c r="D567" s="85">
        <v>14.0205</v>
      </c>
    </row>
    <row r="568" spans="1:4">
      <c r="A568" s="101">
        <v>45355</v>
      </c>
      <c r="B568" s="85">
        <v>22.975300000000001</v>
      </c>
      <c r="C568" s="101">
        <v>45355</v>
      </c>
      <c r="D568" s="85">
        <v>14.016</v>
      </c>
    </row>
    <row r="569" spans="1:4">
      <c r="A569" s="101">
        <v>45356</v>
      </c>
      <c r="B569" s="85">
        <v>22.736999999999998</v>
      </c>
      <c r="C569" s="101">
        <v>45356</v>
      </c>
      <c r="D569" s="85">
        <v>13.9762</v>
      </c>
    </row>
    <row r="570" spans="1:4">
      <c r="A570" s="101">
        <v>45357</v>
      </c>
      <c r="B570" s="85">
        <v>22.8537</v>
      </c>
      <c r="C570" s="101">
        <v>45357</v>
      </c>
      <c r="D570" s="85">
        <v>14.0357</v>
      </c>
    </row>
    <row r="571" spans="1:4">
      <c r="A571" s="101">
        <v>45358</v>
      </c>
      <c r="B571" s="85">
        <v>23.0853</v>
      </c>
      <c r="C571" s="101">
        <v>45358</v>
      </c>
      <c r="D571" s="85">
        <v>14.1813</v>
      </c>
    </row>
    <row r="572" spans="1:4">
      <c r="A572" s="101">
        <v>45359</v>
      </c>
      <c r="B572" s="85">
        <v>22.9346</v>
      </c>
      <c r="C572" s="101">
        <v>45359</v>
      </c>
      <c r="D572" s="85">
        <v>14.179</v>
      </c>
    </row>
    <row r="573" spans="1:4">
      <c r="A573" s="101">
        <v>45362</v>
      </c>
      <c r="B573" s="85">
        <v>22.908799999999999</v>
      </c>
      <c r="C573" s="101">
        <v>45362</v>
      </c>
      <c r="D573" s="85">
        <v>14.1351</v>
      </c>
    </row>
    <row r="574" spans="1:4">
      <c r="A574" s="101">
        <v>45363</v>
      </c>
      <c r="B574" s="85">
        <v>23.165600000000001</v>
      </c>
      <c r="C574" s="101">
        <v>45363</v>
      </c>
      <c r="D574" s="85">
        <v>14.2798</v>
      </c>
    </row>
    <row r="575" spans="1:4">
      <c r="A575" s="101">
        <v>45364</v>
      </c>
      <c r="B575" s="85">
        <v>23.121200000000002</v>
      </c>
      <c r="C575" s="101">
        <v>45364</v>
      </c>
      <c r="D575" s="85">
        <v>14.301</v>
      </c>
    </row>
    <row r="576" spans="1:4">
      <c r="A576" s="101">
        <v>45365</v>
      </c>
      <c r="B576" s="85">
        <v>23.054300000000001</v>
      </c>
      <c r="C576" s="101">
        <v>45365</v>
      </c>
      <c r="D576" s="85">
        <v>14.2789</v>
      </c>
    </row>
    <row r="577" spans="1:4">
      <c r="A577" s="101">
        <v>45366</v>
      </c>
      <c r="B577" s="85">
        <v>22.904800000000002</v>
      </c>
      <c r="C577" s="101">
        <v>45366</v>
      </c>
      <c r="D577" s="85">
        <v>14.232100000000001</v>
      </c>
    </row>
    <row r="578" spans="1:4">
      <c r="A578" s="101">
        <v>45369</v>
      </c>
      <c r="B578" s="85">
        <v>23.049499999999998</v>
      </c>
      <c r="C578" s="101">
        <v>45369</v>
      </c>
      <c r="D578" s="85">
        <v>14.207599999999999</v>
      </c>
    </row>
    <row r="579" spans="1:4">
      <c r="A579" s="101">
        <v>45370</v>
      </c>
      <c r="B579" s="85">
        <v>23.1798</v>
      </c>
      <c r="C579" s="101">
        <v>45370</v>
      </c>
      <c r="D579" s="85">
        <v>14.240399999999999</v>
      </c>
    </row>
    <row r="580" spans="1:4">
      <c r="A580" s="101">
        <v>45371</v>
      </c>
      <c r="B580" s="85">
        <v>23.386199999999999</v>
      </c>
      <c r="C580" s="101">
        <v>45371</v>
      </c>
      <c r="D580" s="85">
        <v>14.239599999999999</v>
      </c>
    </row>
    <row r="581" spans="1:4">
      <c r="A581" s="101">
        <v>45372</v>
      </c>
      <c r="B581" s="85">
        <v>23.461300000000001</v>
      </c>
      <c r="C581" s="101">
        <v>45372</v>
      </c>
      <c r="D581" s="85">
        <v>14.3651</v>
      </c>
    </row>
    <row r="582" spans="1:4">
      <c r="A582" s="101">
        <v>45373</v>
      </c>
      <c r="B582" s="85">
        <v>23.4284</v>
      </c>
      <c r="C582" s="101">
        <v>45373</v>
      </c>
      <c r="D582" s="85">
        <v>14.3645</v>
      </c>
    </row>
    <row r="583" spans="1:4">
      <c r="A583" s="101">
        <v>45376</v>
      </c>
      <c r="B583" s="85">
        <v>23.3568</v>
      </c>
      <c r="C583" s="101">
        <v>45376</v>
      </c>
      <c r="D583" s="85">
        <v>14.3721</v>
      </c>
    </row>
    <row r="584" spans="1:4">
      <c r="A584" s="101">
        <v>45377</v>
      </c>
      <c r="B584" s="85">
        <v>23.291499999999999</v>
      </c>
      <c r="C584" s="101">
        <v>45377</v>
      </c>
      <c r="D584" s="85">
        <v>14.4078</v>
      </c>
    </row>
    <row r="585" spans="1:4">
      <c r="A585" s="101">
        <v>45378</v>
      </c>
      <c r="B585" s="85">
        <v>23.4925</v>
      </c>
      <c r="C585" s="101">
        <v>45378</v>
      </c>
      <c r="D585" s="85">
        <v>14.4259</v>
      </c>
    </row>
    <row r="586" spans="1:4">
      <c r="A586" s="101">
        <v>45379</v>
      </c>
      <c r="B586" s="85">
        <v>23.518699999999999</v>
      </c>
      <c r="C586" s="101">
        <v>45379</v>
      </c>
      <c r="D586" s="85">
        <v>14.4421</v>
      </c>
    </row>
    <row r="587" spans="1:4">
      <c r="A587" s="101">
        <v>45380</v>
      </c>
      <c r="B587" s="85">
        <v>23.518699999999999</v>
      </c>
      <c r="C587" s="101">
        <v>45380</v>
      </c>
      <c r="D587" s="85">
        <v>14.4421</v>
      </c>
    </row>
    <row r="588" spans="1:4">
      <c r="A588" s="101">
        <v>45383</v>
      </c>
      <c r="B588" s="85">
        <v>23.4709</v>
      </c>
      <c r="C588" s="101">
        <v>45383</v>
      </c>
      <c r="D588" s="85">
        <v>14.4095</v>
      </c>
    </row>
    <row r="589" spans="1:4">
      <c r="A589" s="101">
        <v>45384</v>
      </c>
      <c r="B589" s="85">
        <v>23.300999999999998</v>
      </c>
      <c r="C589" s="101">
        <v>45384</v>
      </c>
      <c r="D589" s="85">
        <v>14.2996</v>
      </c>
    </row>
    <row r="590" spans="1:4">
      <c r="A590" s="101">
        <v>45385</v>
      </c>
      <c r="B590" s="85">
        <v>23.3264</v>
      </c>
      <c r="C590" s="101">
        <v>45385</v>
      </c>
      <c r="D590" s="85">
        <v>14.338900000000001</v>
      </c>
    </row>
    <row r="591" spans="1:4">
      <c r="A591" s="101">
        <v>45386</v>
      </c>
      <c r="B591" s="85">
        <v>23.038699999999999</v>
      </c>
      <c r="C591" s="101">
        <v>45386</v>
      </c>
      <c r="D591" s="85">
        <v>14.360200000000001</v>
      </c>
    </row>
    <row r="592" spans="1:4">
      <c r="A592" s="101">
        <v>45387</v>
      </c>
      <c r="B592" s="85">
        <v>23.2944</v>
      </c>
      <c r="C592" s="101">
        <v>45387</v>
      </c>
      <c r="D592" s="85">
        <v>14.241099999999999</v>
      </c>
    </row>
    <row r="593" spans="1:4">
      <c r="A593" s="101">
        <v>45390</v>
      </c>
      <c r="B593" s="85">
        <v>23.285699999999999</v>
      </c>
      <c r="C593" s="101">
        <v>45390</v>
      </c>
      <c r="D593" s="85">
        <v>14.310499999999999</v>
      </c>
    </row>
    <row r="594" spans="1:4">
      <c r="A594" s="101">
        <v>45391</v>
      </c>
      <c r="B594" s="85">
        <v>23.319299999999998</v>
      </c>
      <c r="C594" s="101">
        <v>45391</v>
      </c>
      <c r="D594" s="85">
        <v>14.226699999999999</v>
      </c>
    </row>
    <row r="595" spans="1:4">
      <c r="A595" s="101">
        <v>45392</v>
      </c>
      <c r="B595" s="85">
        <v>23.098800000000001</v>
      </c>
      <c r="C595" s="101">
        <v>45392</v>
      </c>
      <c r="D595" s="85">
        <v>14.2492</v>
      </c>
    </row>
    <row r="596" spans="1:4">
      <c r="A596" s="101">
        <v>45393</v>
      </c>
      <c r="B596" s="85">
        <v>23.270800000000001</v>
      </c>
      <c r="C596" s="101">
        <v>45393</v>
      </c>
      <c r="D596" s="85">
        <v>14.195399999999999</v>
      </c>
    </row>
    <row r="597" spans="1:4">
      <c r="A597" s="101">
        <v>45394</v>
      </c>
      <c r="B597" s="85">
        <v>22.932200000000002</v>
      </c>
      <c r="C597" s="101">
        <v>45394</v>
      </c>
      <c r="D597" s="85">
        <v>14.223699999999999</v>
      </c>
    </row>
    <row r="598" spans="1:4">
      <c r="A598" s="101">
        <v>45397</v>
      </c>
      <c r="B598" s="85">
        <v>22.656500000000001</v>
      </c>
      <c r="C598" s="101">
        <v>45397</v>
      </c>
      <c r="D598" s="85">
        <v>14.241400000000001</v>
      </c>
    </row>
    <row r="599" spans="1:4">
      <c r="A599" s="101">
        <v>45398</v>
      </c>
      <c r="B599" s="85">
        <v>22.6099</v>
      </c>
      <c r="C599" s="101">
        <v>45398</v>
      </c>
      <c r="D599" s="85">
        <v>14.0274</v>
      </c>
    </row>
    <row r="600" spans="1:4">
      <c r="A600" s="101">
        <v>45399</v>
      </c>
      <c r="B600" s="85">
        <v>22.479199999999999</v>
      </c>
      <c r="C600" s="101">
        <v>45399</v>
      </c>
      <c r="D600" s="85">
        <v>14.033300000000001</v>
      </c>
    </row>
    <row r="601" spans="1:4">
      <c r="A601" s="101">
        <v>45400</v>
      </c>
      <c r="B601" s="85">
        <v>22.429600000000001</v>
      </c>
      <c r="C601" s="101">
        <v>45400</v>
      </c>
      <c r="D601" s="85">
        <v>14.0602</v>
      </c>
    </row>
    <row r="602" spans="1:4">
      <c r="A602" s="101">
        <v>45401</v>
      </c>
      <c r="B602" s="85">
        <v>22.2331</v>
      </c>
      <c r="C602" s="101">
        <v>45401</v>
      </c>
      <c r="D602" s="85">
        <v>14.052</v>
      </c>
    </row>
    <row r="603" spans="1:4">
      <c r="A603" s="101">
        <v>45404</v>
      </c>
      <c r="B603" s="85">
        <v>22.427199999999999</v>
      </c>
      <c r="C603" s="101">
        <v>45404</v>
      </c>
      <c r="D603" s="85">
        <v>14.1381</v>
      </c>
    </row>
    <row r="604" spans="1:4">
      <c r="A604" s="101">
        <v>45405</v>
      </c>
      <c r="B604" s="85">
        <v>22.695599999999999</v>
      </c>
      <c r="C604" s="101">
        <v>45405</v>
      </c>
      <c r="D604" s="85">
        <v>14.2906</v>
      </c>
    </row>
    <row r="605" spans="1:4">
      <c r="A605" s="101">
        <v>45406</v>
      </c>
      <c r="B605" s="85">
        <v>22.700399999999998</v>
      </c>
      <c r="C605" s="101">
        <v>45406</v>
      </c>
      <c r="D605" s="85">
        <v>14.234999999999999</v>
      </c>
    </row>
    <row r="606" spans="1:4">
      <c r="A606" s="101">
        <v>45407</v>
      </c>
      <c r="B606" s="85">
        <v>22.596499999999999</v>
      </c>
      <c r="C606" s="101">
        <v>45407</v>
      </c>
      <c r="D606" s="85">
        <v>14.147600000000001</v>
      </c>
    </row>
    <row r="607" spans="1:4">
      <c r="A607" s="101">
        <v>45408</v>
      </c>
      <c r="B607" s="85">
        <v>22.827200000000001</v>
      </c>
      <c r="C607" s="101">
        <v>45408</v>
      </c>
      <c r="D607" s="85">
        <v>14.3071</v>
      </c>
    </row>
    <row r="608" spans="1:4">
      <c r="A608" s="101">
        <v>45411</v>
      </c>
      <c r="B608" s="85">
        <v>22.899799999999999</v>
      </c>
      <c r="C608" s="101">
        <v>45411</v>
      </c>
      <c r="D608" s="85">
        <v>14.309200000000001</v>
      </c>
    </row>
    <row r="609" spans="1:4">
      <c r="A609" s="101">
        <v>45412</v>
      </c>
      <c r="B609" s="85">
        <v>22.5395</v>
      </c>
      <c r="C609" s="101">
        <v>45412</v>
      </c>
      <c r="D609" s="85">
        <v>14.213100000000001</v>
      </c>
    </row>
    <row r="610" spans="1:4">
      <c r="A610" s="101">
        <v>45413</v>
      </c>
      <c r="B610" s="85">
        <v>22.4621</v>
      </c>
      <c r="C610" s="101">
        <v>45413</v>
      </c>
      <c r="D610" s="85">
        <v>14.1919</v>
      </c>
    </row>
    <row r="611" spans="1:4">
      <c r="A611" s="101">
        <v>45414</v>
      </c>
      <c r="B611" s="85">
        <v>22.667100000000001</v>
      </c>
      <c r="C611" s="101">
        <v>45414</v>
      </c>
      <c r="D611" s="85">
        <v>14.161099999999999</v>
      </c>
    </row>
    <row r="612" spans="1:4">
      <c r="A612" s="101">
        <v>45415</v>
      </c>
      <c r="B612" s="85">
        <v>22.951799999999999</v>
      </c>
      <c r="C612" s="101">
        <v>45415</v>
      </c>
      <c r="D612" s="85">
        <v>14.2263</v>
      </c>
    </row>
    <row r="613" spans="1:4">
      <c r="A613" s="101">
        <v>45418</v>
      </c>
      <c r="B613" s="85">
        <v>23.188800000000001</v>
      </c>
      <c r="C613" s="101">
        <v>45418</v>
      </c>
      <c r="D613" s="85">
        <v>14.2951</v>
      </c>
    </row>
    <row r="614" spans="1:4">
      <c r="A614" s="101">
        <v>45419</v>
      </c>
      <c r="B614" s="85">
        <v>23.219899999999999</v>
      </c>
      <c r="C614" s="101">
        <v>45419</v>
      </c>
      <c r="D614" s="85">
        <v>14.4671</v>
      </c>
    </row>
    <row r="615" spans="1:4">
      <c r="A615" s="101">
        <v>45420</v>
      </c>
      <c r="B615" s="85">
        <v>23.219799999999999</v>
      </c>
      <c r="C615" s="101">
        <v>45420</v>
      </c>
      <c r="D615" s="85">
        <v>14.519399999999999</v>
      </c>
    </row>
    <row r="616" spans="1:4">
      <c r="A616" s="101">
        <v>45421</v>
      </c>
      <c r="B616" s="85">
        <v>23.338000000000001</v>
      </c>
      <c r="C616" s="101">
        <v>45421</v>
      </c>
      <c r="D616" s="85">
        <v>14.5449</v>
      </c>
    </row>
    <row r="617" spans="1:4">
      <c r="A617" s="101">
        <v>45422</v>
      </c>
      <c r="B617" s="85">
        <v>23.3765</v>
      </c>
      <c r="C617" s="101">
        <v>45422</v>
      </c>
      <c r="D617" s="85">
        <v>14.789899999999999</v>
      </c>
    </row>
    <row r="618" spans="1:4">
      <c r="A618" s="101">
        <v>45425</v>
      </c>
      <c r="B618" s="85">
        <v>23.370899999999999</v>
      </c>
      <c r="C618" s="101">
        <v>45425</v>
      </c>
      <c r="D618" s="85">
        <v>14.791399999999999</v>
      </c>
    </row>
    <row r="619" spans="1:4">
      <c r="A619" s="101">
        <v>45426</v>
      </c>
      <c r="B619" s="85">
        <v>23.483899999999998</v>
      </c>
      <c r="C619" s="101">
        <v>45426</v>
      </c>
      <c r="D619" s="85">
        <v>14.7881</v>
      </c>
    </row>
    <row r="620" spans="1:4">
      <c r="A620" s="101">
        <v>45427</v>
      </c>
      <c r="B620" s="85">
        <v>23.7591</v>
      </c>
      <c r="C620" s="101">
        <v>45427</v>
      </c>
      <c r="D620" s="85">
        <v>14.8652</v>
      </c>
    </row>
    <row r="621" spans="1:4">
      <c r="A621" s="101">
        <v>45428</v>
      </c>
      <c r="B621" s="85">
        <v>23.709599999999998</v>
      </c>
      <c r="C621" s="101">
        <v>45428</v>
      </c>
      <c r="D621" s="85">
        <v>14.8233</v>
      </c>
    </row>
    <row r="622" spans="1:4">
      <c r="A622" s="101">
        <v>45429</v>
      </c>
      <c r="B622" s="85">
        <v>23.737200000000001</v>
      </c>
      <c r="C622" s="101">
        <v>45429</v>
      </c>
      <c r="D622" s="85">
        <v>14.8034</v>
      </c>
    </row>
    <row r="623" spans="1:4">
      <c r="A623" s="101">
        <v>45432</v>
      </c>
      <c r="B623" s="85">
        <v>23.759</v>
      </c>
      <c r="C623" s="101">
        <v>45432</v>
      </c>
      <c r="D623" s="85">
        <v>14.833399999999999</v>
      </c>
    </row>
    <row r="624" spans="1:4">
      <c r="A624" s="101">
        <v>45433</v>
      </c>
      <c r="B624" s="85">
        <v>23.8184</v>
      </c>
      <c r="C624" s="101">
        <v>45433</v>
      </c>
      <c r="D624" s="85">
        <v>14.808999999999999</v>
      </c>
    </row>
    <row r="625" spans="1:4">
      <c r="A625" s="101">
        <v>45434</v>
      </c>
      <c r="B625" s="85">
        <v>23.3096</v>
      </c>
      <c r="C625" s="101">
        <v>45434</v>
      </c>
      <c r="D625" s="85">
        <v>14.7598</v>
      </c>
    </row>
    <row r="626" spans="1:4">
      <c r="A626" s="101">
        <v>45435</v>
      </c>
      <c r="B626" s="85">
        <v>23.134599999999999</v>
      </c>
      <c r="C626" s="101">
        <v>45435</v>
      </c>
      <c r="D626" s="85">
        <v>14.771000000000001</v>
      </c>
    </row>
    <row r="627" spans="1:4">
      <c r="A627" s="101">
        <v>45436</v>
      </c>
      <c r="B627" s="85">
        <v>23.296600000000002</v>
      </c>
      <c r="C627" s="101">
        <v>45436</v>
      </c>
      <c r="D627" s="85">
        <v>14.741300000000001</v>
      </c>
    </row>
    <row r="628" spans="1:4">
      <c r="A628" s="101">
        <v>45439</v>
      </c>
      <c r="B628" s="85">
        <v>23.296600000000002</v>
      </c>
      <c r="C628" s="101">
        <v>45439</v>
      </c>
      <c r="D628" s="85">
        <v>14.7858</v>
      </c>
    </row>
    <row r="629" spans="1:4">
      <c r="A629" s="101">
        <v>45440</v>
      </c>
      <c r="B629" s="85">
        <v>23.302399999999999</v>
      </c>
      <c r="C629" s="101">
        <v>45440</v>
      </c>
      <c r="D629" s="85">
        <v>14.6966</v>
      </c>
    </row>
    <row r="630" spans="1:4">
      <c r="A630" s="101">
        <v>45441</v>
      </c>
      <c r="B630" s="85">
        <v>23.129799999999999</v>
      </c>
      <c r="C630" s="101">
        <v>45441</v>
      </c>
      <c r="D630" s="85">
        <v>14.539099999999999</v>
      </c>
    </row>
    <row r="631" spans="1:4">
      <c r="A631" s="101">
        <v>45442</v>
      </c>
      <c r="B631" s="85">
        <v>22.9909</v>
      </c>
      <c r="C631" s="101">
        <v>45442</v>
      </c>
      <c r="D631" s="85">
        <v>14.621499999999999</v>
      </c>
    </row>
    <row r="632" spans="1:4">
      <c r="A632" s="101">
        <v>45443</v>
      </c>
      <c r="B632" s="85">
        <v>23.1754</v>
      </c>
      <c r="C632" s="101">
        <v>45443</v>
      </c>
      <c r="D632" s="85">
        <v>14.669499999999999</v>
      </c>
    </row>
    <row r="633" spans="1:4">
      <c r="A633" s="101">
        <v>45446</v>
      </c>
      <c r="B633" s="85">
        <v>23.2012</v>
      </c>
      <c r="C633" s="101">
        <v>45446</v>
      </c>
      <c r="D633" s="85">
        <v>14.713699999999999</v>
      </c>
    </row>
    <row r="634" spans="1:4">
      <c r="A634" s="101">
        <v>45447</v>
      </c>
      <c r="B634" s="85">
        <v>23.235299999999999</v>
      </c>
      <c r="C634" s="101">
        <v>45447</v>
      </c>
      <c r="D634" s="85">
        <v>14.642899999999999</v>
      </c>
    </row>
    <row r="635" spans="1:4">
      <c r="A635" s="101">
        <v>45448</v>
      </c>
      <c r="B635" s="85">
        <v>23.509799999999998</v>
      </c>
      <c r="C635" s="101">
        <v>45448</v>
      </c>
      <c r="D635" s="85">
        <v>14.7684</v>
      </c>
    </row>
    <row r="636" spans="1:4">
      <c r="A636" s="101">
        <v>45449</v>
      </c>
      <c r="B636" s="85">
        <v>23.5047</v>
      </c>
      <c r="C636" s="101">
        <v>45449</v>
      </c>
      <c r="D636" s="85">
        <v>14.8704</v>
      </c>
    </row>
    <row r="637" spans="1:4">
      <c r="A637" s="101">
        <v>45450</v>
      </c>
      <c r="B637" s="85">
        <v>23.478400000000001</v>
      </c>
      <c r="C637" s="101">
        <v>45450</v>
      </c>
      <c r="D637" s="85">
        <v>14.8451</v>
      </c>
    </row>
    <row r="638" spans="1:4">
      <c r="A638" s="101">
        <v>45453</v>
      </c>
      <c r="B638" s="85">
        <v>23.538699999999999</v>
      </c>
      <c r="C638" s="101">
        <v>45453</v>
      </c>
      <c r="D638" s="85">
        <v>14.8078</v>
      </c>
    </row>
    <row r="639" spans="1:4">
      <c r="A639" s="101">
        <v>45454</v>
      </c>
      <c r="B639" s="85">
        <v>23.602499999999999</v>
      </c>
      <c r="C639" s="101">
        <v>45454</v>
      </c>
      <c r="D639" s="85">
        <v>14.672800000000001</v>
      </c>
    </row>
    <row r="640" spans="1:4">
      <c r="A640" s="101">
        <v>45455</v>
      </c>
      <c r="B640" s="85">
        <v>23.802099999999999</v>
      </c>
      <c r="C640" s="101">
        <v>45455</v>
      </c>
      <c r="D640" s="85">
        <v>14.824</v>
      </c>
    </row>
    <row r="641" spans="1:4">
      <c r="A641" s="101">
        <v>45456</v>
      </c>
      <c r="B641" s="85">
        <v>23.857900000000001</v>
      </c>
      <c r="C641" s="101">
        <v>45456</v>
      </c>
      <c r="D641" s="85">
        <v>14.6364</v>
      </c>
    </row>
    <row r="642" spans="1:4">
      <c r="A642" s="101">
        <v>45457</v>
      </c>
      <c r="B642" s="85">
        <v>23.848500000000001</v>
      </c>
      <c r="C642" s="101">
        <v>45457</v>
      </c>
      <c r="D642" s="85">
        <v>14.5021</v>
      </c>
    </row>
    <row r="643" spans="1:4">
      <c r="A643" s="101">
        <v>45460</v>
      </c>
      <c r="B643" s="85">
        <v>24.031300000000002</v>
      </c>
      <c r="C643" s="101">
        <v>45460</v>
      </c>
      <c r="D643" s="85">
        <v>14.5107</v>
      </c>
    </row>
    <row r="644" spans="1:4">
      <c r="A644" s="101">
        <v>45461</v>
      </c>
      <c r="B644" s="85">
        <v>24.091799999999999</v>
      </c>
      <c r="C644" s="101">
        <v>45461</v>
      </c>
      <c r="D644" s="85">
        <v>14.6098</v>
      </c>
    </row>
    <row r="645" spans="1:4">
      <c r="A645" s="101">
        <v>45462</v>
      </c>
      <c r="B645" s="85">
        <v>24.091799999999999</v>
      </c>
      <c r="C645" s="101">
        <v>45462</v>
      </c>
      <c r="D645" s="85">
        <v>14.584300000000001</v>
      </c>
    </row>
    <row r="646" spans="1:4">
      <c r="A646" s="101">
        <v>45463</v>
      </c>
      <c r="B646" s="85">
        <v>24.03</v>
      </c>
      <c r="C646" s="101">
        <v>45463</v>
      </c>
      <c r="D646" s="85">
        <v>14.719900000000001</v>
      </c>
    </row>
    <row r="647" spans="1:4">
      <c r="A647" s="101">
        <v>45464</v>
      </c>
      <c r="B647" s="85">
        <v>23.9925</v>
      </c>
      <c r="C647" s="101">
        <v>45464</v>
      </c>
      <c r="D647" s="85">
        <v>14.615</v>
      </c>
    </row>
    <row r="648" spans="1:4">
      <c r="A648" s="101">
        <v>45467</v>
      </c>
      <c r="B648" s="85">
        <v>23.919</v>
      </c>
      <c r="C648" s="101">
        <v>45467</v>
      </c>
      <c r="D648" s="85">
        <v>14.729799999999999</v>
      </c>
    </row>
    <row r="649" spans="1:4">
      <c r="A649" s="101">
        <v>45468</v>
      </c>
      <c r="B649" s="85">
        <v>24.013100000000001</v>
      </c>
      <c r="C649" s="101">
        <v>45468</v>
      </c>
      <c r="D649" s="85">
        <v>14.704800000000001</v>
      </c>
    </row>
    <row r="650" spans="1:4">
      <c r="A650" s="101">
        <v>45469</v>
      </c>
      <c r="B650" s="85">
        <v>24.050799999999999</v>
      </c>
      <c r="C650" s="101">
        <v>45469</v>
      </c>
      <c r="D650" s="85">
        <v>14.6282</v>
      </c>
    </row>
    <row r="651" spans="1:4">
      <c r="A651" s="101">
        <v>45470</v>
      </c>
      <c r="B651" s="85">
        <v>24.072600000000001</v>
      </c>
      <c r="C651" s="101">
        <v>45470</v>
      </c>
      <c r="D651" s="85">
        <v>14.5601</v>
      </c>
    </row>
    <row r="652" spans="1:4">
      <c r="A652" s="101">
        <v>45471</v>
      </c>
      <c r="B652" s="85">
        <v>23.974299999999999</v>
      </c>
      <c r="C652" s="101">
        <v>45471</v>
      </c>
      <c r="D652" s="85">
        <v>14.526400000000001</v>
      </c>
    </row>
    <row r="653" spans="1:4">
      <c r="A653" s="101">
        <v>45474</v>
      </c>
      <c r="B653" s="85">
        <v>24.0139</v>
      </c>
      <c r="C653" s="101">
        <v>45474</v>
      </c>
      <c r="D653" s="85">
        <v>14.548</v>
      </c>
    </row>
    <row r="654" spans="1:4">
      <c r="A654" s="101">
        <v>45475</v>
      </c>
      <c r="B654" s="85">
        <v>24.162700000000001</v>
      </c>
      <c r="C654" s="101">
        <v>45475</v>
      </c>
      <c r="D654" s="85">
        <v>14.488799999999999</v>
      </c>
    </row>
    <row r="655" spans="1:4">
      <c r="A655" s="101">
        <v>45476</v>
      </c>
      <c r="B655" s="85">
        <v>24.285499999999999</v>
      </c>
      <c r="C655" s="101">
        <v>45476</v>
      </c>
      <c r="D655" s="85">
        <v>14.5893</v>
      </c>
    </row>
    <row r="656" spans="1:4">
      <c r="A656" s="101">
        <v>45477</v>
      </c>
      <c r="B656" s="85">
        <v>24.285499999999999</v>
      </c>
      <c r="C656" s="101">
        <v>45477</v>
      </c>
      <c r="D656" s="85">
        <v>14.6709</v>
      </c>
    </row>
    <row r="657" spans="1:4">
      <c r="A657" s="101">
        <v>45478</v>
      </c>
      <c r="B657" s="85">
        <v>24.417899999999999</v>
      </c>
      <c r="C657" s="101">
        <v>45478</v>
      </c>
      <c r="D657" s="85">
        <v>14.6374</v>
      </c>
    </row>
    <row r="658" spans="1:4">
      <c r="A658" s="101">
        <v>45481</v>
      </c>
      <c r="B658" s="85">
        <v>24.442699999999999</v>
      </c>
      <c r="C658" s="101">
        <v>45481</v>
      </c>
      <c r="D658" s="85">
        <v>14.632</v>
      </c>
    </row>
    <row r="659" spans="1:4">
      <c r="A659" s="101">
        <v>45482</v>
      </c>
      <c r="B659" s="85">
        <v>24.460799999999999</v>
      </c>
      <c r="C659" s="101">
        <v>45482</v>
      </c>
      <c r="D659" s="85">
        <v>14.501899999999999</v>
      </c>
    </row>
    <row r="660" spans="1:4">
      <c r="A660" s="101">
        <v>45483</v>
      </c>
      <c r="B660" s="85">
        <v>24.7105</v>
      </c>
      <c r="C660" s="101">
        <v>45483</v>
      </c>
      <c r="D660" s="85">
        <v>14.633599999999999</v>
      </c>
    </row>
    <row r="661" spans="1:4">
      <c r="A661" s="101">
        <v>45484</v>
      </c>
      <c r="B661" s="85">
        <v>24.494</v>
      </c>
      <c r="C661" s="101">
        <v>45484</v>
      </c>
      <c r="D661" s="85">
        <v>14.713699999999999</v>
      </c>
    </row>
    <row r="662" spans="1:4">
      <c r="A662" s="101">
        <v>45485</v>
      </c>
      <c r="B662" s="85">
        <v>24.629100000000001</v>
      </c>
      <c r="C662" s="101">
        <v>45485</v>
      </c>
      <c r="D662" s="85">
        <v>14.8468</v>
      </c>
    </row>
    <row r="663" spans="1:4">
      <c r="A663" s="101">
        <v>45488</v>
      </c>
      <c r="B663" s="85">
        <v>24.698699999999999</v>
      </c>
      <c r="C663" s="101">
        <v>45488</v>
      </c>
      <c r="D663" s="85">
        <v>14.696</v>
      </c>
    </row>
    <row r="664" spans="1:4">
      <c r="A664" s="101">
        <v>45489</v>
      </c>
      <c r="B664" s="85">
        <v>24.8565</v>
      </c>
      <c r="C664" s="101">
        <v>45489</v>
      </c>
      <c r="D664" s="85">
        <v>14.654999999999999</v>
      </c>
    </row>
    <row r="665" spans="1:4">
      <c r="A665" s="101">
        <v>45490</v>
      </c>
      <c r="B665" s="85">
        <v>24.510300000000001</v>
      </c>
      <c r="C665" s="101">
        <v>45490</v>
      </c>
      <c r="D665" s="85">
        <v>14.5715</v>
      </c>
    </row>
    <row r="666" spans="1:4">
      <c r="A666" s="101">
        <v>45491</v>
      </c>
      <c r="B666" s="85">
        <v>24.3187</v>
      </c>
      <c r="C666" s="101">
        <v>45491</v>
      </c>
      <c r="D666" s="85">
        <v>14.537000000000001</v>
      </c>
    </row>
    <row r="667" spans="1:4">
      <c r="A667" s="101">
        <v>45492</v>
      </c>
      <c r="B667" s="85">
        <v>24.145099999999999</v>
      </c>
      <c r="C667" s="101">
        <v>45492</v>
      </c>
      <c r="D667" s="85">
        <v>14.4253</v>
      </c>
    </row>
    <row r="668" spans="1:4">
      <c r="A668" s="101">
        <v>45495</v>
      </c>
      <c r="B668" s="85">
        <v>24.4057</v>
      </c>
      <c r="C668" s="101">
        <v>45495</v>
      </c>
      <c r="D668" s="85">
        <v>14.5959</v>
      </c>
    </row>
    <row r="669" spans="1:4">
      <c r="A669" s="101">
        <v>45496</v>
      </c>
      <c r="B669" s="85">
        <v>24.367599999999999</v>
      </c>
      <c r="C669" s="101">
        <v>45496</v>
      </c>
      <c r="D669" s="85">
        <v>14.620900000000001</v>
      </c>
    </row>
    <row r="670" spans="1:4">
      <c r="A670" s="101">
        <v>45497</v>
      </c>
      <c r="B670" s="85">
        <v>23.8035</v>
      </c>
      <c r="C670" s="101">
        <v>45497</v>
      </c>
      <c r="D670" s="85">
        <v>14.540800000000001</v>
      </c>
    </row>
    <row r="671" spans="1:4">
      <c r="A671" s="101">
        <v>45498</v>
      </c>
      <c r="B671" s="85">
        <v>23.681100000000001</v>
      </c>
      <c r="C671" s="101">
        <v>45498</v>
      </c>
      <c r="D671" s="85">
        <v>14.4282</v>
      </c>
    </row>
    <row r="672" spans="1:4">
      <c r="A672" s="101">
        <v>45499</v>
      </c>
      <c r="B672" s="85">
        <v>23.9438</v>
      </c>
      <c r="C672" s="101">
        <v>45499</v>
      </c>
      <c r="D672" s="85">
        <v>14.5405</v>
      </c>
    </row>
    <row r="673" spans="1:4">
      <c r="A673" s="101">
        <v>45502</v>
      </c>
      <c r="B673" s="85">
        <v>23.963200000000001</v>
      </c>
      <c r="C673" s="101">
        <v>45502</v>
      </c>
      <c r="D673" s="85">
        <v>14.4817</v>
      </c>
    </row>
    <row r="674" spans="1:4">
      <c r="A674" s="101">
        <v>45503</v>
      </c>
      <c r="B674" s="85">
        <v>23.8443</v>
      </c>
      <c r="C674" s="101">
        <v>45503</v>
      </c>
      <c r="D674" s="85">
        <v>14.550700000000001</v>
      </c>
    </row>
    <row r="675" spans="1:4">
      <c r="A675" s="101">
        <v>45504</v>
      </c>
      <c r="B675" s="85">
        <v>24.2209</v>
      </c>
      <c r="C675" s="101">
        <v>45504</v>
      </c>
      <c r="D675" s="85">
        <v>14.6662</v>
      </c>
    </row>
    <row r="676" spans="1:4">
      <c r="A676" s="101">
        <v>45505</v>
      </c>
      <c r="B676" s="85">
        <v>23.889199999999999</v>
      </c>
      <c r="C676" s="101">
        <v>45505</v>
      </c>
      <c r="D676" s="85">
        <v>14.5389</v>
      </c>
    </row>
    <row r="677" spans="1:4">
      <c r="A677" s="101">
        <v>45506</v>
      </c>
      <c r="B677" s="85">
        <v>23.450099999999999</v>
      </c>
      <c r="C677" s="101">
        <v>45506</v>
      </c>
      <c r="D677" s="85">
        <v>14.140599999999999</v>
      </c>
    </row>
    <row r="678" spans="1:4">
      <c r="A678" s="101">
        <v>45509</v>
      </c>
      <c r="B678" s="85">
        <v>22.747299999999999</v>
      </c>
      <c r="C678" s="101">
        <v>45509</v>
      </c>
      <c r="D678" s="85">
        <v>13.8386</v>
      </c>
    </row>
    <row r="679" spans="1:4">
      <c r="A679" s="101">
        <v>45510</v>
      </c>
      <c r="B679" s="85">
        <v>22.982900000000001</v>
      </c>
      <c r="C679" s="101">
        <v>45510</v>
      </c>
      <c r="D679" s="85">
        <v>13.880800000000001</v>
      </c>
    </row>
    <row r="680" spans="1:4">
      <c r="A680" s="101">
        <v>45511</v>
      </c>
      <c r="B680" s="85">
        <v>22.805099999999999</v>
      </c>
      <c r="C680" s="101">
        <v>45511</v>
      </c>
      <c r="D680" s="85">
        <v>14.015599999999999</v>
      </c>
    </row>
    <row r="681" spans="1:4">
      <c r="A681" s="101">
        <v>45512</v>
      </c>
      <c r="B681" s="85">
        <v>23.3306</v>
      </c>
      <c r="C681" s="101">
        <v>45512</v>
      </c>
      <c r="D681" s="85">
        <v>14.0131</v>
      </c>
    </row>
    <row r="682" spans="1:4">
      <c r="A682" s="101">
        <v>45513</v>
      </c>
      <c r="B682" s="85">
        <v>23.439599999999999</v>
      </c>
      <c r="C682" s="101">
        <v>45513</v>
      </c>
      <c r="D682" s="85">
        <v>14.095000000000001</v>
      </c>
    </row>
    <row r="683" spans="1:4">
      <c r="A683" s="101">
        <v>45516</v>
      </c>
      <c r="B683" s="85">
        <v>23.4406</v>
      </c>
      <c r="C683" s="101">
        <v>45516</v>
      </c>
      <c r="D683" s="85">
        <v>14.0855</v>
      </c>
    </row>
    <row r="684" spans="1:4">
      <c r="A684" s="101">
        <v>45517</v>
      </c>
      <c r="B684" s="85">
        <v>23.8355</v>
      </c>
      <c r="C684" s="101">
        <v>45517</v>
      </c>
      <c r="D684" s="85">
        <v>14.159800000000001</v>
      </c>
    </row>
    <row r="685" spans="1:4">
      <c r="A685" s="101">
        <v>45518</v>
      </c>
      <c r="B685" s="85">
        <v>23.9268</v>
      </c>
      <c r="C685" s="101">
        <v>45518</v>
      </c>
      <c r="D685" s="85">
        <v>14.2356</v>
      </c>
    </row>
    <row r="686" spans="1:4">
      <c r="A686" s="101">
        <v>45519</v>
      </c>
      <c r="B686" s="85">
        <v>24.312799999999999</v>
      </c>
      <c r="C686" s="101">
        <v>45519</v>
      </c>
      <c r="D686" s="85">
        <v>14.3962</v>
      </c>
    </row>
    <row r="687" spans="1:4">
      <c r="A687" s="101">
        <v>45520</v>
      </c>
      <c r="B687" s="85">
        <v>24.3612</v>
      </c>
      <c r="C687" s="101">
        <v>45520</v>
      </c>
      <c r="D687" s="85">
        <v>14.4375</v>
      </c>
    </row>
    <row r="688" spans="1:4">
      <c r="A688" s="101">
        <v>45523</v>
      </c>
      <c r="B688" s="85">
        <v>24.598099999999999</v>
      </c>
      <c r="C688" s="101">
        <v>45523</v>
      </c>
      <c r="D688" s="85">
        <v>14.5266</v>
      </c>
    </row>
    <row r="689" spans="1:4">
      <c r="A689" s="101">
        <v>45524</v>
      </c>
      <c r="B689" s="85">
        <v>24.549199999999999</v>
      </c>
      <c r="C689" s="101">
        <v>45524</v>
      </c>
      <c r="D689" s="85">
        <v>14.4671</v>
      </c>
    </row>
    <row r="690" spans="1:4">
      <c r="A690" s="101">
        <v>45525</v>
      </c>
      <c r="B690" s="85">
        <v>24.653300000000002</v>
      </c>
      <c r="C690" s="101">
        <v>45525</v>
      </c>
      <c r="D690" s="85">
        <v>14.523</v>
      </c>
    </row>
    <row r="691" spans="1:4">
      <c r="A691" s="101">
        <v>45526</v>
      </c>
      <c r="B691" s="85">
        <v>24.4331</v>
      </c>
      <c r="C691" s="101">
        <v>45526</v>
      </c>
      <c r="D691" s="85">
        <v>14.5825</v>
      </c>
    </row>
    <row r="692" spans="1:4">
      <c r="A692" s="101">
        <v>45527</v>
      </c>
      <c r="B692" s="85">
        <v>24.713699999999999</v>
      </c>
      <c r="C692" s="101">
        <v>45527</v>
      </c>
      <c r="D692" s="85">
        <v>14.6454</v>
      </c>
    </row>
    <row r="693" spans="1:4">
      <c r="A693" s="101">
        <v>45530</v>
      </c>
      <c r="B693" s="85">
        <v>24.6357</v>
      </c>
      <c r="C693" s="101">
        <v>45530</v>
      </c>
      <c r="D693" s="85">
        <v>14.642099999999999</v>
      </c>
    </row>
    <row r="694" spans="1:4">
      <c r="A694" s="101">
        <v>45531</v>
      </c>
      <c r="B694" s="85">
        <v>24.675000000000001</v>
      </c>
      <c r="C694" s="101">
        <v>45531</v>
      </c>
      <c r="D694" s="85">
        <v>14.670299999999999</v>
      </c>
    </row>
    <row r="695" spans="1:4">
      <c r="A695" s="101">
        <v>45532</v>
      </c>
      <c r="B695" s="85">
        <v>23.984000000000002</v>
      </c>
      <c r="C695" s="101">
        <v>45532</v>
      </c>
      <c r="D695" s="85">
        <v>14.721</v>
      </c>
    </row>
    <row r="696" spans="1:4">
      <c r="A696" s="101">
        <v>45533</v>
      </c>
      <c r="B696" s="85">
        <v>23.983699999999999</v>
      </c>
      <c r="C696" s="101">
        <v>45533</v>
      </c>
      <c r="D696" s="85">
        <v>14.838800000000001</v>
      </c>
    </row>
    <row r="697" spans="1:4">
      <c r="A697" s="101">
        <v>45534</v>
      </c>
      <c r="B697" s="85">
        <v>24.2257</v>
      </c>
      <c r="C697" s="101">
        <v>45534</v>
      </c>
      <c r="D697" s="85">
        <v>14.849500000000001</v>
      </c>
    </row>
    <row r="698" spans="1:4">
      <c r="A698" s="101">
        <v>45537</v>
      </c>
      <c r="B698" s="85">
        <v>24.2257</v>
      </c>
      <c r="C698" s="101">
        <v>45537</v>
      </c>
      <c r="D698" s="85">
        <v>14.843999999999999</v>
      </c>
    </row>
    <row r="699" spans="1:4">
      <c r="A699" s="101">
        <v>45538</v>
      </c>
      <c r="B699" s="85">
        <v>23.7133</v>
      </c>
      <c r="C699" s="101">
        <v>45538</v>
      </c>
      <c r="D699" s="85">
        <v>14.706899999999999</v>
      </c>
    </row>
    <row r="700" spans="1:4">
      <c r="A700" s="101">
        <v>45539</v>
      </c>
      <c r="B700" s="85">
        <v>23.675899999999999</v>
      </c>
      <c r="C700" s="101">
        <v>45539</v>
      </c>
      <c r="D700" s="85">
        <v>14.5647</v>
      </c>
    </row>
    <row r="701" spans="1:4">
      <c r="A701" s="101">
        <v>45540</v>
      </c>
      <c r="B701" s="85">
        <v>23.587</v>
      </c>
      <c r="C701" s="101">
        <v>45540</v>
      </c>
      <c r="D701" s="85">
        <v>14.479100000000001</v>
      </c>
    </row>
    <row r="702" spans="1:4">
      <c r="A702" s="101">
        <v>45541</v>
      </c>
      <c r="B702" s="85">
        <v>23.1799</v>
      </c>
      <c r="C702" s="101">
        <v>45541</v>
      </c>
      <c r="D702" s="85">
        <v>14.3264</v>
      </c>
    </row>
    <row r="703" spans="1:4">
      <c r="A703" s="101">
        <v>45544</v>
      </c>
      <c r="B703" s="85">
        <v>23.4483</v>
      </c>
      <c r="C703" s="101">
        <v>45544</v>
      </c>
      <c r="D703" s="85">
        <v>14.4434</v>
      </c>
    </row>
    <row r="704" spans="1:4">
      <c r="A704" s="101">
        <v>45545</v>
      </c>
      <c r="B704" s="85">
        <v>23.5532</v>
      </c>
      <c r="C704" s="101">
        <v>45545</v>
      </c>
      <c r="D704" s="85">
        <v>14.3591</v>
      </c>
    </row>
    <row r="705" spans="1:4">
      <c r="A705" s="101">
        <v>45546</v>
      </c>
      <c r="B705" s="85">
        <v>23.804400000000001</v>
      </c>
      <c r="C705" s="101">
        <v>45546</v>
      </c>
      <c r="D705" s="85">
        <v>14.368399999999999</v>
      </c>
    </row>
    <row r="706" spans="1:4">
      <c r="A706" s="101">
        <v>45547</v>
      </c>
      <c r="B706" s="85">
        <v>23.982600000000001</v>
      </c>
      <c r="C706" s="101">
        <v>45547</v>
      </c>
      <c r="D706" s="85">
        <v>14.4808</v>
      </c>
    </row>
    <row r="707" spans="1:4">
      <c r="A707" s="101">
        <v>45548</v>
      </c>
      <c r="B707" s="85">
        <v>24.112300000000001</v>
      </c>
      <c r="C707" s="101">
        <v>45548</v>
      </c>
      <c r="D707" s="85">
        <v>14.587199999999999</v>
      </c>
    </row>
    <row r="708" spans="1:4">
      <c r="A708" s="101">
        <v>45551</v>
      </c>
      <c r="B708" s="85">
        <v>24.1431</v>
      </c>
      <c r="C708" s="101">
        <v>45551</v>
      </c>
      <c r="D708" s="85">
        <v>14.553900000000001</v>
      </c>
    </row>
    <row r="709" spans="1:4">
      <c r="A709" s="101">
        <v>45552</v>
      </c>
      <c r="B709" s="85">
        <v>24.1494</v>
      </c>
      <c r="C709" s="101">
        <v>45552</v>
      </c>
      <c r="D709" s="85">
        <v>14.606400000000001</v>
      </c>
    </row>
    <row r="710" spans="1:4">
      <c r="A710" s="101">
        <v>45553</v>
      </c>
      <c r="B710" s="85">
        <v>24.079499999999999</v>
      </c>
      <c r="C710" s="101">
        <v>45553</v>
      </c>
      <c r="D710" s="85">
        <v>14.5299</v>
      </c>
    </row>
    <row r="711" spans="1:4">
      <c r="A711" s="101">
        <v>45554</v>
      </c>
      <c r="B711" s="85">
        <v>24.488299999999999</v>
      </c>
      <c r="C711" s="101">
        <v>45554</v>
      </c>
      <c r="D711" s="85">
        <v>14.7277</v>
      </c>
    </row>
    <row r="712" spans="1:4">
      <c r="A712" s="101">
        <v>45555</v>
      </c>
      <c r="B712" s="85">
        <v>24.440799999999999</v>
      </c>
      <c r="C712" s="101">
        <v>45555</v>
      </c>
      <c r="D712" s="85">
        <v>14.5176</v>
      </c>
    </row>
    <row r="713" spans="1:4">
      <c r="A713" s="101">
        <v>45558</v>
      </c>
      <c r="B713" s="85">
        <v>24.509499999999999</v>
      </c>
      <c r="C713" s="101">
        <v>45558</v>
      </c>
      <c r="D713" s="85">
        <v>14.5786</v>
      </c>
    </row>
    <row r="714" spans="1:4">
      <c r="A714" s="101">
        <v>45559</v>
      </c>
      <c r="B714" s="85">
        <v>24.571999999999999</v>
      </c>
      <c r="C714" s="101">
        <v>45559</v>
      </c>
      <c r="D714" s="85">
        <v>14.6799</v>
      </c>
    </row>
    <row r="715" spans="1:4">
      <c r="A715" s="101">
        <v>45560</v>
      </c>
      <c r="B715" s="85">
        <v>24.526299999999999</v>
      </c>
      <c r="C715" s="101">
        <v>45560</v>
      </c>
      <c r="D715" s="85">
        <v>14.5344</v>
      </c>
    </row>
    <row r="716" spans="1:4">
      <c r="A716" s="101">
        <v>45561</v>
      </c>
      <c r="B716" s="85">
        <v>24.625299999999999</v>
      </c>
      <c r="C716" s="101">
        <v>45561</v>
      </c>
      <c r="D716" s="85">
        <v>14.7133</v>
      </c>
    </row>
    <row r="717" spans="1:4">
      <c r="A717" s="101">
        <v>45562</v>
      </c>
      <c r="B717" s="85">
        <v>24.5944</v>
      </c>
      <c r="C717" s="101">
        <v>45562</v>
      </c>
      <c r="D717" s="85">
        <v>14.7834</v>
      </c>
    </row>
    <row r="718" spans="1:4">
      <c r="A718" s="101">
        <v>45565</v>
      </c>
      <c r="B718" s="85">
        <v>24.698599999999999</v>
      </c>
      <c r="C718" s="101">
        <v>45565</v>
      </c>
      <c r="D718" s="85">
        <v>14.643800000000001</v>
      </c>
    </row>
    <row r="719" spans="1:4">
      <c r="A719" s="101">
        <v>45566</v>
      </c>
      <c r="B719" s="85">
        <v>24.465499999999999</v>
      </c>
      <c r="C719" s="101">
        <v>45566</v>
      </c>
      <c r="D719" s="85">
        <v>14.5473</v>
      </c>
    </row>
    <row r="720" spans="1:4">
      <c r="A720" s="101">
        <v>45567</v>
      </c>
      <c r="B720" s="85">
        <v>24.468900000000001</v>
      </c>
      <c r="C720" s="101">
        <v>45567</v>
      </c>
      <c r="D720" s="85">
        <v>14.558299999999999</v>
      </c>
    </row>
    <row r="721" spans="1:4">
      <c r="A721" s="101">
        <v>45568</v>
      </c>
      <c r="B721" s="85">
        <v>24.427700000000002</v>
      </c>
      <c r="C721" s="101">
        <v>45568</v>
      </c>
      <c r="D721" s="85">
        <v>14.4253</v>
      </c>
    </row>
    <row r="722" spans="1:4">
      <c r="A722" s="101">
        <v>45569</v>
      </c>
      <c r="B722" s="85">
        <v>24.646899999999999</v>
      </c>
      <c r="C722" s="101">
        <v>45569</v>
      </c>
      <c r="D722" s="85">
        <v>14.4818</v>
      </c>
    </row>
    <row r="723" spans="1:4">
      <c r="A723" s="101">
        <v>45572</v>
      </c>
      <c r="B723" s="85">
        <v>24.410599999999999</v>
      </c>
      <c r="C723" s="101">
        <v>45572</v>
      </c>
      <c r="D723" s="85">
        <v>14.514099999999999</v>
      </c>
    </row>
    <row r="724" spans="1:4">
      <c r="A724" s="101">
        <v>45573</v>
      </c>
      <c r="B724" s="85">
        <v>24.647099999999998</v>
      </c>
      <c r="C724" s="101">
        <v>45573</v>
      </c>
      <c r="D724" s="85">
        <v>14.432700000000001</v>
      </c>
    </row>
    <row r="725" spans="1:4">
      <c r="A725" s="101">
        <v>45574</v>
      </c>
      <c r="B725" s="85">
        <v>24.822500000000002</v>
      </c>
      <c r="C725" s="101">
        <v>45574</v>
      </c>
      <c r="D725" s="85">
        <v>14.526999999999999</v>
      </c>
    </row>
    <row r="726" spans="1:4">
      <c r="A726" s="101">
        <v>45575</v>
      </c>
      <c r="B726" s="85">
        <v>24.771100000000001</v>
      </c>
      <c r="C726" s="101">
        <v>45575</v>
      </c>
      <c r="D726" s="85">
        <v>14.5031</v>
      </c>
    </row>
    <row r="727" spans="1:4">
      <c r="A727" s="101">
        <v>45576</v>
      </c>
      <c r="B727" s="85">
        <v>24.920999999999999</v>
      </c>
      <c r="C727" s="101">
        <v>45576</v>
      </c>
      <c r="D727" s="85">
        <v>14.583</v>
      </c>
    </row>
    <row r="728" spans="1:4">
      <c r="A728" s="101">
        <v>45579</v>
      </c>
      <c r="B728" s="85">
        <v>25.113600000000002</v>
      </c>
      <c r="C728" s="101">
        <v>45579</v>
      </c>
      <c r="D728" s="85">
        <v>14.6631</v>
      </c>
    </row>
    <row r="729" spans="1:4">
      <c r="A729" s="101">
        <v>45580</v>
      </c>
      <c r="B729" s="85">
        <v>24.922999999999998</v>
      </c>
      <c r="C729" s="101">
        <v>45580</v>
      </c>
      <c r="D729" s="85">
        <v>14.534800000000001</v>
      </c>
    </row>
    <row r="730" spans="1:4">
      <c r="A730" s="101">
        <v>45581</v>
      </c>
      <c r="B730" s="85">
        <v>25.0397</v>
      </c>
      <c r="C730" s="101">
        <v>45581</v>
      </c>
      <c r="D730" s="85">
        <v>14.5068</v>
      </c>
    </row>
    <row r="731" spans="1:4">
      <c r="A731" s="101">
        <v>45582</v>
      </c>
      <c r="B731" s="85">
        <v>25.035399999999999</v>
      </c>
      <c r="C731" s="101">
        <v>45582</v>
      </c>
      <c r="D731" s="85">
        <v>14.63</v>
      </c>
    </row>
    <row r="732" spans="1:4">
      <c r="A732" s="101">
        <v>45583</v>
      </c>
      <c r="B732" s="85">
        <v>25.134699999999999</v>
      </c>
      <c r="C732" s="101">
        <v>45583</v>
      </c>
      <c r="D732" s="85">
        <v>14.6617</v>
      </c>
    </row>
    <row r="733" spans="1:4">
      <c r="A733" s="101">
        <v>45586</v>
      </c>
      <c r="B733" s="85">
        <v>25.088699999999999</v>
      </c>
      <c r="C733" s="101">
        <v>45586</v>
      </c>
      <c r="D733" s="85">
        <v>14.567299999999999</v>
      </c>
    </row>
    <row r="734" spans="1:4">
      <c r="A734" s="101">
        <v>45587</v>
      </c>
      <c r="B734" s="85">
        <v>25.076899999999998</v>
      </c>
      <c r="C734" s="101">
        <v>45587</v>
      </c>
      <c r="D734" s="85">
        <v>14.535600000000001</v>
      </c>
    </row>
    <row r="735" spans="1:4">
      <c r="A735" s="101">
        <v>45588</v>
      </c>
      <c r="B735" s="85">
        <v>24.847200000000001</v>
      </c>
      <c r="C735" s="101">
        <v>45588</v>
      </c>
      <c r="D735" s="85">
        <v>14.4923</v>
      </c>
    </row>
    <row r="736" spans="1:4">
      <c r="A736" s="101">
        <v>45589</v>
      </c>
      <c r="B736" s="85">
        <v>24.900500000000001</v>
      </c>
      <c r="C736" s="101">
        <v>45589</v>
      </c>
      <c r="D736" s="85">
        <v>14.4968</v>
      </c>
    </row>
    <row r="737" spans="1:4">
      <c r="A737" s="101">
        <v>45590</v>
      </c>
      <c r="B737" s="85">
        <v>24.893000000000001</v>
      </c>
      <c r="C737" s="101">
        <v>45590</v>
      </c>
      <c r="D737" s="85">
        <v>14.492599999999999</v>
      </c>
    </row>
    <row r="738" spans="1:4">
      <c r="A738" s="101">
        <v>45593</v>
      </c>
      <c r="B738" s="85">
        <v>24.959</v>
      </c>
      <c r="C738" s="101">
        <v>45593</v>
      </c>
      <c r="D738" s="85">
        <v>14.549300000000001</v>
      </c>
    </row>
    <row r="739" spans="1:4">
      <c r="A739" s="101">
        <v>45594</v>
      </c>
      <c r="B739" s="85">
        <v>24.9998</v>
      </c>
      <c r="C739" s="101">
        <v>45594</v>
      </c>
      <c r="D739" s="85">
        <v>14.465299999999999</v>
      </c>
    </row>
    <row r="740" spans="1:4">
      <c r="A740" s="101">
        <v>45595</v>
      </c>
      <c r="B740" s="85">
        <v>24.917300000000001</v>
      </c>
      <c r="C740" s="101">
        <v>45595</v>
      </c>
      <c r="D740" s="85">
        <v>14.2796</v>
      </c>
    </row>
    <row r="741" spans="1:4">
      <c r="A741" s="101">
        <v>45596</v>
      </c>
      <c r="B741" s="85">
        <v>24.453499999999998</v>
      </c>
      <c r="C741" s="101">
        <v>45596</v>
      </c>
      <c r="D741" s="85">
        <v>14.111499999999999</v>
      </c>
    </row>
    <row r="742" spans="1:4">
      <c r="A742" s="101">
        <v>45597</v>
      </c>
      <c r="B742" s="85">
        <v>24.5535</v>
      </c>
      <c r="C742" s="101">
        <v>45597</v>
      </c>
      <c r="D742" s="85">
        <v>14.2666</v>
      </c>
    </row>
    <row r="743" spans="1:4">
      <c r="A743" s="101">
        <v>45600</v>
      </c>
      <c r="B743" s="85">
        <v>24.484500000000001</v>
      </c>
      <c r="C743" s="101">
        <v>45600</v>
      </c>
      <c r="D743" s="85">
        <v>14.2165</v>
      </c>
    </row>
    <row r="744" spans="1:4">
      <c r="A744" s="101">
        <v>45601</v>
      </c>
      <c r="B744" s="85">
        <v>24.784800000000001</v>
      </c>
      <c r="C744" s="101">
        <v>45601</v>
      </c>
      <c r="D744" s="85">
        <v>14.223699999999999</v>
      </c>
    </row>
    <row r="745" spans="1:4">
      <c r="A745" s="101">
        <v>45602</v>
      </c>
      <c r="B745" s="85">
        <v>25.411799999999999</v>
      </c>
      <c r="C745" s="101">
        <v>45602</v>
      </c>
      <c r="D745" s="85">
        <v>14.142799999999999</v>
      </c>
    </row>
    <row r="746" spans="1:4">
      <c r="A746" s="101">
        <v>45603</v>
      </c>
      <c r="B746" s="85">
        <v>25.6005</v>
      </c>
      <c r="C746" s="101">
        <v>45603</v>
      </c>
      <c r="D746" s="85">
        <v>14.2189</v>
      </c>
    </row>
    <row r="747" spans="1:4">
      <c r="A747" s="101">
        <v>45604</v>
      </c>
      <c r="B747" s="85">
        <v>25.6966</v>
      </c>
      <c r="C747" s="101">
        <v>45604</v>
      </c>
      <c r="D747" s="85">
        <v>14.1282</v>
      </c>
    </row>
    <row r="748" spans="1:4">
      <c r="A748" s="101">
        <v>45607</v>
      </c>
      <c r="B748" s="85">
        <v>25.721499999999999</v>
      </c>
      <c r="C748" s="101">
        <v>45607</v>
      </c>
      <c r="D748" s="85">
        <v>14.2882</v>
      </c>
    </row>
    <row r="749" spans="1:4">
      <c r="A749" s="101">
        <v>45608</v>
      </c>
      <c r="B749" s="85">
        <v>25.647099999999998</v>
      </c>
      <c r="C749" s="101">
        <v>45608</v>
      </c>
      <c r="D749" s="85">
        <v>14.003399999999999</v>
      </c>
    </row>
    <row r="750" spans="1:4">
      <c r="A750" s="101">
        <v>45609</v>
      </c>
      <c r="B750" s="85">
        <v>25.653099999999998</v>
      </c>
      <c r="C750" s="101">
        <v>45609</v>
      </c>
      <c r="D750" s="85">
        <v>14.0733</v>
      </c>
    </row>
    <row r="751" spans="1:4">
      <c r="A751" s="101">
        <v>45610</v>
      </c>
      <c r="B751" s="85">
        <v>25.497900000000001</v>
      </c>
      <c r="C751" s="101">
        <v>45610</v>
      </c>
      <c r="D751" s="85">
        <v>14.214499999999999</v>
      </c>
    </row>
    <row r="752" spans="1:4">
      <c r="A752" s="101">
        <v>45611</v>
      </c>
      <c r="B752" s="85">
        <v>25.161300000000001</v>
      </c>
      <c r="C752" s="101">
        <v>45611</v>
      </c>
      <c r="D752" s="85">
        <v>14.1044</v>
      </c>
    </row>
    <row r="753" spans="1:4">
      <c r="A753" s="101">
        <v>45614</v>
      </c>
      <c r="B753" s="85">
        <v>25.259799999999998</v>
      </c>
      <c r="C753" s="101">
        <v>45614</v>
      </c>
      <c r="D753" s="85">
        <v>14.102499999999999</v>
      </c>
    </row>
    <row r="754" spans="1:4">
      <c r="A754" s="101">
        <v>45615</v>
      </c>
      <c r="B754" s="85">
        <v>25.3599</v>
      </c>
      <c r="C754" s="101">
        <v>45615</v>
      </c>
      <c r="D754" s="85">
        <v>14.0397</v>
      </c>
    </row>
    <row r="755" spans="1:4">
      <c r="A755" s="101">
        <v>45616</v>
      </c>
      <c r="B755" s="85">
        <v>24.963000000000001</v>
      </c>
      <c r="C755" s="101">
        <v>45616</v>
      </c>
      <c r="D755" s="85">
        <v>14.0395</v>
      </c>
    </row>
    <row r="756" spans="1:4">
      <c r="A756" s="101">
        <v>45617</v>
      </c>
      <c r="B756" s="85">
        <v>25.0945</v>
      </c>
      <c r="C756" s="101">
        <v>45617</v>
      </c>
      <c r="D756" s="85">
        <v>14.097799999999999</v>
      </c>
    </row>
    <row r="757" spans="1:4">
      <c r="A757" s="101">
        <v>45618</v>
      </c>
      <c r="B757" s="85">
        <v>25.1815</v>
      </c>
      <c r="C757" s="101">
        <v>45618</v>
      </c>
      <c r="D757" s="85">
        <v>14.2773</v>
      </c>
    </row>
    <row r="758" spans="1:4">
      <c r="A758" s="101">
        <v>45621</v>
      </c>
      <c r="B758" s="85">
        <v>25.257200000000001</v>
      </c>
      <c r="C758" s="101">
        <v>45621</v>
      </c>
      <c r="D758" s="85">
        <v>14.2818</v>
      </c>
    </row>
    <row r="759" spans="1:4">
      <c r="A759" s="101">
        <v>45622</v>
      </c>
      <c r="B759" s="85">
        <v>25.400500000000001</v>
      </c>
      <c r="C759" s="101">
        <v>45622</v>
      </c>
      <c r="D759" s="85">
        <v>14.204599999999999</v>
      </c>
    </row>
    <row r="760" spans="1:4">
      <c r="A760" s="101">
        <v>45623</v>
      </c>
      <c r="B760" s="85">
        <v>25.3035</v>
      </c>
      <c r="C760" s="101">
        <v>45623</v>
      </c>
      <c r="D760" s="85">
        <v>14.1745</v>
      </c>
    </row>
    <row r="761" spans="1:4">
      <c r="A761" s="101">
        <v>45624</v>
      </c>
      <c r="B761" s="85">
        <v>25.3035</v>
      </c>
      <c r="C761" s="101">
        <v>45624</v>
      </c>
      <c r="D761" s="85">
        <v>14.2379</v>
      </c>
    </row>
    <row r="762" spans="1:4">
      <c r="A762" s="101">
        <v>45625</v>
      </c>
      <c r="B762" s="85">
        <v>25.445399999999999</v>
      </c>
      <c r="C762" s="101">
        <v>45625</v>
      </c>
      <c r="D762" s="85">
        <v>14.3218</v>
      </c>
    </row>
    <row r="763" spans="1:4">
      <c r="A763" s="101">
        <v>45628</v>
      </c>
      <c r="B763" s="85">
        <v>25.507999999999999</v>
      </c>
      <c r="C763" s="101">
        <v>45628</v>
      </c>
      <c r="D763" s="85">
        <v>14.4331</v>
      </c>
    </row>
    <row r="764" spans="1:4">
      <c r="A764" s="101">
        <v>45629</v>
      </c>
      <c r="B764" s="85">
        <v>25.5199</v>
      </c>
      <c r="C764" s="101">
        <v>45629</v>
      </c>
      <c r="D764" s="85">
        <v>14.489699999999999</v>
      </c>
    </row>
    <row r="765" spans="1:4">
      <c r="A765" s="101">
        <v>45630</v>
      </c>
      <c r="B765" s="85">
        <v>25.674199999999999</v>
      </c>
      <c r="C765" s="101">
        <v>45630</v>
      </c>
      <c r="D765" s="85">
        <v>14.5389</v>
      </c>
    </row>
    <row r="766" spans="1:4">
      <c r="A766" s="101">
        <v>45631</v>
      </c>
      <c r="B766" s="85">
        <v>25.6249</v>
      </c>
      <c r="C766" s="101">
        <v>45631</v>
      </c>
      <c r="D766" s="85">
        <v>14.5899</v>
      </c>
    </row>
    <row r="767" spans="1:4">
      <c r="A767" s="101">
        <v>45632</v>
      </c>
      <c r="B767" s="85">
        <v>25.6891</v>
      </c>
      <c r="C767" s="101">
        <v>45632</v>
      </c>
      <c r="D767" s="85">
        <v>14.6172</v>
      </c>
    </row>
    <row r="768" spans="1:4">
      <c r="A768" s="101">
        <v>45635</v>
      </c>
      <c r="B768" s="85">
        <v>25.531400000000001</v>
      </c>
      <c r="C768" s="101">
        <v>45635</v>
      </c>
      <c r="D768" s="85">
        <v>14.636100000000001</v>
      </c>
    </row>
    <row r="769" spans="1:4">
      <c r="A769" s="101">
        <v>45636</v>
      </c>
      <c r="B769" s="85">
        <v>25.456499999999998</v>
      </c>
      <c r="C769" s="101">
        <v>45636</v>
      </c>
      <c r="D769" s="85">
        <v>14.557700000000001</v>
      </c>
    </row>
    <row r="770" spans="1:4">
      <c r="A770" s="101">
        <v>45637</v>
      </c>
      <c r="B770" s="85">
        <v>25.664100000000001</v>
      </c>
      <c r="C770" s="101">
        <v>45637</v>
      </c>
      <c r="D770" s="85">
        <v>14.6006</v>
      </c>
    </row>
    <row r="771" spans="1:4">
      <c r="A771" s="101">
        <v>45638</v>
      </c>
      <c r="B771" s="85">
        <v>25.523299999999999</v>
      </c>
      <c r="C771" s="101">
        <v>45638</v>
      </c>
      <c r="D771" s="85">
        <v>14.5848</v>
      </c>
    </row>
    <row r="772" spans="1:4">
      <c r="A772" s="101">
        <v>45639</v>
      </c>
      <c r="B772" s="85">
        <v>25.522300000000001</v>
      </c>
      <c r="C772" s="101">
        <v>45639</v>
      </c>
      <c r="D772" s="85">
        <v>14.505800000000001</v>
      </c>
    </row>
    <row r="773" spans="1:4">
      <c r="A773" s="101">
        <v>45642</v>
      </c>
      <c r="B773" s="85">
        <v>25.620999999999999</v>
      </c>
      <c r="C773" s="101">
        <v>45642</v>
      </c>
      <c r="D773" s="85">
        <v>14.492900000000001</v>
      </c>
    </row>
    <row r="774" spans="1:4">
      <c r="A774" s="101">
        <v>45643</v>
      </c>
      <c r="B774" s="85">
        <v>25.521999999999998</v>
      </c>
      <c r="C774" s="101">
        <v>45643</v>
      </c>
      <c r="D774" s="85">
        <v>14.4337</v>
      </c>
    </row>
    <row r="775" spans="1:4">
      <c r="A775" s="101">
        <v>45644</v>
      </c>
      <c r="B775" s="85">
        <v>24.769300000000001</v>
      </c>
      <c r="C775" s="101">
        <v>45644</v>
      </c>
      <c r="D775" s="85">
        <v>14.4444</v>
      </c>
    </row>
    <row r="776" spans="1:4">
      <c r="A776" s="101">
        <v>45645</v>
      </c>
      <c r="B776" s="85">
        <v>24.747900000000001</v>
      </c>
      <c r="C776" s="101">
        <v>45645</v>
      </c>
      <c r="D776" s="85">
        <v>14.230700000000001</v>
      </c>
    </row>
    <row r="777" spans="1:4">
      <c r="A777" s="101">
        <v>45646</v>
      </c>
      <c r="B777" s="85">
        <v>25.0168</v>
      </c>
      <c r="C777" s="101">
        <v>45646</v>
      </c>
      <c r="D777" s="85">
        <v>14.0992</v>
      </c>
    </row>
    <row r="778" spans="1:4">
      <c r="A778" s="101">
        <v>45649</v>
      </c>
      <c r="B778" s="85">
        <v>25.199200000000001</v>
      </c>
      <c r="C778" s="101">
        <v>45649</v>
      </c>
      <c r="D778" s="85">
        <v>14.1236</v>
      </c>
    </row>
    <row r="779" spans="1:4">
      <c r="A779" s="101">
        <v>45650</v>
      </c>
      <c r="B779" s="85">
        <v>25.477399999999999</v>
      </c>
      <c r="C779" s="101">
        <v>45650</v>
      </c>
      <c r="D779" s="85">
        <v>14.149699999999999</v>
      </c>
    </row>
    <row r="780" spans="1:4">
      <c r="A780" s="101">
        <v>45651</v>
      </c>
      <c r="B780" s="85">
        <v>25.477399999999999</v>
      </c>
      <c r="C780" s="101">
        <v>45651</v>
      </c>
      <c r="D780" s="85">
        <v>14.149699999999999</v>
      </c>
    </row>
    <row r="781" spans="1:4">
      <c r="A781" s="101">
        <v>45652</v>
      </c>
      <c r="B781" s="85">
        <v>25.467099999999999</v>
      </c>
      <c r="C781" s="101">
        <v>45652</v>
      </c>
      <c r="D781" s="85">
        <v>14.134600000000001</v>
      </c>
    </row>
    <row r="782" spans="1:4">
      <c r="A782" s="101">
        <v>45653</v>
      </c>
      <c r="B782" s="85">
        <v>25.185500000000001</v>
      </c>
      <c r="C782" s="101">
        <v>45653</v>
      </c>
      <c r="D782" s="85">
        <v>14.242800000000001</v>
      </c>
    </row>
    <row r="783" spans="1:4">
      <c r="A783" s="101">
        <v>45656</v>
      </c>
      <c r="B783" s="85">
        <v>24.916</v>
      </c>
      <c r="C783" s="101">
        <v>45656</v>
      </c>
      <c r="D783" s="85">
        <v>14.1782</v>
      </c>
    </row>
    <row r="784" spans="1:4">
      <c r="A784" s="101">
        <v>45657</v>
      </c>
      <c r="B784" s="85">
        <v>24.809200000000001</v>
      </c>
      <c r="C784" s="101">
        <v>45657</v>
      </c>
      <c r="D784" s="85">
        <v>14.2554</v>
      </c>
    </row>
    <row r="785" spans="1:4">
      <c r="A785" s="101">
        <v>45658</v>
      </c>
      <c r="B785" s="85">
        <v>24.8081</v>
      </c>
      <c r="C785" s="101">
        <v>45658</v>
      </c>
      <c r="D785" s="85">
        <v>14.2644</v>
      </c>
    </row>
    <row r="786" spans="1:4">
      <c r="A786" s="101">
        <v>45659</v>
      </c>
      <c r="B786" s="85">
        <v>24.7529</v>
      </c>
      <c r="C786" s="101">
        <v>45659</v>
      </c>
      <c r="D786" s="85">
        <v>14.351699999999999</v>
      </c>
    </row>
    <row r="787" spans="1:4">
      <c r="A787" s="101">
        <v>45660</v>
      </c>
      <c r="B787" s="85">
        <v>25.064699999999998</v>
      </c>
      <c r="C787" s="101">
        <v>45660</v>
      </c>
      <c r="D787" s="85">
        <v>14.282</v>
      </c>
    </row>
    <row r="788" spans="1:4">
      <c r="A788" s="101">
        <v>45663</v>
      </c>
      <c r="B788" s="85">
        <v>25.203700000000001</v>
      </c>
      <c r="C788" s="101">
        <v>45663</v>
      </c>
      <c r="D788" s="85">
        <v>14.4186</v>
      </c>
    </row>
    <row r="789" spans="1:4">
      <c r="A789" s="101">
        <v>45664</v>
      </c>
      <c r="B789" s="85">
        <v>24.9239</v>
      </c>
      <c r="C789" s="101">
        <v>45664</v>
      </c>
      <c r="D789" s="85">
        <v>14.4672</v>
      </c>
    </row>
    <row r="790" spans="1:4">
      <c r="A790" s="101">
        <v>45665</v>
      </c>
      <c r="B790" s="85">
        <v>24.962800000000001</v>
      </c>
      <c r="C790" s="101">
        <v>45665</v>
      </c>
      <c r="D790" s="85">
        <v>14.4505</v>
      </c>
    </row>
    <row r="791" spans="1:4">
      <c r="A791" s="101">
        <v>45666</v>
      </c>
      <c r="B791" s="85">
        <v>24.962700000000002</v>
      </c>
      <c r="C791" s="101">
        <v>45666</v>
      </c>
      <c r="D791" s="85">
        <v>14.5151</v>
      </c>
    </row>
    <row r="792" spans="1:4">
      <c r="A792" s="101">
        <v>45667</v>
      </c>
      <c r="B792" s="85">
        <v>24.577999999999999</v>
      </c>
      <c r="C792" s="101">
        <v>45667</v>
      </c>
      <c r="D792" s="85">
        <v>14.392300000000001</v>
      </c>
    </row>
    <row r="793" spans="1:4">
      <c r="A793" s="101">
        <v>45670</v>
      </c>
      <c r="B793" s="85">
        <v>24.616700000000002</v>
      </c>
      <c r="C793" s="101">
        <v>45670</v>
      </c>
      <c r="D793" s="85">
        <v>14.315799999999999</v>
      </c>
    </row>
    <row r="794" spans="1:4">
      <c r="A794" s="101">
        <v>45671</v>
      </c>
      <c r="B794" s="85">
        <v>24.645</v>
      </c>
      <c r="C794" s="101">
        <v>45671</v>
      </c>
      <c r="D794" s="85">
        <v>14.304600000000001</v>
      </c>
    </row>
    <row r="795" spans="1:4">
      <c r="A795" s="101">
        <v>45672</v>
      </c>
      <c r="B795" s="85">
        <v>25.096299999999999</v>
      </c>
      <c r="C795" s="101">
        <v>45672</v>
      </c>
      <c r="D795" s="85">
        <v>14.4877</v>
      </c>
    </row>
    <row r="796" spans="1:4">
      <c r="A796" s="101">
        <v>45673</v>
      </c>
      <c r="B796" s="85">
        <v>25.043299999999999</v>
      </c>
      <c r="C796" s="101">
        <v>45673</v>
      </c>
      <c r="D796" s="85">
        <v>14.635999999999999</v>
      </c>
    </row>
    <row r="797" spans="1:4">
      <c r="A797" s="101">
        <v>45674</v>
      </c>
      <c r="B797" s="85">
        <v>25.293500000000002</v>
      </c>
      <c r="C797" s="101">
        <v>45674</v>
      </c>
      <c r="D797" s="85">
        <v>14.732900000000001</v>
      </c>
    </row>
    <row r="798" spans="1:4">
      <c r="A798" s="101">
        <v>45677</v>
      </c>
      <c r="B798" s="85">
        <v>25.293900000000001</v>
      </c>
      <c r="C798" s="101">
        <v>45677</v>
      </c>
      <c r="D798" s="85">
        <v>14.739000000000001</v>
      </c>
    </row>
    <row r="799" spans="1:4">
      <c r="A799" s="101">
        <v>45678</v>
      </c>
      <c r="B799" s="85">
        <v>25.516200000000001</v>
      </c>
      <c r="C799" s="101">
        <v>45678</v>
      </c>
      <c r="D799" s="85">
        <v>14.7957</v>
      </c>
    </row>
    <row r="800" spans="1:4">
      <c r="A800" s="101">
        <v>45679</v>
      </c>
      <c r="B800" s="85">
        <v>25.681100000000001</v>
      </c>
      <c r="C800" s="101">
        <v>45679</v>
      </c>
      <c r="D800" s="85">
        <v>14.853</v>
      </c>
    </row>
    <row r="801" spans="1:4">
      <c r="A801" s="101">
        <v>45680</v>
      </c>
      <c r="B801" s="85">
        <v>25.8184</v>
      </c>
      <c r="C801" s="101">
        <v>45680</v>
      </c>
      <c r="D801" s="85">
        <v>14.918200000000001</v>
      </c>
    </row>
    <row r="802" spans="1:4">
      <c r="A802" s="101">
        <v>45681</v>
      </c>
      <c r="B802" s="85">
        <v>25.744700000000002</v>
      </c>
      <c r="C802" s="101">
        <v>45681</v>
      </c>
      <c r="D802" s="85">
        <v>14.9162</v>
      </c>
    </row>
    <row r="803" spans="1:4">
      <c r="A803" s="101">
        <v>45684</v>
      </c>
      <c r="B803" s="85">
        <v>25.369299999999999</v>
      </c>
      <c r="C803" s="101">
        <v>45684</v>
      </c>
      <c r="D803" s="85">
        <v>14.910299999999999</v>
      </c>
    </row>
    <row r="804" spans="1:4">
      <c r="A804" s="101">
        <v>45685</v>
      </c>
      <c r="B804" s="85">
        <v>25.601700000000001</v>
      </c>
      <c r="C804" s="101">
        <v>45685</v>
      </c>
      <c r="D804" s="85">
        <v>14.9702</v>
      </c>
    </row>
    <row r="805" spans="1:4">
      <c r="A805" s="101">
        <v>45686</v>
      </c>
      <c r="B805" s="85">
        <v>25.473600000000001</v>
      </c>
      <c r="C805" s="101">
        <v>45686</v>
      </c>
      <c r="D805" s="85">
        <v>15.053699999999999</v>
      </c>
    </row>
    <row r="806" spans="1:4">
      <c r="A806" s="101">
        <v>45687</v>
      </c>
      <c r="B806" s="85">
        <v>25.608799999999999</v>
      </c>
      <c r="C806" s="101">
        <v>45687</v>
      </c>
      <c r="D806" s="85">
        <v>15.176</v>
      </c>
    </row>
    <row r="807" spans="1:4">
      <c r="A807" s="101">
        <v>45688</v>
      </c>
      <c r="B807" s="85">
        <v>25.479500000000002</v>
      </c>
      <c r="C807" s="101">
        <v>45688</v>
      </c>
      <c r="D807" s="85">
        <v>15.1935</v>
      </c>
    </row>
    <row r="808" spans="1:4">
      <c r="A808" s="101">
        <v>45691</v>
      </c>
      <c r="B808" s="85">
        <v>25.285599999999999</v>
      </c>
      <c r="C808" s="101">
        <v>45691</v>
      </c>
      <c r="D808" s="85">
        <v>15.063700000000001</v>
      </c>
    </row>
    <row r="809" spans="1:4">
      <c r="A809" s="101">
        <v>45692</v>
      </c>
      <c r="B809" s="85">
        <v>25.468299999999999</v>
      </c>
      <c r="C809" s="101">
        <v>45692</v>
      </c>
      <c r="D809" s="85">
        <v>15.110200000000001</v>
      </c>
    </row>
    <row r="810" spans="1:4">
      <c r="A810" s="101">
        <v>45693</v>
      </c>
      <c r="B810" s="85">
        <v>25.567900000000002</v>
      </c>
      <c r="C810" s="101">
        <v>45693</v>
      </c>
      <c r="D810" s="85">
        <v>15.182399999999999</v>
      </c>
    </row>
    <row r="811" spans="1:4">
      <c r="A811" s="101">
        <v>45694</v>
      </c>
      <c r="B811" s="85">
        <v>25.660299999999999</v>
      </c>
      <c r="C811" s="101">
        <v>45694</v>
      </c>
      <c r="D811" s="85">
        <v>15.3652</v>
      </c>
    </row>
    <row r="812" spans="1:4">
      <c r="A812" s="101">
        <v>45695</v>
      </c>
      <c r="B812" s="85">
        <v>25.417400000000001</v>
      </c>
      <c r="C812" s="101">
        <v>45695</v>
      </c>
      <c r="D812" s="85">
        <v>15.304600000000001</v>
      </c>
    </row>
    <row r="813" spans="1:4">
      <c r="A813" s="101">
        <v>45698</v>
      </c>
      <c r="B813" s="85">
        <v>25.588000000000001</v>
      </c>
      <c r="C813" s="101">
        <v>45698</v>
      </c>
      <c r="D813" s="85">
        <v>15.392799999999999</v>
      </c>
    </row>
    <row r="814" spans="1:4">
      <c r="A814" s="101">
        <v>45699</v>
      </c>
      <c r="B814" s="85">
        <v>25.5943</v>
      </c>
      <c r="C814" s="101">
        <v>45699</v>
      </c>
      <c r="D814" s="85">
        <v>15.424799999999999</v>
      </c>
    </row>
    <row r="815" spans="1:4">
      <c r="A815" s="101">
        <v>45700</v>
      </c>
      <c r="B815" s="85">
        <v>25.525400000000001</v>
      </c>
      <c r="C815" s="101">
        <v>45700</v>
      </c>
      <c r="D815" s="85">
        <v>15.452199999999999</v>
      </c>
    </row>
    <row r="816" spans="1:4">
      <c r="A816" s="101">
        <v>45701</v>
      </c>
      <c r="B816" s="85">
        <v>25.791499999999999</v>
      </c>
      <c r="C816" s="101">
        <v>45701</v>
      </c>
      <c r="D816" s="85">
        <v>15.6145</v>
      </c>
    </row>
    <row r="817" spans="1:4">
      <c r="A817" s="101">
        <v>45702</v>
      </c>
      <c r="B817" s="85">
        <v>25.7897</v>
      </c>
      <c r="C817" s="101">
        <v>45702</v>
      </c>
      <c r="D817" s="85">
        <v>15.573600000000001</v>
      </c>
    </row>
    <row r="818" spans="1:4">
      <c r="A818" s="101">
        <v>45705</v>
      </c>
      <c r="B818" s="85">
        <v>25.7897</v>
      </c>
      <c r="C818" s="101">
        <v>45705</v>
      </c>
      <c r="D818" s="85">
        <v>15.6595</v>
      </c>
    </row>
    <row r="819" spans="1:4">
      <c r="A819" s="101">
        <v>45706</v>
      </c>
      <c r="B819" s="85">
        <v>25.852699999999999</v>
      </c>
      <c r="C819" s="101">
        <v>45706</v>
      </c>
      <c r="D819" s="85">
        <v>15.7089</v>
      </c>
    </row>
    <row r="820" spans="1:4">
      <c r="A820" s="101">
        <v>45707</v>
      </c>
      <c r="B820" s="85">
        <v>25.914200000000001</v>
      </c>
      <c r="C820" s="101">
        <v>45707</v>
      </c>
      <c r="D820" s="85">
        <v>15.5861</v>
      </c>
    </row>
    <row r="821" spans="1:4">
      <c r="A821" s="101">
        <v>45708</v>
      </c>
      <c r="B821" s="85">
        <v>25.8019</v>
      </c>
      <c r="C821" s="101">
        <v>45708</v>
      </c>
      <c r="D821" s="85">
        <v>15.5496</v>
      </c>
    </row>
    <row r="822" spans="1:4">
      <c r="A822" s="101">
        <v>45709</v>
      </c>
      <c r="B822" s="85">
        <v>25.361599999999999</v>
      </c>
      <c r="C822" s="101">
        <v>45709</v>
      </c>
      <c r="D822" s="85">
        <v>15.622999999999999</v>
      </c>
    </row>
    <row r="823" spans="1:4">
      <c r="A823" s="101">
        <v>45712</v>
      </c>
      <c r="B823" s="85">
        <v>25.235600000000002</v>
      </c>
      <c r="C823" s="101">
        <v>45712</v>
      </c>
      <c r="D823" s="85">
        <v>15.6136</v>
      </c>
    </row>
    <row r="824" spans="1:4">
      <c r="A824" s="101">
        <v>45713</v>
      </c>
      <c r="B824" s="85">
        <v>25.118200000000002</v>
      </c>
      <c r="C824" s="101">
        <v>45713</v>
      </c>
      <c r="D824" s="85">
        <v>15.6416</v>
      </c>
    </row>
    <row r="825" spans="1:4">
      <c r="A825" s="101">
        <v>45714</v>
      </c>
      <c r="B825" s="85">
        <v>24.267900000000001</v>
      </c>
      <c r="C825" s="101">
        <v>45714</v>
      </c>
      <c r="D825" s="85">
        <v>15.661199999999999</v>
      </c>
    </row>
    <row r="826" spans="1:4">
      <c r="A826" s="101">
        <v>45715</v>
      </c>
      <c r="B826" s="85">
        <v>23.888200000000001</v>
      </c>
      <c r="C826" s="101">
        <v>45715</v>
      </c>
      <c r="D826" s="85">
        <v>15.5594</v>
      </c>
    </row>
    <row r="827" spans="1:4">
      <c r="A827" s="101">
        <v>45716</v>
      </c>
      <c r="B827" s="85">
        <v>24.2639</v>
      </c>
      <c r="C827" s="101">
        <v>45716</v>
      </c>
      <c r="D827" s="85">
        <v>15.5341</v>
      </c>
    </row>
    <row r="828" spans="1:4">
      <c r="A828" s="101">
        <v>45719</v>
      </c>
      <c r="B828" s="85">
        <v>23.8368</v>
      </c>
      <c r="C828" s="101">
        <v>45719</v>
      </c>
      <c r="D828" s="85">
        <v>15.702</v>
      </c>
    </row>
    <row r="829" spans="1:4">
      <c r="A829" s="101">
        <v>45720</v>
      </c>
      <c r="B829" s="85">
        <v>23.551200000000001</v>
      </c>
      <c r="C829" s="101">
        <v>45720</v>
      </c>
      <c r="D829" s="85">
        <v>15.383599999999999</v>
      </c>
    </row>
    <row r="830" spans="1:4">
      <c r="A830" s="101">
        <v>45721</v>
      </c>
      <c r="B830" s="85">
        <v>23.813700000000001</v>
      </c>
      <c r="C830" s="101">
        <v>45721</v>
      </c>
      <c r="D830" s="85">
        <v>15.4931</v>
      </c>
    </row>
    <row r="831" spans="1:4">
      <c r="A831" s="101">
        <v>45722</v>
      </c>
      <c r="B831" s="85">
        <v>23.369800000000001</v>
      </c>
      <c r="C831" s="101">
        <v>45722</v>
      </c>
      <c r="D831" s="85">
        <v>15.4582</v>
      </c>
    </row>
    <row r="832" spans="1:4">
      <c r="A832" s="101">
        <v>45723</v>
      </c>
      <c r="B832" s="85">
        <v>23.498799999999999</v>
      </c>
      <c r="C832" s="101">
        <v>45723</v>
      </c>
      <c r="D832" s="85">
        <v>15.382</v>
      </c>
    </row>
    <row r="833" spans="1:4">
      <c r="A833" s="101">
        <v>45726</v>
      </c>
      <c r="B833" s="85">
        <v>22.864999999999998</v>
      </c>
      <c r="C833" s="101">
        <v>45726</v>
      </c>
      <c r="D833" s="85">
        <v>15.185</v>
      </c>
    </row>
    <row r="834" spans="1:4">
      <c r="A834" s="101">
        <v>45727</v>
      </c>
      <c r="B834" s="85">
        <v>22.6919</v>
      </c>
      <c r="C834" s="101">
        <v>45727</v>
      </c>
      <c r="D834" s="85">
        <v>14.9339</v>
      </c>
    </row>
    <row r="835" spans="1:4">
      <c r="A835" s="101">
        <v>45728</v>
      </c>
      <c r="B835" s="85">
        <v>22.802800000000001</v>
      </c>
      <c r="C835" s="101">
        <v>45728</v>
      </c>
      <c r="D835" s="85">
        <v>15.115</v>
      </c>
    </row>
    <row r="836" spans="1:4">
      <c r="A836" s="101">
        <v>45729</v>
      </c>
      <c r="B836" s="85">
        <v>22.485199999999999</v>
      </c>
      <c r="C836" s="101">
        <v>45729</v>
      </c>
      <c r="D836" s="85">
        <v>15.092599999999999</v>
      </c>
    </row>
    <row r="837" spans="1:4">
      <c r="A837" s="101">
        <v>45730</v>
      </c>
      <c r="B837" s="85">
        <v>22.9634</v>
      </c>
      <c r="C837" s="101">
        <v>45730</v>
      </c>
      <c r="D837" s="85">
        <v>15.2691</v>
      </c>
    </row>
    <row r="838" spans="1:4">
      <c r="A838" s="101">
        <v>45733</v>
      </c>
      <c r="B838" s="85">
        <v>23.110700000000001</v>
      </c>
      <c r="C838" s="101">
        <v>45733</v>
      </c>
      <c r="D838" s="85">
        <v>15.400399999999999</v>
      </c>
    </row>
    <row r="839" spans="1:4">
      <c r="A839" s="101">
        <v>45734</v>
      </c>
      <c r="B839" s="85">
        <v>22.8645</v>
      </c>
      <c r="C839" s="101">
        <v>45734</v>
      </c>
      <c r="D839" s="85">
        <v>15.4846</v>
      </c>
    </row>
    <row r="840" spans="1:4">
      <c r="A840" s="101">
        <v>45735</v>
      </c>
      <c r="B840" s="85">
        <v>23.1114</v>
      </c>
      <c r="C840" s="101">
        <v>45735</v>
      </c>
      <c r="D840" s="85">
        <v>15.5374</v>
      </c>
    </row>
    <row r="841" spans="1:4">
      <c r="A841" s="101">
        <v>45736</v>
      </c>
      <c r="B841" s="85">
        <v>23.0609</v>
      </c>
      <c r="C841" s="101">
        <v>45736</v>
      </c>
      <c r="D841" s="85">
        <v>15.472300000000001</v>
      </c>
    </row>
    <row r="842" spans="1:4">
      <c r="A842" s="101">
        <v>45737</v>
      </c>
      <c r="B842" s="85">
        <v>23.079899999999999</v>
      </c>
      <c r="C842" s="101">
        <v>45737</v>
      </c>
      <c r="D842" s="85">
        <v>15.3879</v>
      </c>
    </row>
    <row r="843" spans="1:4">
      <c r="A843" s="101">
        <v>45740</v>
      </c>
      <c r="B843" s="85">
        <v>23.487200000000001</v>
      </c>
      <c r="C843" s="101">
        <v>45740</v>
      </c>
      <c r="D843" s="85">
        <v>15.3637</v>
      </c>
    </row>
    <row r="844" spans="1:4">
      <c r="A844" s="101">
        <v>45741</v>
      </c>
      <c r="B844" s="85">
        <v>23.524100000000001</v>
      </c>
      <c r="C844" s="101">
        <v>45741</v>
      </c>
      <c r="D844" s="85">
        <v>15.475899999999999</v>
      </c>
    </row>
    <row r="845" spans="1:4">
      <c r="A845" s="101">
        <v>45742</v>
      </c>
      <c r="B845" s="85">
        <v>23.261399999999998</v>
      </c>
      <c r="C845" s="101">
        <v>45742</v>
      </c>
      <c r="D845" s="85">
        <v>15.2079</v>
      </c>
    </row>
    <row r="846" spans="1:4">
      <c r="A846" s="101">
        <v>45743</v>
      </c>
      <c r="B846" s="85">
        <v>23.183399999999999</v>
      </c>
      <c r="C846" s="101">
        <v>45743</v>
      </c>
      <c r="D846" s="85">
        <v>15.1408</v>
      </c>
    </row>
    <row r="847" spans="1:4">
      <c r="A847" s="101">
        <v>45744</v>
      </c>
      <c r="B847" s="85">
        <v>22.725899999999999</v>
      </c>
      <c r="C847" s="101">
        <v>45744</v>
      </c>
      <c r="D847" s="85">
        <v>15.0291</v>
      </c>
    </row>
    <row r="848" spans="1:4">
      <c r="A848" s="101">
        <v>45747</v>
      </c>
      <c r="B848" s="85">
        <v>22.851700000000001</v>
      </c>
      <c r="C848" s="101">
        <v>45747</v>
      </c>
      <c r="D848" s="85">
        <v>14.809100000000001</v>
      </c>
    </row>
    <row r="849" spans="1:4">
      <c r="A849" s="101">
        <v>45748</v>
      </c>
      <c r="B849" s="85">
        <v>22.938099999999999</v>
      </c>
      <c r="C849" s="101">
        <v>45748</v>
      </c>
      <c r="D849" s="85">
        <v>14.9115</v>
      </c>
    </row>
    <row r="850" spans="1:4">
      <c r="A850" s="101">
        <v>45749</v>
      </c>
      <c r="B850" s="85">
        <v>23.092500000000001</v>
      </c>
      <c r="C850" s="101">
        <v>45749</v>
      </c>
      <c r="D850" s="85">
        <v>14.8339</v>
      </c>
    </row>
    <row r="851" spans="1:4">
      <c r="A851" s="101">
        <v>45750</v>
      </c>
      <c r="B851" s="85">
        <v>21.974900000000002</v>
      </c>
      <c r="C851" s="101">
        <v>45750</v>
      </c>
      <c r="D851" s="85">
        <v>14.4346</v>
      </c>
    </row>
    <row r="852" spans="1:4">
      <c r="A852" s="101">
        <v>45751</v>
      </c>
      <c r="B852" s="85">
        <v>20.661899999999999</v>
      </c>
      <c r="C852" s="101">
        <v>45751</v>
      </c>
      <c r="D852" s="85">
        <v>13.7179</v>
      </c>
    </row>
    <row r="853" spans="1:4">
      <c r="A853" s="101">
        <v>45754</v>
      </c>
      <c r="B853" s="85">
        <v>20.613700000000001</v>
      </c>
      <c r="C853" s="101">
        <v>45754</v>
      </c>
      <c r="D853" s="85">
        <v>13.1051</v>
      </c>
    </row>
    <row r="854" spans="1:4">
      <c r="A854" s="101">
        <v>45755</v>
      </c>
      <c r="B854" s="85">
        <v>20.290099999999999</v>
      </c>
      <c r="C854" s="101">
        <v>45755</v>
      </c>
      <c r="D854" s="85">
        <v>13.449</v>
      </c>
    </row>
    <row r="855" spans="1:4">
      <c r="A855" s="101">
        <v>45756</v>
      </c>
      <c r="B855" s="85">
        <v>22.220800000000001</v>
      </c>
      <c r="C855" s="101">
        <v>45756</v>
      </c>
      <c r="D855" s="85">
        <v>13.449</v>
      </c>
    </row>
    <row r="856" spans="1:4">
      <c r="A856" s="101">
        <v>45757</v>
      </c>
      <c r="B856" s="85">
        <v>22.220800000000001</v>
      </c>
      <c r="C856" s="101">
        <v>45757</v>
      </c>
      <c r="D856" s="85">
        <v>13.449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56"/>
  <sheetViews>
    <sheetView showGridLines="0" workbookViewId="0">
      <pane ySplit="2" topLeftCell="A576" activePane="bottomLeft" state="frozen"/>
      <selection pane="bottomLeft" sqref="A1:D1048576"/>
    </sheetView>
  </sheetViews>
  <sheetFormatPr defaultRowHeight="16.2"/>
  <cols>
    <col min="1" max="1" width="14.33203125" style="113" bestFit="1" customWidth="1"/>
    <col min="2" max="2" width="11.44140625" style="115" bestFit="1" customWidth="1"/>
    <col min="3" max="3" width="14.33203125" style="113" bestFit="1" customWidth="1"/>
    <col min="4" max="4" width="13.77734375" style="115" bestFit="1" customWidth="1"/>
    <col min="5" max="5" width="13.6640625" customWidth="1"/>
  </cols>
  <sheetData>
    <row r="1" spans="1:5">
      <c r="A1" s="111" t="s">
        <v>179</v>
      </c>
      <c r="B1" s="112" t="s">
        <v>180</v>
      </c>
      <c r="C1" s="105" t="s">
        <v>37</v>
      </c>
      <c r="D1" s="106" t="s">
        <v>36</v>
      </c>
      <c r="E1" s="24"/>
    </row>
    <row r="2" spans="1:5">
      <c r="A2" s="113" t="s">
        <v>181</v>
      </c>
      <c r="B2" s="114" t="s">
        <v>73</v>
      </c>
      <c r="C2" s="113" t="s">
        <v>181</v>
      </c>
      <c r="D2" s="114" t="s">
        <v>73</v>
      </c>
      <c r="E2" s="25"/>
    </row>
    <row r="3" spans="1:5">
      <c r="A3" s="113">
        <v>44564</v>
      </c>
      <c r="B3" s="115">
        <v>24.2149</v>
      </c>
      <c r="C3" s="113">
        <v>44564</v>
      </c>
      <c r="D3" s="114">
        <v>17.2089</v>
      </c>
      <c r="E3" s="25"/>
    </row>
    <row r="4" spans="1:5">
      <c r="A4" s="113">
        <v>44565</v>
      </c>
      <c r="B4" s="115">
        <v>24.1997</v>
      </c>
      <c r="C4" s="113">
        <v>44565</v>
      </c>
      <c r="D4" s="115">
        <v>17.360399999999998</v>
      </c>
    </row>
    <row r="5" spans="1:5">
      <c r="A5" s="113">
        <v>44566</v>
      </c>
      <c r="B5" s="115">
        <v>23.730399999999999</v>
      </c>
      <c r="C5" s="113">
        <v>44566</v>
      </c>
      <c r="D5" s="115">
        <v>17.370999999999999</v>
      </c>
    </row>
    <row r="6" spans="1:5">
      <c r="A6" s="113">
        <v>44567</v>
      </c>
      <c r="B6" s="115">
        <v>23.7075</v>
      </c>
      <c r="C6" s="113">
        <v>44567</v>
      </c>
      <c r="D6" s="115">
        <v>17.1602</v>
      </c>
    </row>
    <row r="7" spans="1:5">
      <c r="A7" s="113">
        <v>44568</v>
      </c>
      <c r="B7" s="115">
        <v>23.6114</v>
      </c>
      <c r="C7" s="113">
        <v>44568</v>
      </c>
      <c r="D7" s="115">
        <v>17.107199999999999</v>
      </c>
    </row>
    <row r="8" spans="1:5">
      <c r="A8" s="113">
        <v>44571</v>
      </c>
      <c r="B8" s="115">
        <v>23.577400000000001</v>
      </c>
      <c r="C8" s="113">
        <v>44571</v>
      </c>
      <c r="D8" s="115">
        <v>16.870699999999999</v>
      </c>
    </row>
    <row r="9" spans="1:5">
      <c r="A9" s="113">
        <v>44572</v>
      </c>
      <c r="B9" s="115">
        <v>23.793399999999998</v>
      </c>
      <c r="C9" s="113">
        <v>44572</v>
      </c>
      <c r="D9" s="115">
        <v>17.015899999999998</v>
      </c>
    </row>
    <row r="10" spans="1:5">
      <c r="A10" s="113">
        <v>44573</v>
      </c>
      <c r="B10" s="115">
        <v>23.860399999999998</v>
      </c>
      <c r="C10" s="113">
        <v>44573</v>
      </c>
      <c r="D10" s="115">
        <v>17.125</v>
      </c>
    </row>
    <row r="11" spans="1:5">
      <c r="A11" s="113">
        <v>44574</v>
      </c>
      <c r="B11" s="115">
        <v>23.520700000000001</v>
      </c>
      <c r="C11" s="113">
        <v>44574</v>
      </c>
      <c r="D11" s="115">
        <v>17.127199999999998</v>
      </c>
    </row>
    <row r="12" spans="1:5">
      <c r="A12" s="113">
        <v>44575</v>
      </c>
      <c r="B12" s="115">
        <v>23.6389</v>
      </c>
      <c r="C12" s="113">
        <v>44575</v>
      </c>
      <c r="D12" s="115">
        <v>16.971399999999999</v>
      </c>
    </row>
    <row r="13" spans="1:5">
      <c r="A13" s="113">
        <v>44578</v>
      </c>
      <c r="B13" s="115">
        <v>23.6389</v>
      </c>
      <c r="C13" s="113">
        <v>44578</v>
      </c>
      <c r="D13" s="115">
        <v>17.091200000000001</v>
      </c>
    </row>
    <row r="14" spans="1:5">
      <c r="A14" s="113">
        <v>44579</v>
      </c>
      <c r="B14" s="115">
        <v>23.205500000000001</v>
      </c>
      <c r="C14" s="113">
        <v>44579</v>
      </c>
      <c r="D14" s="115">
        <v>16.939599999999999</v>
      </c>
    </row>
    <row r="15" spans="1:5">
      <c r="A15" s="113">
        <v>44580</v>
      </c>
      <c r="B15" s="115">
        <v>22.980699999999999</v>
      </c>
      <c r="C15" s="113">
        <v>44580</v>
      </c>
      <c r="D15" s="115">
        <v>16.9725</v>
      </c>
    </row>
    <row r="16" spans="1:5">
      <c r="A16" s="113">
        <v>44581</v>
      </c>
      <c r="B16" s="115">
        <v>22.729199999999999</v>
      </c>
      <c r="C16" s="113">
        <v>44581</v>
      </c>
      <c r="D16" s="115">
        <v>17.055900000000001</v>
      </c>
    </row>
    <row r="17" spans="1:8">
      <c r="A17" s="113">
        <v>44582</v>
      </c>
      <c r="B17" s="115">
        <v>22.299299999999999</v>
      </c>
      <c r="C17" s="113">
        <v>44582</v>
      </c>
      <c r="D17" s="115">
        <v>16.700800000000001</v>
      </c>
    </row>
    <row r="18" spans="1:8">
      <c r="A18" s="113">
        <v>44585</v>
      </c>
      <c r="B18" s="115">
        <v>22.361000000000001</v>
      </c>
      <c r="C18" s="113">
        <v>44585</v>
      </c>
      <c r="D18" s="115">
        <v>16.077300000000001</v>
      </c>
    </row>
    <row r="19" spans="1:8">
      <c r="A19" s="113">
        <v>44586</v>
      </c>
      <c r="B19" s="115">
        <v>22.090699999999998</v>
      </c>
      <c r="C19" s="113">
        <v>44586</v>
      </c>
      <c r="D19" s="115">
        <v>16.195599999999999</v>
      </c>
    </row>
    <row r="20" spans="1:8">
      <c r="A20" s="113">
        <v>44587</v>
      </c>
      <c r="B20" s="115">
        <v>22.1707</v>
      </c>
      <c r="C20" s="113">
        <v>44587</v>
      </c>
      <c r="D20" s="115">
        <v>16.4681</v>
      </c>
    </row>
    <row r="21" spans="1:8">
      <c r="A21" s="113">
        <v>44588</v>
      </c>
      <c r="B21" s="115">
        <v>22.0503</v>
      </c>
      <c r="C21" s="113">
        <v>44588</v>
      </c>
      <c r="D21" s="115">
        <v>16.589300000000001</v>
      </c>
    </row>
    <row r="22" spans="1:8">
      <c r="A22" s="113">
        <v>44589</v>
      </c>
      <c r="B22" s="115">
        <v>22.587499999999999</v>
      </c>
      <c r="C22" s="113">
        <v>44589</v>
      </c>
      <c r="D22" s="115">
        <v>16.4223</v>
      </c>
      <c r="G22" s="1"/>
      <c r="H22" s="1"/>
    </row>
    <row r="23" spans="1:8">
      <c r="A23" s="113">
        <v>44592</v>
      </c>
      <c r="B23" s="115">
        <v>23.014199999999999</v>
      </c>
      <c r="C23" s="113">
        <v>44592</v>
      </c>
      <c r="D23" s="115">
        <v>16.532299999999999</v>
      </c>
    </row>
    <row r="24" spans="1:8">
      <c r="A24" s="113">
        <v>44593</v>
      </c>
      <c r="B24" s="115">
        <v>23.1722</v>
      </c>
      <c r="C24" s="113">
        <v>44593</v>
      </c>
      <c r="D24" s="115">
        <v>16.742599999999999</v>
      </c>
    </row>
    <row r="25" spans="1:8">
      <c r="A25" s="113">
        <v>44594</v>
      </c>
      <c r="B25" s="115">
        <v>23.3993</v>
      </c>
      <c r="C25" s="113">
        <v>44594</v>
      </c>
      <c r="D25" s="115">
        <v>16.810199999999998</v>
      </c>
    </row>
    <row r="26" spans="1:8">
      <c r="A26" s="113">
        <v>44595</v>
      </c>
      <c r="B26" s="115">
        <v>22.787099999999999</v>
      </c>
      <c r="C26" s="113">
        <v>44595</v>
      </c>
      <c r="D26" s="115">
        <v>16.4985</v>
      </c>
    </row>
    <row r="27" spans="1:8">
      <c r="A27" s="113">
        <v>44596</v>
      </c>
      <c r="B27" s="115">
        <v>22.921299999999999</v>
      </c>
      <c r="C27" s="113">
        <v>44596</v>
      </c>
      <c r="D27" s="115">
        <v>16.287500000000001</v>
      </c>
    </row>
    <row r="28" spans="1:8">
      <c r="A28" s="113">
        <v>44599</v>
      </c>
      <c r="B28" s="115">
        <v>22.836400000000001</v>
      </c>
      <c r="C28" s="113">
        <v>44599</v>
      </c>
      <c r="D28" s="115">
        <v>16.403500000000001</v>
      </c>
    </row>
    <row r="29" spans="1:8">
      <c r="A29" s="113">
        <v>44600</v>
      </c>
      <c r="B29" s="115">
        <v>23.032599999999999</v>
      </c>
      <c r="C29" s="113">
        <v>44600</v>
      </c>
      <c r="D29" s="115">
        <v>16.3948</v>
      </c>
    </row>
    <row r="30" spans="1:8">
      <c r="A30" s="113">
        <v>44601</v>
      </c>
      <c r="B30" s="115">
        <v>23.367000000000001</v>
      </c>
      <c r="C30" s="113">
        <v>44601</v>
      </c>
      <c r="D30" s="115">
        <v>16.662199999999999</v>
      </c>
    </row>
    <row r="31" spans="1:8">
      <c r="A31" s="113">
        <v>44602</v>
      </c>
      <c r="B31" s="115">
        <v>22.946300000000001</v>
      </c>
      <c r="C31" s="113">
        <v>44602</v>
      </c>
      <c r="D31" s="115">
        <v>16.662600000000001</v>
      </c>
    </row>
    <row r="32" spans="1:8">
      <c r="A32" s="113">
        <v>44603</v>
      </c>
      <c r="B32" s="115">
        <v>22.509</v>
      </c>
      <c r="C32" s="113">
        <v>44603</v>
      </c>
      <c r="D32" s="115">
        <v>16.569600000000001</v>
      </c>
    </row>
    <row r="33" spans="1:12">
      <c r="A33" s="113">
        <v>44606</v>
      </c>
      <c r="B33" s="115">
        <v>22.422499999999999</v>
      </c>
      <c r="C33" s="113">
        <v>44606</v>
      </c>
      <c r="D33" s="115">
        <v>16.269500000000001</v>
      </c>
    </row>
    <row r="34" spans="1:12">
      <c r="A34" s="113">
        <v>44607</v>
      </c>
      <c r="B34" s="115">
        <v>22.7773</v>
      </c>
      <c r="C34" s="113">
        <v>44607</v>
      </c>
      <c r="D34" s="115">
        <v>16.497699999999998</v>
      </c>
    </row>
    <row r="35" spans="1:12">
      <c r="A35" s="113">
        <v>44608</v>
      </c>
      <c r="B35" s="115">
        <v>22.613499999999998</v>
      </c>
      <c r="C35" s="113">
        <v>44608</v>
      </c>
      <c r="D35" s="115">
        <v>16.513500000000001</v>
      </c>
    </row>
    <row r="36" spans="1:12">
      <c r="A36" s="113">
        <v>44609</v>
      </c>
      <c r="B36" s="115">
        <v>22.132200000000001</v>
      </c>
      <c r="C36" s="113">
        <v>44609</v>
      </c>
      <c r="D36" s="115">
        <v>16.406500000000001</v>
      </c>
    </row>
    <row r="37" spans="1:12">
      <c r="A37" s="113">
        <v>44610</v>
      </c>
      <c r="B37" s="115">
        <v>21.9741</v>
      </c>
      <c r="C37" s="113">
        <v>44610</v>
      </c>
      <c r="D37" s="115">
        <v>16.281700000000001</v>
      </c>
    </row>
    <row r="38" spans="1:12">
      <c r="A38" s="113">
        <v>44613</v>
      </c>
      <c r="B38" s="115">
        <v>21.973700000000001</v>
      </c>
      <c r="C38" s="113">
        <v>44613</v>
      </c>
      <c r="D38" s="115">
        <v>16.076599999999999</v>
      </c>
    </row>
    <row r="39" spans="1:12">
      <c r="A39" s="113">
        <v>44614</v>
      </c>
      <c r="B39" s="115">
        <v>20.372800000000002</v>
      </c>
      <c r="C39" s="113">
        <v>44614</v>
      </c>
      <c r="D39" s="115">
        <v>16.085100000000001</v>
      </c>
    </row>
    <row r="40" spans="1:12">
      <c r="A40" s="113">
        <v>44615</v>
      </c>
      <c r="B40" s="115">
        <v>19.995799999999999</v>
      </c>
      <c r="C40" s="113">
        <v>44615</v>
      </c>
      <c r="D40" s="115">
        <v>16.0623</v>
      </c>
    </row>
    <row r="41" spans="1:12">
      <c r="A41" s="113">
        <v>44616</v>
      </c>
      <c r="B41" s="115">
        <v>20.273499999999999</v>
      </c>
      <c r="C41" s="113">
        <v>44616</v>
      </c>
      <c r="D41" s="115">
        <v>13.916399999999999</v>
      </c>
    </row>
    <row r="42" spans="1:12">
      <c r="A42" s="113">
        <v>44617</v>
      </c>
      <c r="B42" s="115">
        <v>20.722799999999999</v>
      </c>
      <c r="C42" s="113">
        <v>44617</v>
      </c>
      <c r="D42" s="115">
        <v>13.834300000000001</v>
      </c>
    </row>
    <row r="43" spans="1:12">
      <c r="A43" s="113">
        <v>44620</v>
      </c>
      <c r="B43" s="115">
        <v>20.657800000000002</v>
      </c>
      <c r="C43" s="113">
        <v>44620</v>
      </c>
      <c r="D43" s="115">
        <v>13.824</v>
      </c>
    </row>
    <row r="44" spans="1:12">
      <c r="A44" s="113">
        <v>44621</v>
      </c>
      <c r="B44" s="115">
        <v>20.3322</v>
      </c>
      <c r="C44" s="113">
        <v>44621</v>
      </c>
      <c r="D44" s="115">
        <v>13.5009</v>
      </c>
    </row>
    <row r="45" spans="1:12">
      <c r="A45" s="113">
        <v>44622</v>
      </c>
      <c r="B45" s="115">
        <v>20.710599999999999</v>
      </c>
      <c r="C45" s="113">
        <v>44622</v>
      </c>
      <c r="D45" s="115">
        <v>13.614599999999999</v>
      </c>
      <c r="G45" s="1"/>
      <c r="H45" s="1"/>
      <c r="I45" s="17"/>
      <c r="J45" s="17"/>
      <c r="K45" s="17"/>
      <c r="L45" s="17"/>
    </row>
    <row r="46" spans="1:12">
      <c r="A46" s="113">
        <v>44623</v>
      </c>
      <c r="B46" s="115">
        <v>20.598299999999998</v>
      </c>
      <c r="C46" s="113">
        <v>44623</v>
      </c>
      <c r="D46" s="115">
        <v>13.3371</v>
      </c>
    </row>
    <row r="47" spans="1:12">
      <c r="A47" s="113">
        <v>44624</v>
      </c>
      <c r="B47" s="115">
        <v>20.434899999999999</v>
      </c>
      <c r="C47" s="113">
        <v>44624</v>
      </c>
      <c r="D47" s="115">
        <v>12.862</v>
      </c>
    </row>
    <row r="48" spans="1:12">
      <c r="A48" s="113">
        <v>44627</v>
      </c>
      <c r="B48" s="115">
        <v>19.831600000000002</v>
      </c>
      <c r="C48" s="113">
        <v>44627</v>
      </c>
      <c r="D48" s="115">
        <v>12.724399999999999</v>
      </c>
    </row>
    <row r="49" spans="1:4">
      <c r="A49" s="113">
        <v>44628</v>
      </c>
      <c r="B49" s="115">
        <v>19.688199999999998</v>
      </c>
      <c r="C49" s="113">
        <v>44628</v>
      </c>
      <c r="D49" s="115">
        <v>12.668799999999999</v>
      </c>
    </row>
    <row r="50" spans="1:4">
      <c r="A50" s="113">
        <v>44629</v>
      </c>
      <c r="B50" s="115">
        <v>20.193899999999999</v>
      </c>
      <c r="C50" s="113">
        <v>44629</v>
      </c>
      <c r="D50" s="115">
        <v>13.184200000000001</v>
      </c>
    </row>
    <row r="51" spans="1:4">
      <c r="A51" s="113">
        <v>44630</v>
      </c>
      <c r="B51" s="115">
        <v>20.1066</v>
      </c>
      <c r="C51" s="113">
        <v>44630</v>
      </c>
      <c r="D51" s="115">
        <v>12.936199999999999</v>
      </c>
    </row>
    <row r="52" spans="1:4">
      <c r="A52" s="113">
        <v>44631</v>
      </c>
      <c r="B52" s="115">
        <v>19.846</v>
      </c>
      <c r="C52" s="113">
        <v>44631</v>
      </c>
      <c r="D52" s="115">
        <v>13.0481</v>
      </c>
    </row>
    <row r="53" spans="1:4">
      <c r="A53" s="113">
        <v>44634</v>
      </c>
      <c r="B53" s="115">
        <v>19.698699999999999</v>
      </c>
      <c r="C53" s="113">
        <v>44634</v>
      </c>
      <c r="D53" s="115">
        <v>13.2027</v>
      </c>
    </row>
    <row r="54" spans="1:4">
      <c r="A54" s="113">
        <v>44635</v>
      </c>
      <c r="B54" s="115">
        <v>20.1205</v>
      </c>
      <c r="C54" s="113">
        <v>44635</v>
      </c>
      <c r="D54" s="115">
        <v>13.162000000000001</v>
      </c>
    </row>
    <row r="55" spans="1:4">
      <c r="A55" s="113">
        <v>44636</v>
      </c>
      <c r="B55" s="115">
        <v>20.570699999999999</v>
      </c>
      <c r="C55" s="113">
        <v>44636</v>
      </c>
      <c r="D55" s="115">
        <v>13.535299999999999</v>
      </c>
    </row>
    <row r="56" spans="1:4">
      <c r="A56" s="113">
        <v>44637</v>
      </c>
      <c r="B56" s="115">
        <v>20.8247</v>
      </c>
      <c r="C56" s="113">
        <v>44637</v>
      </c>
      <c r="D56" s="115">
        <v>13.5954</v>
      </c>
    </row>
    <row r="57" spans="1:4">
      <c r="A57" s="113">
        <v>44638</v>
      </c>
      <c r="B57" s="115">
        <v>21.067499999999999</v>
      </c>
      <c r="C57" s="113">
        <v>44638</v>
      </c>
      <c r="D57" s="115">
        <v>13.722099999999999</v>
      </c>
    </row>
    <row r="58" spans="1:4">
      <c r="A58" s="113">
        <v>44641</v>
      </c>
      <c r="B58" s="115">
        <v>21.058399999999999</v>
      </c>
      <c r="C58" s="113">
        <v>44641</v>
      </c>
      <c r="D58" s="115">
        <v>13.7302</v>
      </c>
    </row>
    <row r="59" spans="1:4">
      <c r="A59" s="113">
        <v>44642</v>
      </c>
      <c r="B59" s="115">
        <v>21.296399999999998</v>
      </c>
      <c r="C59" s="113">
        <v>44642</v>
      </c>
      <c r="D59" s="115">
        <v>13.845800000000001</v>
      </c>
    </row>
    <row r="60" spans="1:4">
      <c r="A60" s="113">
        <v>44643</v>
      </c>
      <c r="B60" s="115">
        <v>21.0351</v>
      </c>
      <c r="C60" s="113">
        <v>44643</v>
      </c>
      <c r="D60" s="115">
        <v>13.692</v>
      </c>
    </row>
    <row r="61" spans="1:4">
      <c r="A61" s="113">
        <v>44644</v>
      </c>
      <c r="B61" s="115">
        <v>21.3367</v>
      </c>
      <c r="C61" s="113">
        <v>44644</v>
      </c>
      <c r="D61" s="115">
        <v>13.6656</v>
      </c>
    </row>
    <row r="62" spans="1:4">
      <c r="A62" s="113">
        <v>44645</v>
      </c>
      <c r="B62" s="115">
        <v>21.444800000000001</v>
      </c>
      <c r="C62" s="113">
        <v>44645</v>
      </c>
      <c r="D62" s="115">
        <v>13.657299999999999</v>
      </c>
    </row>
    <row r="63" spans="1:4">
      <c r="A63" s="113">
        <v>44648</v>
      </c>
      <c r="B63" s="115">
        <v>21.597999999999999</v>
      </c>
      <c r="C63" s="113">
        <v>44648</v>
      </c>
      <c r="D63" s="115">
        <v>13.674899999999999</v>
      </c>
    </row>
    <row r="64" spans="1:4">
      <c r="A64" s="113">
        <v>44649</v>
      </c>
      <c r="B64" s="115">
        <v>21.861999999999998</v>
      </c>
      <c r="C64" s="113">
        <v>44649</v>
      </c>
      <c r="D64" s="115">
        <v>13.905200000000001</v>
      </c>
    </row>
    <row r="65" spans="1:4">
      <c r="A65" s="113">
        <v>44650</v>
      </c>
      <c r="B65" s="115">
        <v>21.724399999999999</v>
      </c>
      <c r="C65" s="113">
        <v>44650</v>
      </c>
      <c r="D65" s="115">
        <v>13.843999999999999</v>
      </c>
    </row>
    <row r="66" spans="1:4">
      <c r="A66" s="113">
        <v>44651</v>
      </c>
      <c r="B66" s="115">
        <v>21.3843</v>
      </c>
      <c r="C66" s="113">
        <v>44651</v>
      </c>
      <c r="D66" s="115">
        <v>13.6991</v>
      </c>
    </row>
    <row r="67" spans="1:4">
      <c r="A67" s="113">
        <v>44652</v>
      </c>
      <c r="B67" s="115">
        <v>21.455500000000001</v>
      </c>
      <c r="C67" s="113">
        <v>44652</v>
      </c>
      <c r="D67" s="115">
        <v>13.7582</v>
      </c>
    </row>
    <row r="68" spans="1:4">
      <c r="A68" s="113">
        <v>44655</v>
      </c>
      <c r="B68" s="115">
        <v>21.629100000000001</v>
      </c>
      <c r="C68" s="113">
        <v>44655</v>
      </c>
      <c r="D68" s="115">
        <v>13.872999999999999</v>
      </c>
    </row>
    <row r="69" spans="1:4">
      <c r="A69" s="113">
        <v>44656</v>
      </c>
      <c r="B69" s="115">
        <v>21.357600000000001</v>
      </c>
      <c r="C69" s="113">
        <v>44656</v>
      </c>
      <c r="D69" s="115">
        <v>13.898400000000001</v>
      </c>
    </row>
    <row r="70" spans="1:4">
      <c r="A70" s="113">
        <v>44657</v>
      </c>
      <c r="B70" s="115">
        <v>21.150099999999998</v>
      </c>
      <c r="C70" s="113">
        <v>44657</v>
      </c>
      <c r="D70" s="115">
        <v>13.6968</v>
      </c>
    </row>
    <row r="71" spans="1:4">
      <c r="A71" s="113">
        <v>44658</v>
      </c>
      <c r="B71" s="115">
        <v>21.240100000000002</v>
      </c>
      <c r="C71" s="113">
        <v>44658</v>
      </c>
      <c r="D71" s="115">
        <v>13.668900000000001</v>
      </c>
    </row>
    <row r="72" spans="1:4">
      <c r="A72" s="113">
        <v>44659</v>
      </c>
      <c r="B72" s="115">
        <v>21.183800000000002</v>
      </c>
      <c r="C72" s="113">
        <v>44659</v>
      </c>
      <c r="D72" s="115">
        <v>13.8515</v>
      </c>
    </row>
    <row r="73" spans="1:4">
      <c r="A73" s="113">
        <v>44662</v>
      </c>
      <c r="B73" s="115">
        <v>20.8263</v>
      </c>
      <c r="C73" s="113">
        <v>44662</v>
      </c>
      <c r="D73" s="115">
        <v>13.7706</v>
      </c>
    </row>
    <row r="74" spans="1:4">
      <c r="A74" s="113">
        <v>44663</v>
      </c>
      <c r="B74" s="115">
        <v>20.755099999999999</v>
      </c>
      <c r="C74" s="113">
        <v>44663</v>
      </c>
      <c r="D74" s="115">
        <v>13.7174</v>
      </c>
    </row>
    <row r="75" spans="1:4">
      <c r="A75" s="113">
        <v>44664</v>
      </c>
      <c r="B75" s="115">
        <v>20.986999999999998</v>
      </c>
      <c r="C75" s="113">
        <v>44664</v>
      </c>
      <c r="D75" s="115">
        <v>13.722099999999999</v>
      </c>
    </row>
    <row r="76" spans="1:4">
      <c r="A76" s="113">
        <v>44665</v>
      </c>
      <c r="B76" s="115">
        <v>20.732099999999999</v>
      </c>
      <c r="C76" s="113">
        <v>44665</v>
      </c>
      <c r="D76" s="115">
        <v>13.8102</v>
      </c>
    </row>
    <row r="77" spans="1:4">
      <c r="A77" s="113">
        <v>44666</v>
      </c>
      <c r="B77" s="115">
        <v>20.732099999999999</v>
      </c>
      <c r="C77" s="113">
        <v>44666</v>
      </c>
      <c r="D77" s="115">
        <v>13.8102</v>
      </c>
    </row>
    <row r="78" spans="1:4">
      <c r="A78" s="113">
        <v>44669</v>
      </c>
      <c r="B78" s="115">
        <v>20.727799999999998</v>
      </c>
      <c r="C78" s="113">
        <v>44669</v>
      </c>
      <c r="D78" s="115">
        <v>13.7879</v>
      </c>
    </row>
    <row r="79" spans="1:4">
      <c r="A79" s="113">
        <v>44670</v>
      </c>
      <c r="B79" s="115">
        <v>21.060700000000001</v>
      </c>
      <c r="C79" s="113">
        <v>44670</v>
      </c>
      <c r="D79" s="115">
        <v>13.704700000000001</v>
      </c>
    </row>
    <row r="80" spans="1:4">
      <c r="A80" s="113">
        <v>44671</v>
      </c>
      <c r="B80" s="115">
        <v>21.047599999999999</v>
      </c>
      <c r="C80" s="113">
        <v>44671</v>
      </c>
      <c r="D80" s="115">
        <v>13.815300000000001</v>
      </c>
    </row>
    <row r="81" spans="1:4">
      <c r="A81" s="113">
        <v>44672</v>
      </c>
      <c r="B81" s="115">
        <v>20.736999999999998</v>
      </c>
      <c r="C81" s="113">
        <v>44672</v>
      </c>
      <c r="D81" s="115">
        <v>13.849399999999999</v>
      </c>
    </row>
    <row r="82" spans="1:4">
      <c r="A82" s="113">
        <v>44673</v>
      </c>
      <c r="B82" s="115">
        <v>20.161799999999999</v>
      </c>
      <c r="C82" s="113">
        <v>44673</v>
      </c>
      <c r="D82" s="115">
        <v>13.605600000000001</v>
      </c>
    </row>
    <row r="83" spans="1:4">
      <c r="A83" s="113">
        <v>44676</v>
      </c>
      <c r="B83" s="115">
        <v>20.276800000000001</v>
      </c>
      <c r="C83" s="113">
        <v>44676</v>
      </c>
      <c r="D83" s="115">
        <v>13.361700000000001</v>
      </c>
    </row>
    <row r="84" spans="1:4">
      <c r="A84" s="113">
        <v>44677</v>
      </c>
      <c r="B84" s="115">
        <v>19.706099999999999</v>
      </c>
      <c r="C84" s="113">
        <v>44677</v>
      </c>
      <c r="D84" s="115">
        <v>13.245900000000001</v>
      </c>
    </row>
    <row r="85" spans="1:4">
      <c r="A85" s="113">
        <v>44678</v>
      </c>
      <c r="B85" s="115">
        <v>19.747499999999999</v>
      </c>
      <c r="C85" s="113">
        <v>44678</v>
      </c>
      <c r="D85" s="115">
        <v>13.3485</v>
      </c>
    </row>
    <row r="86" spans="1:4">
      <c r="A86" s="113">
        <v>44679</v>
      </c>
      <c r="B86" s="115">
        <v>20.236499999999999</v>
      </c>
      <c r="C86" s="113">
        <v>44679</v>
      </c>
      <c r="D86" s="115">
        <v>13.4246</v>
      </c>
    </row>
    <row r="87" spans="1:4">
      <c r="A87" s="113">
        <v>44680</v>
      </c>
      <c r="B87" s="115">
        <v>19.502300000000002</v>
      </c>
      <c r="C87" s="113">
        <v>44680</v>
      </c>
      <c r="D87" s="115">
        <v>13.523400000000001</v>
      </c>
    </row>
    <row r="88" spans="1:4">
      <c r="A88" s="113">
        <v>44683</v>
      </c>
      <c r="B88" s="115">
        <v>19.613</v>
      </c>
      <c r="C88" s="113">
        <v>44683</v>
      </c>
      <c r="D88" s="115">
        <v>13.3347</v>
      </c>
    </row>
    <row r="89" spans="1:4">
      <c r="A89" s="113">
        <v>44684</v>
      </c>
      <c r="B89" s="115">
        <v>19.707899999999999</v>
      </c>
      <c r="C89" s="113">
        <v>44684</v>
      </c>
      <c r="D89" s="115">
        <v>13.402100000000001</v>
      </c>
    </row>
    <row r="90" spans="1:4">
      <c r="A90" s="113">
        <v>44685</v>
      </c>
      <c r="B90" s="115">
        <v>20.296399999999998</v>
      </c>
      <c r="C90" s="113">
        <v>44685</v>
      </c>
      <c r="D90" s="115">
        <v>13.262700000000001</v>
      </c>
    </row>
    <row r="91" spans="1:4">
      <c r="A91" s="113">
        <v>44686</v>
      </c>
      <c r="B91" s="115">
        <v>19.573499999999999</v>
      </c>
      <c r="C91" s="113">
        <v>44686</v>
      </c>
      <c r="D91" s="115">
        <v>13.1747</v>
      </c>
    </row>
    <row r="92" spans="1:4">
      <c r="A92" s="113">
        <v>44687</v>
      </c>
      <c r="B92" s="115">
        <v>19.462399999999999</v>
      </c>
      <c r="C92" s="113">
        <v>44687</v>
      </c>
      <c r="D92" s="115">
        <v>12.930199999999999</v>
      </c>
    </row>
    <row r="93" spans="1:4">
      <c r="A93" s="113">
        <v>44690</v>
      </c>
      <c r="B93" s="115">
        <v>18.352399999999999</v>
      </c>
      <c r="C93" s="113">
        <v>44690</v>
      </c>
      <c r="D93" s="115">
        <v>12.556800000000001</v>
      </c>
    </row>
    <row r="94" spans="1:4">
      <c r="A94" s="113">
        <v>44691</v>
      </c>
      <c r="B94" s="115">
        <v>18.398</v>
      </c>
      <c r="C94" s="113">
        <v>44691</v>
      </c>
      <c r="D94" s="115">
        <v>12.645799999999999</v>
      </c>
    </row>
    <row r="95" spans="1:4">
      <c r="A95" s="113">
        <v>44692</v>
      </c>
      <c r="B95" s="115">
        <v>18.0791</v>
      </c>
      <c r="C95" s="113">
        <v>44692</v>
      </c>
      <c r="D95" s="115">
        <v>12.5182</v>
      </c>
    </row>
    <row r="96" spans="1:4">
      <c r="A96" s="113">
        <v>44693</v>
      </c>
      <c r="B96" s="115">
        <v>18.065999999999999</v>
      </c>
      <c r="C96" s="113">
        <v>44693</v>
      </c>
      <c r="D96" s="115">
        <v>12.41</v>
      </c>
    </row>
    <row r="97" spans="1:4">
      <c r="A97" s="113">
        <v>44694</v>
      </c>
      <c r="B97" s="115">
        <v>18.497299999999999</v>
      </c>
      <c r="C97" s="113">
        <v>44694</v>
      </c>
      <c r="D97" s="115">
        <v>12.6584</v>
      </c>
    </row>
    <row r="98" spans="1:4">
      <c r="A98" s="113">
        <v>44697</v>
      </c>
      <c r="B98" s="115">
        <v>18.4239</v>
      </c>
      <c r="C98" s="113">
        <v>44697</v>
      </c>
      <c r="D98" s="115">
        <v>12.664400000000001</v>
      </c>
    </row>
    <row r="99" spans="1:4">
      <c r="A99" s="113">
        <v>44698</v>
      </c>
      <c r="B99" s="115">
        <v>18.805399999999999</v>
      </c>
      <c r="C99" s="113">
        <v>44698</v>
      </c>
      <c r="D99" s="115">
        <v>12.8187</v>
      </c>
    </row>
    <row r="100" spans="1:4">
      <c r="A100" s="113">
        <v>44699</v>
      </c>
      <c r="B100" s="115">
        <v>18.047699999999999</v>
      </c>
      <c r="C100" s="113">
        <v>44699</v>
      </c>
      <c r="D100" s="115">
        <v>12.671799999999999</v>
      </c>
    </row>
    <row r="101" spans="1:4">
      <c r="A101" s="113">
        <v>44700</v>
      </c>
      <c r="B101" s="115">
        <v>17.9421</v>
      </c>
      <c r="C101" s="113">
        <v>44700</v>
      </c>
      <c r="D101" s="115">
        <v>12.4901</v>
      </c>
    </row>
    <row r="102" spans="1:4">
      <c r="A102" s="113">
        <v>44701</v>
      </c>
      <c r="B102" s="115">
        <v>17.944500000000001</v>
      </c>
      <c r="C102" s="113">
        <v>44701</v>
      </c>
      <c r="D102" s="115">
        <v>12.5853</v>
      </c>
    </row>
    <row r="103" spans="1:4">
      <c r="A103" s="113">
        <v>44704</v>
      </c>
      <c r="B103" s="115">
        <v>18.2775</v>
      </c>
      <c r="C103" s="113">
        <v>44704</v>
      </c>
      <c r="D103" s="115">
        <v>12.742000000000001</v>
      </c>
    </row>
    <row r="104" spans="1:4">
      <c r="A104" s="113">
        <v>44705</v>
      </c>
      <c r="B104" s="115">
        <v>18.122599999999998</v>
      </c>
      <c r="C104" s="113">
        <v>44705</v>
      </c>
      <c r="D104" s="115">
        <v>12.6111</v>
      </c>
    </row>
    <row r="105" spans="1:4">
      <c r="A105" s="113">
        <v>44706</v>
      </c>
      <c r="B105" s="115">
        <v>18.292999999999999</v>
      </c>
      <c r="C105" s="113">
        <v>44706</v>
      </c>
      <c r="D105" s="115">
        <v>12.6973</v>
      </c>
    </row>
    <row r="106" spans="1:4">
      <c r="A106" s="113">
        <v>44707</v>
      </c>
      <c r="B106" s="115">
        <v>18.654900000000001</v>
      </c>
      <c r="C106" s="113">
        <v>44707</v>
      </c>
      <c r="D106" s="115">
        <v>12.795299999999999</v>
      </c>
    </row>
    <row r="107" spans="1:4">
      <c r="A107" s="113">
        <v>44708</v>
      </c>
      <c r="B107" s="115">
        <v>19.116</v>
      </c>
      <c r="C107" s="113">
        <v>44708</v>
      </c>
      <c r="D107" s="115">
        <v>12.975300000000001</v>
      </c>
    </row>
    <row r="108" spans="1:4">
      <c r="A108" s="113">
        <v>44711</v>
      </c>
      <c r="B108" s="115">
        <v>19.1159</v>
      </c>
      <c r="C108" s="113">
        <v>44711</v>
      </c>
      <c r="D108" s="115">
        <v>13.0542</v>
      </c>
    </row>
    <row r="109" spans="1:4">
      <c r="A109" s="113">
        <v>44712</v>
      </c>
      <c r="B109" s="115">
        <v>18.999099999999999</v>
      </c>
      <c r="C109" s="113">
        <v>44712</v>
      </c>
      <c r="D109" s="115">
        <v>12.963200000000001</v>
      </c>
    </row>
    <row r="110" spans="1:4">
      <c r="A110" s="113">
        <v>44713</v>
      </c>
      <c r="B110" s="115">
        <v>18.8582</v>
      </c>
      <c r="C110" s="113">
        <v>44713</v>
      </c>
      <c r="D110" s="115">
        <v>12.833299999999999</v>
      </c>
    </row>
    <row r="111" spans="1:4">
      <c r="A111" s="113">
        <v>44714</v>
      </c>
      <c r="B111" s="115">
        <v>19.2059</v>
      </c>
      <c r="C111" s="113">
        <v>44714</v>
      </c>
      <c r="D111" s="115">
        <v>12.905900000000001</v>
      </c>
    </row>
    <row r="112" spans="1:4">
      <c r="A112" s="113">
        <v>44715</v>
      </c>
      <c r="B112" s="115">
        <v>18.892900000000001</v>
      </c>
      <c r="C112" s="113">
        <v>44715</v>
      </c>
      <c r="D112" s="115">
        <v>12.870100000000001</v>
      </c>
    </row>
    <row r="113" spans="1:4">
      <c r="A113" s="113">
        <v>44718</v>
      </c>
      <c r="B113" s="115">
        <v>18.952200000000001</v>
      </c>
      <c r="C113" s="113">
        <v>44718</v>
      </c>
      <c r="D113" s="115">
        <v>12.983599999999999</v>
      </c>
    </row>
    <row r="114" spans="1:4">
      <c r="A114" s="113">
        <v>44719</v>
      </c>
      <c r="B114" s="115">
        <v>19.1311</v>
      </c>
      <c r="C114" s="113">
        <v>44719</v>
      </c>
      <c r="D114" s="115">
        <v>12.9527</v>
      </c>
    </row>
    <row r="115" spans="1:4">
      <c r="A115" s="113">
        <v>44720</v>
      </c>
      <c r="B115" s="115">
        <v>18.924399999999999</v>
      </c>
      <c r="C115" s="113">
        <v>44720</v>
      </c>
      <c r="D115" s="115">
        <v>12.8773</v>
      </c>
    </row>
    <row r="116" spans="1:4">
      <c r="A116" s="113">
        <v>44721</v>
      </c>
      <c r="B116" s="115">
        <v>18.474</v>
      </c>
      <c r="C116" s="113">
        <v>44721</v>
      </c>
      <c r="D116" s="115">
        <v>12.7033</v>
      </c>
    </row>
    <row r="117" spans="1:4">
      <c r="A117" s="113">
        <v>44722</v>
      </c>
      <c r="B117" s="115">
        <v>17.936199999999999</v>
      </c>
      <c r="C117" s="113">
        <v>44722</v>
      </c>
      <c r="D117" s="115">
        <v>12.3711</v>
      </c>
    </row>
    <row r="118" spans="1:4">
      <c r="A118" s="113">
        <v>44725</v>
      </c>
      <c r="B118" s="115">
        <v>17.2408</v>
      </c>
      <c r="C118" s="113">
        <v>44725</v>
      </c>
      <c r="D118" s="115">
        <v>12.082599999999999</v>
      </c>
    </row>
    <row r="119" spans="1:4">
      <c r="A119" s="113">
        <v>44726</v>
      </c>
      <c r="B119" s="115">
        <v>17.175999999999998</v>
      </c>
      <c r="C119" s="113">
        <v>44726</v>
      </c>
      <c r="D119" s="115">
        <v>11.934699999999999</v>
      </c>
    </row>
    <row r="120" spans="1:4">
      <c r="A120" s="113">
        <v>44727</v>
      </c>
      <c r="B120" s="115">
        <v>17.4268</v>
      </c>
      <c r="C120" s="113">
        <v>44727</v>
      </c>
      <c r="D120" s="115">
        <v>12.117100000000001</v>
      </c>
    </row>
    <row r="121" spans="1:4">
      <c r="A121" s="113">
        <v>44728</v>
      </c>
      <c r="B121" s="115">
        <v>16.858799999999999</v>
      </c>
      <c r="C121" s="113">
        <v>44728</v>
      </c>
      <c r="D121" s="115">
        <v>11.8254</v>
      </c>
    </row>
    <row r="122" spans="1:4">
      <c r="A122" s="113">
        <v>44729</v>
      </c>
      <c r="B122" s="115">
        <v>16.896000000000001</v>
      </c>
      <c r="C122" s="113">
        <v>44729</v>
      </c>
      <c r="D122" s="115">
        <v>11.8254</v>
      </c>
    </row>
    <row r="123" spans="1:4">
      <c r="A123" s="113">
        <v>44732</v>
      </c>
      <c r="B123" s="115">
        <v>16.896000000000001</v>
      </c>
      <c r="C123" s="113">
        <v>44732</v>
      </c>
      <c r="D123" s="115">
        <v>11.9427</v>
      </c>
    </row>
    <row r="124" spans="1:4">
      <c r="A124" s="113">
        <v>44733</v>
      </c>
      <c r="B124" s="115">
        <v>17.3095</v>
      </c>
      <c r="C124" s="113">
        <v>44733</v>
      </c>
      <c r="D124" s="115">
        <v>11.983000000000001</v>
      </c>
    </row>
    <row r="125" spans="1:4">
      <c r="A125" s="113">
        <v>44734</v>
      </c>
      <c r="B125" s="115">
        <v>17.286999999999999</v>
      </c>
      <c r="C125" s="113">
        <v>44734</v>
      </c>
      <c r="D125" s="115">
        <v>11.8992</v>
      </c>
    </row>
    <row r="126" spans="1:4">
      <c r="A126" s="113">
        <v>44735</v>
      </c>
      <c r="B126" s="115">
        <v>17.4526</v>
      </c>
      <c r="C126" s="113">
        <v>44735</v>
      </c>
      <c r="D126" s="115">
        <v>11.8011</v>
      </c>
    </row>
    <row r="127" spans="1:4">
      <c r="A127" s="113">
        <v>44736</v>
      </c>
      <c r="B127" s="115">
        <v>17.986799999999999</v>
      </c>
      <c r="C127" s="113">
        <v>44736</v>
      </c>
      <c r="D127" s="115">
        <v>12.116300000000001</v>
      </c>
    </row>
    <row r="128" spans="1:4">
      <c r="A128" s="113">
        <v>44739</v>
      </c>
      <c r="B128" s="115">
        <v>17.933299999999999</v>
      </c>
      <c r="C128" s="113">
        <v>44739</v>
      </c>
      <c r="D128" s="115">
        <v>12.18</v>
      </c>
    </row>
    <row r="129" spans="1:4">
      <c r="A129" s="113">
        <v>44740</v>
      </c>
      <c r="B129" s="115">
        <v>17.572700000000001</v>
      </c>
      <c r="C129" s="113">
        <v>44740</v>
      </c>
      <c r="D129" s="115">
        <v>12.212400000000001</v>
      </c>
    </row>
    <row r="130" spans="1:4">
      <c r="A130" s="113">
        <v>44741</v>
      </c>
      <c r="B130" s="115">
        <v>17.560199999999998</v>
      </c>
      <c r="C130" s="113">
        <v>44741</v>
      </c>
      <c r="D130" s="115">
        <v>12.145</v>
      </c>
    </row>
    <row r="131" spans="1:4">
      <c r="A131" s="113">
        <v>44742</v>
      </c>
      <c r="B131" s="115">
        <v>17.406400000000001</v>
      </c>
      <c r="C131" s="113">
        <v>44742</v>
      </c>
      <c r="D131" s="115">
        <v>11.9611</v>
      </c>
    </row>
    <row r="132" spans="1:4">
      <c r="A132" s="113">
        <v>44743</v>
      </c>
      <c r="B132" s="115">
        <v>17.561800000000002</v>
      </c>
      <c r="C132" s="113">
        <v>44743</v>
      </c>
      <c r="D132" s="115">
        <v>11.9268</v>
      </c>
    </row>
    <row r="133" spans="1:4">
      <c r="A133" s="113">
        <v>44746</v>
      </c>
      <c r="B133" s="115">
        <v>17.561800000000002</v>
      </c>
      <c r="C133" s="113">
        <v>44746</v>
      </c>
      <c r="D133" s="115">
        <v>12.0001</v>
      </c>
    </row>
    <row r="134" spans="1:4">
      <c r="A134" s="113">
        <v>44747</v>
      </c>
      <c r="B134" s="115">
        <v>17.589600000000001</v>
      </c>
      <c r="C134" s="113">
        <v>44747</v>
      </c>
      <c r="D134" s="115">
        <v>11.747</v>
      </c>
    </row>
    <row r="135" spans="1:4">
      <c r="A135" s="113">
        <v>44748</v>
      </c>
      <c r="B135" s="115">
        <v>17.6525</v>
      </c>
      <c r="C135" s="113">
        <v>44748</v>
      </c>
      <c r="D135" s="115">
        <v>11.9382</v>
      </c>
    </row>
    <row r="136" spans="1:4">
      <c r="A136" s="113">
        <v>44749</v>
      </c>
      <c r="B136" s="115">
        <v>17.916599999999999</v>
      </c>
      <c r="C136" s="113">
        <v>44749</v>
      </c>
      <c r="D136" s="115">
        <v>12.158099999999999</v>
      </c>
    </row>
    <row r="137" spans="1:4">
      <c r="A137" s="113">
        <v>44750</v>
      </c>
      <c r="B137" s="115">
        <v>17.901800000000001</v>
      </c>
      <c r="C137" s="113">
        <v>44750</v>
      </c>
      <c r="D137" s="115">
        <v>12.222200000000001</v>
      </c>
    </row>
    <row r="138" spans="1:4">
      <c r="A138" s="113">
        <v>44753</v>
      </c>
      <c r="B138" s="115">
        <v>17.6953</v>
      </c>
      <c r="C138" s="113">
        <v>44753</v>
      </c>
      <c r="D138" s="115">
        <v>12.1646</v>
      </c>
    </row>
    <row r="139" spans="1:4">
      <c r="A139" s="113">
        <v>44754</v>
      </c>
      <c r="B139" s="115">
        <v>17.5319</v>
      </c>
      <c r="C139" s="113">
        <v>44754</v>
      </c>
      <c r="D139" s="115">
        <v>12.2239</v>
      </c>
    </row>
    <row r="140" spans="1:4">
      <c r="A140" s="113">
        <v>44755</v>
      </c>
      <c r="B140" s="115">
        <v>17.4541</v>
      </c>
      <c r="C140" s="113">
        <v>44755</v>
      </c>
      <c r="D140" s="115">
        <v>12.101000000000001</v>
      </c>
    </row>
    <row r="141" spans="1:4">
      <c r="A141" s="113">
        <v>44756</v>
      </c>
      <c r="B141" s="115">
        <v>17.401900000000001</v>
      </c>
      <c r="C141" s="113">
        <v>44756</v>
      </c>
      <c r="D141" s="115">
        <v>11.9185</v>
      </c>
    </row>
    <row r="142" spans="1:4">
      <c r="A142" s="113">
        <v>44757</v>
      </c>
      <c r="B142" s="115">
        <v>17.7364</v>
      </c>
      <c r="C142" s="113">
        <v>44757</v>
      </c>
      <c r="D142" s="115">
        <v>12.089399999999999</v>
      </c>
    </row>
    <row r="143" spans="1:4">
      <c r="A143" s="113">
        <v>44760</v>
      </c>
      <c r="B143" s="115">
        <v>17.588100000000001</v>
      </c>
      <c r="C143" s="113">
        <v>44760</v>
      </c>
      <c r="D143" s="115">
        <v>12.1991</v>
      </c>
    </row>
    <row r="144" spans="1:4">
      <c r="A144" s="113">
        <v>44761</v>
      </c>
      <c r="B144" s="115">
        <v>18.074100000000001</v>
      </c>
      <c r="C144" s="113">
        <v>44761</v>
      </c>
      <c r="D144" s="115">
        <v>12.367000000000001</v>
      </c>
    </row>
    <row r="145" spans="1:11">
      <c r="A145" s="113">
        <v>44762</v>
      </c>
      <c r="B145" s="115">
        <v>18.1815</v>
      </c>
      <c r="C145" s="113">
        <v>44762</v>
      </c>
      <c r="D145" s="115">
        <v>12.3348</v>
      </c>
    </row>
    <row r="146" spans="1:11">
      <c r="A146" s="113">
        <v>44763</v>
      </c>
      <c r="B146" s="115">
        <v>18.360900000000001</v>
      </c>
      <c r="C146" s="113">
        <v>44763</v>
      </c>
      <c r="D146" s="115">
        <v>12.385300000000001</v>
      </c>
    </row>
    <row r="147" spans="1:11">
      <c r="A147" s="113">
        <v>44764</v>
      </c>
      <c r="B147" s="115">
        <v>18.189499999999999</v>
      </c>
      <c r="C147" s="113">
        <v>44764</v>
      </c>
      <c r="D147" s="115">
        <v>12.4184</v>
      </c>
    </row>
    <row r="148" spans="1:11">
      <c r="A148" s="113">
        <v>44767</v>
      </c>
      <c r="B148" s="115">
        <v>18.2135</v>
      </c>
      <c r="C148" s="113">
        <v>44767</v>
      </c>
      <c r="D148" s="115">
        <v>12.440099999999999</v>
      </c>
    </row>
    <row r="149" spans="1:11">
      <c r="A149" s="113">
        <v>44768</v>
      </c>
      <c r="B149" s="115">
        <v>18.003599999999999</v>
      </c>
      <c r="C149" s="113">
        <v>44768</v>
      </c>
      <c r="D149" s="115">
        <v>12.446199999999999</v>
      </c>
    </row>
    <row r="150" spans="1:11">
      <c r="A150" s="113">
        <v>44769</v>
      </c>
      <c r="B150" s="115">
        <v>18.475899999999999</v>
      </c>
      <c r="C150" s="113">
        <v>44769</v>
      </c>
      <c r="D150" s="115">
        <v>12.5328</v>
      </c>
    </row>
    <row r="151" spans="1:11">
      <c r="A151" s="113">
        <v>44770</v>
      </c>
      <c r="B151" s="115">
        <v>18.705100000000002</v>
      </c>
      <c r="C151" s="113">
        <v>44770</v>
      </c>
      <c r="D151" s="115">
        <v>12.6654</v>
      </c>
    </row>
    <row r="152" spans="1:11">
      <c r="A152" s="113">
        <v>44771</v>
      </c>
      <c r="B152" s="115">
        <v>18.974299999999999</v>
      </c>
      <c r="C152" s="113">
        <v>44771</v>
      </c>
      <c r="D152" s="115">
        <v>12.815899999999999</v>
      </c>
      <c r="H152" s="1"/>
      <c r="I152" s="1"/>
      <c r="J152" s="1"/>
      <c r="K152" s="1"/>
    </row>
    <row r="153" spans="1:11">
      <c r="A153" s="113">
        <v>44774</v>
      </c>
      <c r="B153" s="115">
        <v>18.920200000000001</v>
      </c>
      <c r="C153" s="113">
        <v>44774</v>
      </c>
      <c r="D153" s="115">
        <v>12.7941</v>
      </c>
    </row>
    <row r="154" spans="1:11">
      <c r="A154" s="113">
        <v>44775</v>
      </c>
      <c r="B154" s="115">
        <v>18.795100000000001</v>
      </c>
      <c r="C154" s="113">
        <v>44775</v>
      </c>
      <c r="D154" s="115">
        <v>12.761799999999999</v>
      </c>
    </row>
    <row r="155" spans="1:11">
      <c r="A155" s="113">
        <v>44776</v>
      </c>
      <c r="B155" s="115">
        <v>19.090299999999999</v>
      </c>
      <c r="C155" s="113">
        <v>44776</v>
      </c>
      <c r="D155" s="115">
        <v>12.895799999999999</v>
      </c>
    </row>
    <row r="156" spans="1:11">
      <c r="A156" s="113">
        <v>44777</v>
      </c>
      <c r="B156" s="115">
        <v>19.075500000000002</v>
      </c>
      <c r="C156" s="113">
        <v>44777</v>
      </c>
      <c r="D156" s="115">
        <v>12.8992</v>
      </c>
    </row>
    <row r="157" spans="1:11">
      <c r="A157" s="113">
        <v>44778</v>
      </c>
      <c r="B157" s="115">
        <v>19.047999999999998</v>
      </c>
      <c r="C157" s="113">
        <v>44778</v>
      </c>
      <c r="D157" s="115">
        <v>12.8049</v>
      </c>
    </row>
    <row r="158" spans="1:11">
      <c r="A158" s="113">
        <v>44781</v>
      </c>
      <c r="B158" s="115">
        <v>18.622699999999998</v>
      </c>
      <c r="C158" s="113">
        <v>44781</v>
      </c>
      <c r="D158" s="115">
        <v>12.9016</v>
      </c>
    </row>
    <row r="159" spans="1:11">
      <c r="A159" s="113">
        <v>44782</v>
      </c>
      <c r="B159" s="115">
        <v>18.548400000000001</v>
      </c>
      <c r="C159" s="113">
        <v>44782</v>
      </c>
      <c r="D159" s="115">
        <v>12.8203</v>
      </c>
    </row>
    <row r="160" spans="1:11">
      <c r="A160" s="113">
        <v>44783</v>
      </c>
      <c r="B160" s="115">
        <v>18.921099999999999</v>
      </c>
      <c r="C160" s="113">
        <v>44783</v>
      </c>
      <c r="D160" s="115">
        <v>12.9184</v>
      </c>
    </row>
    <row r="161" spans="1:4">
      <c r="A161" s="113">
        <v>44784</v>
      </c>
      <c r="B161" s="115">
        <v>18.908300000000001</v>
      </c>
      <c r="C161" s="113">
        <v>44784</v>
      </c>
      <c r="D161" s="115">
        <v>13.0062</v>
      </c>
    </row>
    <row r="162" spans="1:4">
      <c r="A162" s="113">
        <v>44785</v>
      </c>
      <c r="B162" s="115">
        <v>19.236000000000001</v>
      </c>
      <c r="C162" s="113">
        <v>44785</v>
      </c>
      <c r="D162" s="115">
        <v>13.0159</v>
      </c>
    </row>
    <row r="163" spans="1:4">
      <c r="A163" s="113">
        <v>44788</v>
      </c>
      <c r="B163" s="115">
        <v>19.3141</v>
      </c>
      <c r="C163" s="113">
        <v>44788</v>
      </c>
      <c r="D163" s="115">
        <v>13.079499999999999</v>
      </c>
    </row>
    <row r="164" spans="1:4">
      <c r="A164" s="113">
        <v>44789</v>
      </c>
      <c r="B164" s="115">
        <v>19.347100000000001</v>
      </c>
      <c r="C164" s="113">
        <v>44789</v>
      </c>
      <c r="D164" s="115">
        <v>13.101800000000001</v>
      </c>
    </row>
    <row r="165" spans="1:4">
      <c r="A165" s="113">
        <v>44790</v>
      </c>
      <c r="B165" s="115">
        <v>19.207100000000001</v>
      </c>
      <c r="C165" s="113">
        <v>44790</v>
      </c>
      <c r="D165" s="115">
        <v>12.9869</v>
      </c>
    </row>
    <row r="166" spans="1:4">
      <c r="A166" s="113">
        <v>44791</v>
      </c>
      <c r="B166" s="115">
        <v>19.248699999999999</v>
      </c>
      <c r="C166" s="113">
        <v>44791</v>
      </c>
      <c r="D166" s="115">
        <v>13.054</v>
      </c>
    </row>
    <row r="167" spans="1:4">
      <c r="A167" s="113">
        <v>44792</v>
      </c>
      <c r="B167" s="115">
        <v>19.001799999999999</v>
      </c>
      <c r="C167" s="113">
        <v>44792</v>
      </c>
      <c r="D167" s="115">
        <v>12.964</v>
      </c>
    </row>
    <row r="168" spans="1:4">
      <c r="A168" s="113">
        <v>44795</v>
      </c>
      <c r="B168" s="115">
        <v>18.595099999999999</v>
      </c>
      <c r="C168" s="113">
        <v>44795</v>
      </c>
      <c r="D168" s="115">
        <v>12.8485</v>
      </c>
    </row>
    <row r="169" spans="1:4">
      <c r="A169" s="113">
        <v>44796</v>
      </c>
      <c r="B169" s="115">
        <v>18.553799999999999</v>
      </c>
      <c r="C169" s="113">
        <v>44796</v>
      </c>
      <c r="D169" s="115">
        <v>12.7971</v>
      </c>
    </row>
    <row r="170" spans="1:4">
      <c r="A170" s="113">
        <v>44797</v>
      </c>
      <c r="B170" s="115">
        <v>18.608000000000001</v>
      </c>
      <c r="C170" s="113">
        <v>44797</v>
      </c>
      <c r="D170" s="115">
        <v>12.818899999999999</v>
      </c>
    </row>
    <row r="171" spans="1:4">
      <c r="A171" s="113">
        <v>44798</v>
      </c>
      <c r="B171" s="115">
        <v>18.869800000000001</v>
      </c>
      <c r="C171" s="113">
        <v>44798</v>
      </c>
      <c r="D171" s="115">
        <v>12.856199999999999</v>
      </c>
    </row>
    <row r="172" spans="1:4">
      <c r="A172" s="113">
        <v>44799</v>
      </c>
      <c r="B172" s="115">
        <v>18.234100000000002</v>
      </c>
      <c r="C172" s="113">
        <v>44799</v>
      </c>
      <c r="D172" s="115">
        <v>12.641500000000001</v>
      </c>
    </row>
    <row r="173" spans="1:4">
      <c r="A173" s="113">
        <v>44802</v>
      </c>
      <c r="B173" s="115">
        <v>18.112500000000001</v>
      </c>
      <c r="C173" s="113">
        <v>44802</v>
      </c>
      <c r="D173" s="115">
        <v>12.533899999999999</v>
      </c>
    </row>
    <row r="174" spans="1:4">
      <c r="A174" s="113">
        <v>44803</v>
      </c>
      <c r="B174" s="115">
        <v>17.915900000000001</v>
      </c>
      <c r="C174" s="113">
        <v>44803</v>
      </c>
      <c r="D174" s="115">
        <v>12.456099999999999</v>
      </c>
    </row>
    <row r="175" spans="1:4">
      <c r="A175" s="113">
        <v>44804</v>
      </c>
      <c r="B175" s="115">
        <v>17.7758</v>
      </c>
      <c r="C175" s="113">
        <v>44804</v>
      </c>
      <c r="D175" s="115">
        <v>12.312200000000001</v>
      </c>
    </row>
    <row r="176" spans="1:4">
      <c r="A176" s="113">
        <v>44805</v>
      </c>
      <c r="B176" s="115">
        <v>17.827999999999999</v>
      </c>
      <c r="C176" s="113">
        <v>44805</v>
      </c>
      <c r="D176" s="115">
        <v>12.0975</v>
      </c>
    </row>
    <row r="177" spans="1:4">
      <c r="A177" s="113">
        <v>44806</v>
      </c>
      <c r="B177" s="115">
        <v>17.636299999999999</v>
      </c>
      <c r="C177" s="113">
        <v>44806</v>
      </c>
      <c r="D177" s="115">
        <v>12.3436</v>
      </c>
    </row>
    <row r="178" spans="1:4">
      <c r="A178" s="113">
        <v>44809</v>
      </c>
      <c r="B178" s="115">
        <v>17.635999999999999</v>
      </c>
      <c r="C178" s="113">
        <v>44809</v>
      </c>
      <c r="D178" s="115">
        <v>12.274800000000001</v>
      </c>
    </row>
    <row r="179" spans="1:4">
      <c r="A179" s="113">
        <v>44810</v>
      </c>
      <c r="B179" s="115">
        <v>17.563400000000001</v>
      </c>
      <c r="C179" s="113">
        <v>44810</v>
      </c>
      <c r="D179" s="115">
        <v>12.305300000000001</v>
      </c>
    </row>
    <row r="180" spans="1:4">
      <c r="A180" s="113">
        <v>44811</v>
      </c>
      <c r="B180" s="115">
        <v>17.8855</v>
      </c>
      <c r="C180" s="113">
        <v>44811</v>
      </c>
      <c r="D180" s="115">
        <v>12.2324</v>
      </c>
    </row>
    <row r="181" spans="1:4">
      <c r="A181" s="113">
        <v>44812</v>
      </c>
      <c r="B181" s="115">
        <v>18.003299999999999</v>
      </c>
      <c r="C181" s="113">
        <v>44812</v>
      </c>
      <c r="D181" s="115">
        <v>12.292</v>
      </c>
    </row>
    <row r="182" spans="1:4">
      <c r="A182" s="113">
        <v>44813</v>
      </c>
      <c r="B182" s="115">
        <v>18.2776</v>
      </c>
      <c r="C182" s="113">
        <v>44813</v>
      </c>
      <c r="D182" s="115">
        <v>12.475</v>
      </c>
    </row>
    <row r="183" spans="1:4">
      <c r="A183" s="113">
        <v>44816</v>
      </c>
      <c r="B183" s="115">
        <v>18.471</v>
      </c>
      <c r="C183" s="113">
        <v>44816</v>
      </c>
      <c r="D183" s="115">
        <v>12.690799999999999</v>
      </c>
    </row>
    <row r="184" spans="1:4">
      <c r="A184" s="113">
        <v>44817</v>
      </c>
      <c r="B184" s="115">
        <v>17.672799999999999</v>
      </c>
      <c r="C184" s="113">
        <v>44817</v>
      </c>
      <c r="D184" s="115">
        <v>12.5025</v>
      </c>
    </row>
    <row r="185" spans="1:4">
      <c r="A185" s="113">
        <v>44818</v>
      </c>
      <c r="B185" s="115">
        <v>17.732600000000001</v>
      </c>
      <c r="C185" s="113">
        <v>44818</v>
      </c>
      <c r="D185" s="115">
        <v>12.398999999999999</v>
      </c>
    </row>
    <row r="186" spans="1:4">
      <c r="A186" s="113">
        <v>44819</v>
      </c>
      <c r="B186" s="115">
        <v>17.532</v>
      </c>
      <c r="C186" s="113">
        <v>44819</v>
      </c>
      <c r="D186" s="115">
        <v>12.3141</v>
      </c>
    </row>
    <row r="187" spans="1:4">
      <c r="A187" s="113">
        <v>44820</v>
      </c>
      <c r="B187" s="115">
        <v>17.406099999999999</v>
      </c>
      <c r="C187" s="113">
        <v>44820</v>
      </c>
      <c r="D187" s="115">
        <v>12.123699999999999</v>
      </c>
    </row>
    <row r="188" spans="1:4">
      <c r="A188" s="113">
        <v>44823</v>
      </c>
      <c r="B188" s="115">
        <v>17.524899999999999</v>
      </c>
      <c r="C188" s="113">
        <v>44823</v>
      </c>
      <c r="D188" s="115">
        <v>12.1113</v>
      </c>
    </row>
    <row r="189" spans="1:4">
      <c r="A189" s="113">
        <v>44824</v>
      </c>
      <c r="B189" s="115">
        <v>17.327300000000001</v>
      </c>
      <c r="C189" s="113">
        <v>44824</v>
      </c>
      <c r="D189" s="115">
        <v>11.9848</v>
      </c>
    </row>
    <row r="190" spans="1:4">
      <c r="A190" s="113">
        <v>44825</v>
      </c>
      <c r="B190" s="115">
        <v>17.030899999999999</v>
      </c>
      <c r="C190" s="113">
        <v>44825</v>
      </c>
      <c r="D190" s="115">
        <v>12.086499999999999</v>
      </c>
    </row>
    <row r="191" spans="1:4">
      <c r="A191" s="113">
        <v>44826</v>
      </c>
      <c r="B191" s="115">
        <v>16.8874</v>
      </c>
      <c r="C191" s="113">
        <v>44826</v>
      </c>
      <c r="D191" s="115">
        <v>11.876300000000001</v>
      </c>
    </row>
    <row r="192" spans="1:4">
      <c r="A192" s="113">
        <v>44827</v>
      </c>
      <c r="B192" s="115">
        <v>16.596399999999999</v>
      </c>
      <c r="C192" s="113">
        <v>44827</v>
      </c>
      <c r="D192" s="115">
        <v>11.601100000000001</v>
      </c>
    </row>
    <row r="193" spans="1:4">
      <c r="A193" s="113">
        <v>44830</v>
      </c>
      <c r="B193" s="115">
        <v>16.424800000000001</v>
      </c>
      <c r="C193" s="113">
        <v>44830</v>
      </c>
      <c r="D193" s="115">
        <v>11.5572</v>
      </c>
    </row>
    <row r="194" spans="1:4">
      <c r="A194" s="113">
        <v>44831</v>
      </c>
      <c r="B194" s="115">
        <v>16.39</v>
      </c>
      <c r="C194" s="113">
        <v>44831</v>
      </c>
      <c r="D194" s="115">
        <v>11.5495</v>
      </c>
    </row>
    <row r="195" spans="1:4">
      <c r="A195" s="113">
        <v>44832</v>
      </c>
      <c r="B195" s="115">
        <v>16.712399999999999</v>
      </c>
      <c r="C195" s="113">
        <v>44832</v>
      </c>
      <c r="D195" s="115">
        <v>11.588100000000001</v>
      </c>
    </row>
    <row r="196" spans="1:4">
      <c r="A196" s="113">
        <v>44833</v>
      </c>
      <c r="B196" s="115">
        <v>16.359300000000001</v>
      </c>
      <c r="C196" s="113">
        <v>44833</v>
      </c>
      <c r="D196" s="115">
        <v>11.4</v>
      </c>
    </row>
    <row r="197" spans="1:4">
      <c r="A197" s="113">
        <v>44834</v>
      </c>
      <c r="B197" s="115">
        <v>16.1128</v>
      </c>
      <c r="C197" s="113">
        <v>44834</v>
      </c>
      <c r="D197" s="115">
        <v>11.536099999999999</v>
      </c>
    </row>
    <row r="198" spans="1:4">
      <c r="A198" s="113">
        <v>44837</v>
      </c>
      <c r="B198" s="115">
        <v>16.526499999999999</v>
      </c>
      <c r="C198" s="113">
        <v>44837</v>
      </c>
      <c r="D198" s="115">
        <v>11.5616</v>
      </c>
    </row>
    <row r="199" spans="1:4">
      <c r="A199" s="113">
        <v>44838</v>
      </c>
      <c r="B199" s="115">
        <v>17.0319</v>
      </c>
      <c r="C199" s="113">
        <v>44838</v>
      </c>
      <c r="D199" s="115">
        <v>11.9232</v>
      </c>
    </row>
    <row r="200" spans="1:4">
      <c r="A200" s="113">
        <v>44839</v>
      </c>
      <c r="B200" s="115">
        <v>16.997599999999998</v>
      </c>
      <c r="C200" s="113">
        <v>44839</v>
      </c>
      <c r="D200" s="115">
        <v>11.805400000000001</v>
      </c>
    </row>
    <row r="201" spans="1:4">
      <c r="A201" s="113">
        <v>44840</v>
      </c>
      <c r="B201" s="115">
        <v>16.8261</v>
      </c>
      <c r="C201" s="113">
        <v>44840</v>
      </c>
      <c r="D201" s="115">
        <v>11.725300000000001</v>
      </c>
    </row>
    <row r="202" spans="1:4">
      <c r="A202" s="113">
        <v>44841</v>
      </c>
      <c r="B202" s="115">
        <v>16.355799999999999</v>
      </c>
      <c r="C202" s="113">
        <v>44841</v>
      </c>
      <c r="D202" s="115">
        <v>11.593400000000001</v>
      </c>
    </row>
    <row r="203" spans="1:4">
      <c r="A203" s="113">
        <v>44844</v>
      </c>
      <c r="B203" s="115">
        <v>16.233599999999999</v>
      </c>
      <c r="C203" s="113">
        <v>44844</v>
      </c>
      <c r="D203" s="115">
        <v>11.545500000000001</v>
      </c>
    </row>
    <row r="204" spans="1:4">
      <c r="A204" s="113">
        <v>44845</v>
      </c>
      <c r="B204" s="115">
        <v>16.128</v>
      </c>
      <c r="C204" s="113">
        <v>44845</v>
      </c>
      <c r="D204" s="115">
        <v>11.484500000000001</v>
      </c>
    </row>
    <row r="205" spans="1:4">
      <c r="A205" s="113">
        <v>44846</v>
      </c>
      <c r="B205" s="115">
        <v>16.0749</v>
      </c>
      <c r="C205" s="113">
        <v>44846</v>
      </c>
      <c r="D205" s="115">
        <v>11.426500000000001</v>
      </c>
    </row>
    <row r="206" spans="1:4">
      <c r="A206" s="113">
        <v>44847</v>
      </c>
      <c r="B206" s="115">
        <v>16.492100000000001</v>
      </c>
      <c r="C206" s="113">
        <v>44847</v>
      </c>
      <c r="D206" s="115">
        <v>11.5144</v>
      </c>
    </row>
    <row r="207" spans="1:4">
      <c r="A207" s="113">
        <v>44848</v>
      </c>
      <c r="B207" s="115">
        <v>16.1021</v>
      </c>
      <c r="C207" s="113">
        <v>44848</v>
      </c>
      <c r="D207" s="115">
        <v>11.5762</v>
      </c>
    </row>
    <row r="208" spans="1:4">
      <c r="A208" s="113">
        <v>44851</v>
      </c>
      <c r="B208" s="115">
        <v>16.528300000000002</v>
      </c>
      <c r="C208" s="113">
        <v>44851</v>
      </c>
      <c r="D208" s="115">
        <v>11.7852</v>
      </c>
    </row>
    <row r="209" spans="1:4">
      <c r="A209" s="113">
        <v>44852</v>
      </c>
      <c r="B209" s="115">
        <v>16.717300000000002</v>
      </c>
      <c r="C209" s="113">
        <v>44852</v>
      </c>
      <c r="D209" s="115">
        <v>11.8271</v>
      </c>
    </row>
    <row r="210" spans="1:4">
      <c r="A210" s="113">
        <v>44853</v>
      </c>
      <c r="B210" s="115">
        <v>16.605499999999999</v>
      </c>
      <c r="C210" s="113">
        <v>44853</v>
      </c>
      <c r="D210" s="115">
        <v>11.7685</v>
      </c>
    </row>
    <row r="211" spans="1:4">
      <c r="A211" s="113">
        <v>44854</v>
      </c>
      <c r="B211" s="115">
        <v>16.472899999999999</v>
      </c>
      <c r="C211" s="113">
        <v>44854</v>
      </c>
      <c r="D211" s="115">
        <v>11.7949</v>
      </c>
    </row>
    <row r="212" spans="1:4">
      <c r="A212" s="113">
        <v>44855</v>
      </c>
      <c r="B212" s="115">
        <v>16.933</v>
      </c>
      <c r="C212" s="113">
        <v>44855</v>
      </c>
      <c r="D212" s="115">
        <v>11.726100000000001</v>
      </c>
    </row>
    <row r="213" spans="1:4">
      <c r="A213" s="113">
        <v>44858</v>
      </c>
      <c r="B213" s="115">
        <v>17.134599999999999</v>
      </c>
      <c r="C213" s="113">
        <v>44858</v>
      </c>
      <c r="D213" s="115">
        <v>11.8863</v>
      </c>
    </row>
    <row r="214" spans="1:4">
      <c r="A214" s="113">
        <v>44859</v>
      </c>
      <c r="B214" s="115">
        <v>17.4131</v>
      </c>
      <c r="C214" s="113">
        <v>44859</v>
      </c>
      <c r="D214" s="115">
        <v>12.059799999999999</v>
      </c>
    </row>
    <row r="215" spans="1:4">
      <c r="A215" s="113">
        <v>44860</v>
      </c>
      <c r="B215" s="115">
        <v>17.284500000000001</v>
      </c>
      <c r="C215" s="113">
        <v>44860</v>
      </c>
      <c r="D215" s="115">
        <v>12.1305</v>
      </c>
    </row>
    <row r="216" spans="1:4">
      <c r="A216" s="113">
        <v>44861</v>
      </c>
      <c r="B216" s="115">
        <v>17.1813</v>
      </c>
      <c r="C216" s="113">
        <v>44861</v>
      </c>
      <c r="D216" s="115">
        <v>12.1249</v>
      </c>
    </row>
    <row r="217" spans="1:4">
      <c r="A217" s="113">
        <v>44862</v>
      </c>
      <c r="B217" s="115">
        <v>17.6066</v>
      </c>
      <c r="C217" s="113">
        <v>44862</v>
      </c>
      <c r="D217" s="115">
        <v>12.1402</v>
      </c>
    </row>
    <row r="218" spans="1:4">
      <c r="A218" s="113">
        <v>44865</v>
      </c>
      <c r="B218" s="115">
        <v>17.475200000000001</v>
      </c>
      <c r="C218" s="113">
        <v>44865</v>
      </c>
      <c r="D218" s="115">
        <v>12.1761</v>
      </c>
    </row>
    <row r="219" spans="1:4">
      <c r="A219" s="113">
        <v>44866</v>
      </c>
      <c r="B219" s="115">
        <v>17.404</v>
      </c>
      <c r="C219" s="113">
        <v>44866</v>
      </c>
      <c r="D219" s="115">
        <v>12.2454</v>
      </c>
    </row>
    <row r="220" spans="1:4">
      <c r="A220" s="113">
        <v>44867</v>
      </c>
      <c r="B220" s="115">
        <v>16.9693</v>
      </c>
      <c r="C220" s="113">
        <v>44867</v>
      </c>
      <c r="D220" s="115">
        <v>12.207599999999999</v>
      </c>
    </row>
    <row r="221" spans="1:4">
      <c r="A221" s="113">
        <v>44868</v>
      </c>
      <c r="B221" s="115">
        <v>16.7822</v>
      </c>
      <c r="C221" s="113">
        <v>44868</v>
      </c>
      <c r="D221" s="115">
        <v>12.096399999999999</v>
      </c>
    </row>
    <row r="222" spans="1:4">
      <c r="A222" s="113">
        <v>44869</v>
      </c>
      <c r="B222" s="115">
        <v>17.0107</v>
      </c>
      <c r="C222" s="113">
        <v>44869</v>
      </c>
      <c r="D222" s="115">
        <v>12.319900000000001</v>
      </c>
    </row>
    <row r="223" spans="1:4">
      <c r="A223" s="113">
        <v>44872</v>
      </c>
      <c r="B223" s="115">
        <v>17.023800000000001</v>
      </c>
      <c r="C223" s="113">
        <v>44872</v>
      </c>
      <c r="D223" s="115">
        <v>12.3512</v>
      </c>
    </row>
    <row r="224" spans="1:4">
      <c r="A224" s="113">
        <v>44873</v>
      </c>
      <c r="B224" s="115">
        <v>17.113099999999999</v>
      </c>
      <c r="C224" s="113">
        <v>44873</v>
      </c>
      <c r="D224" s="115">
        <v>12.442399999999999</v>
      </c>
    </row>
    <row r="225" spans="1:4">
      <c r="A225" s="113">
        <v>44874</v>
      </c>
      <c r="B225" s="115">
        <v>16.7591</v>
      </c>
      <c r="C225" s="113">
        <v>44874</v>
      </c>
      <c r="D225" s="115">
        <v>12.4063</v>
      </c>
    </row>
    <row r="226" spans="1:4">
      <c r="A226" s="113">
        <v>44875</v>
      </c>
      <c r="B226" s="115">
        <v>17.687999999999999</v>
      </c>
      <c r="C226" s="113">
        <v>44875</v>
      </c>
      <c r="D226" s="115">
        <v>12.0151</v>
      </c>
    </row>
    <row r="227" spans="1:4">
      <c r="A227" s="113">
        <v>44876</v>
      </c>
      <c r="B227" s="115">
        <v>17.851600000000001</v>
      </c>
      <c r="C227" s="113">
        <v>44876</v>
      </c>
      <c r="D227" s="115">
        <v>12.027100000000001</v>
      </c>
    </row>
    <row r="228" spans="1:4">
      <c r="A228" s="113">
        <v>44879</v>
      </c>
      <c r="B228" s="115">
        <v>17.691700000000001</v>
      </c>
      <c r="C228" s="113">
        <v>44879</v>
      </c>
      <c r="D228" s="115">
        <v>12.043900000000001</v>
      </c>
    </row>
    <row r="229" spans="1:4">
      <c r="A229" s="113">
        <v>44880</v>
      </c>
      <c r="B229" s="115">
        <v>17.842400000000001</v>
      </c>
      <c r="C229" s="113">
        <v>44880</v>
      </c>
      <c r="D229" s="115">
        <v>12.0876</v>
      </c>
    </row>
    <row r="230" spans="1:4">
      <c r="A230" s="113">
        <v>44881</v>
      </c>
      <c r="B230" s="115">
        <v>17.6981</v>
      </c>
      <c r="C230" s="113">
        <v>44881</v>
      </c>
      <c r="D230" s="115">
        <v>11.9754</v>
      </c>
    </row>
    <row r="231" spans="1:4">
      <c r="A231" s="113">
        <v>44882</v>
      </c>
      <c r="B231" s="115">
        <v>17.639800000000001</v>
      </c>
      <c r="C231" s="113">
        <v>44882</v>
      </c>
      <c r="D231" s="115">
        <v>11.941599999999999</v>
      </c>
    </row>
    <row r="232" spans="1:4">
      <c r="A232" s="113">
        <v>44883</v>
      </c>
      <c r="B232" s="115">
        <v>17.723500000000001</v>
      </c>
      <c r="C232" s="113">
        <v>44883</v>
      </c>
      <c r="D232" s="115">
        <v>12.0753</v>
      </c>
    </row>
    <row r="233" spans="1:4">
      <c r="A233" s="113">
        <v>44886</v>
      </c>
      <c r="B233" s="115">
        <v>17.6541</v>
      </c>
      <c r="C233" s="113">
        <v>44886</v>
      </c>
      <c r="D233" s="115">
        <v>12.0619</v>
      </c>
    </row>
    <row r="234" spans="1:4">
      <c r="A234" s="113">
        <v>44887</v>
      </c>
      <c r="B234" s="115">
        <v>17.8917</v>
      </c>
      <c r="C234" s="113">
        <v>44887</v>
      </c>
      <c r="D234" s="115">
        <v>12.154400000000001</v>
      </c>
    </row>
    <row r="235" spans="1:4">
      <c r="A235" s="113">
        <v>44888</v>
      </c>
      <c r="B235" s="115">
        <v>17.996600000000001</v>
      </c>
      <c r="C235" s="113">
        <v>44888</v>
      </c>
      <c r="D235" s="115">
        <v>12.2332</v>
      </c>
    </row>
    <row r="236" spans="1:4">
      <c r="A236" s="113">
        <v>44889</v>
      </c>
      <c r="B236" s="115">
        <v>17.996600000000001</v>
      </c>
      <c r="C236" s="113">
        <v>44889</v>
      </c>
      <c r="D236" s="115">
        <v>12.2889</v>
      </c>
    </row>
    <row r="237" spans="1:4">
      <c r="A237" s="113">
        <v>44890</v>
      </c>
      <c r="B237" s="115">
        <v>17.991499999999998</v>
      </c>
      <c r="C237" s="113">
        <v>44890</v>
      </c>
      <c r="D237" s="115">
        <v>12.289899999999999</v>
      </c>
    </row>
    <row r="238" spans="1:4">
      <c r="A238" s="113">
        <v>44893</v>
      </c>
      <c r="B238" s="115">
        <v>17.713699999999999</v>
      </c>
      <c r="C238" s="113">
        <v>44893</v>
      </c>
      <c r="D238" s="115">
        <v>12.213200000000001</v>
      </c>
    </row>
    <row r="239" spans="1:4">
      <c r="A239" s="113">
        <v>44894</v>
      </c>
      <c r="B239" s="115">
        <v>17.683800000000002</v>
      </c>
      <c r="C239" s="113">
        <v>44894</v>
      </c>
      <c r="D239" s="115">
        <v>12.207700000000001</v>
      </c>
    </row>
    <row r="240" spans="1:4">
      <c r="A240" s="113">
        <v>44895</v>
      </c>
      <c r="B240" s="115">
        <v>18.229500000000002</v>
      </c>
      <c r="C240" s="113">
        <v>44895</v>
      </c>
      <c r="D240" s="115">
        <v>12.2934</v>
      </c>
    </row>
    <row r="241" spans="1:4">
      <c r="A241" s="113">
        <v>44896</v>
      </c>
      <c r="B241" s="115">
        <v>18.213100000000001</v>
      </c>
      <c r="C241" s="113">
        <v>44896</v>
      </c>
      <c r="D241" s="115">
        <v>12.3949</v>
      </c>
    </row>
    <row r="242" spans="1:4">
      <c r="A242" s="113">
        <v>44897</v>
      </c>
      <c r="B242" s="115">
        <v>18.191400000000002</v>
      </c>
      <c r="C242" s="113">
        <v>44897</v>
      </c>
      <c r="D242" s="115">
        <v>12.3741</v>
      </c>
    </row>
    <row r="243" spans="1:4">
      <c r="A243" s="113">
        <v>44900</v>
      </c>
      <c r="B243" s="115">
        <v>17.8659</v>
      </c>
      <c r="C243" s="113">
        <v>44900</v>
      </c>
      <c r="D243" s="115">
        <v>12.324400000000001</v>
      </c>
    </row>
    <row r="244" spans="1:4">
      <c r="A244" s="113">
        <v>44901</v>
      </c>
      <c r="B244" s="115">
        <v>17.608599999999999</v>
      </c>
      <c r="C244" s="113">
        <v>44901</v>
      </c>
      <c r="D244" s="115">
        <v>12.251899999999999</v>
      </c>
    </row>
    <row r="245" spans="1:4">
      <c r="A245" s="113">
        <v>44902</v>
      </c>
      <c r="B245" s="115">
        <v>17.575700000000001</v>
      </c>
      <c r="C245" s="113">
        <v>44902</v>
      </c>
      <c r="D245" s="115">
        <v>12.1737</v>
      </c>
    </row>
    <row r="246" spans="1:4">
      <c r="A246" s="113">
        <v>44903</v>
      </c>
      <c r="B246" s="115">
        <v>17.7073</v>
      </c>
      <c r="C246" s="113">
        <v>44903</v>
      </c>
      <c r="D246" s="115">
        <v>12.152100000000001</v>
      </c>
    </row>
    <row r="247" spans="1:4">
      <c r="A247" s="113">
        <v>44904</v>
      </c>
      <c r="B247" s="115">
        <v>17.577200000000001</v>
      </c>
      <c r="C247" s="113">
        <v>44904</v>
      </c>
      <c r="D247" s="115">
        <v>12.253299999999999</v>
      </c>
    </row>
    <row r="248" spans="1:4">
      <c r="A248" s="113">
        <v>44907</v>
      </c>
      <c r="B248" s="115">
        <v>17.828099999999999</v>
      </c>
      <c r="C248" s="113">
        <v>44907</v>
      </c>
      <c r="D248" s="115">
        <v>12.191800000000001</v>
      </c>
    </row>
    <row r="249" spans="1:4">
      <c r="A249" s="113">
        <v>44908</v>
      </c>
      <c r="B249" s="115">
        <v>17.958200000000001</v>
      </c>
      <c r="C249" s="113">
        <v>44908</v>
      </c>
      <c r="D249" s="115">
        <v>12.3432</v>
      </c>
    </row>
    <row r="250" spans="1:4">
      <c r="A250" s="113">
        <v>44909</v>
      </c>
      <c r="B250" s="115">
        <v>17.849299999999999</v>
      </c>
      <c r="C250" s="113">
        <v>44909</v>
      </c>
      <c r="D250" s="115">
        <v>12.339</v>
      </c>
    </row>
    <row r="251" spans="1:4">
      <c r="A251" s="113">
        <v>44910</v>
      </c>
      <c r="B251" s="115">
        <v>17.404399999999999</v>
      </c>
      <c r="C251" s="113">
        <v>44910</v>
      </c>
      <c r="D251" s="115">
        <v>11.989699999999999</v>
      </c>
    </row>
    <row r="252" spans="1:4">
      <c r="A252" s="113">
        <v>44911</v>
      </c>
      <c r="B252" s="115">
        <v>17.210599999999999</v>
      </c>
      <c r="C252" s="113">
        <v>44911</v>
      </c>
      <c r="D252" s="115">
        <v>11.8474</v>
      </c>
    </row>
    <row r="253" spans="1:4">
      <c r="A253" s="113">
        <v>44914</v>
      </c>
      <c r="B253" s="115">
        <v>17.055499999999999</v>
      </c>
      <c r="C253" s="113">
        <v>44914</v>
      </c>
      <c r="D253" s="115">
        <v>11.879</v>
      </c>
    </row>
    <row r="254" spans="1:4">
      <c r="A254" s="113">
        <v>44915</v>
      </c>
      <c r="B254" s="115">
        <v>17.0732</v>
      </c>
      <c r="C254" s="113">
        <v>44915</v>
      </c>
      <c r="D254" s="115">
        <v>11.834099999999999</v>
      </c>
    </row>
    <row r="255" spans="1:4">
      <c r="A255" s="113">
        <v>44916</v>
      </c>
      <c r="B255" s="115">
        <v>17.327100000000002</v>
      </c>
      <c r="C255" s="113">
        <v>44916</v>
      </c>
      <c r="D255" s="115">
        <v>12.037800000000001</v>
      </c>
    </row>
    <row r="256" spans="1:4">
      <c r="A256" s="113">
        <v>44917</v>
      </c>
      <c r="B256" s="115">
        <v>17.076699999999999</v>
      </c>
      <c r="C256" s="113">
        <v>44917</v>
      </c>
      <c r="D256" s="115">
        <v>11.9222</v>
      </c>
    </row>
    <row r="257" spans="1:4">
      <c r="A257" s="113">
        <v>44918</v>
      </c>
      <c r="B257" s="115">
        <v>17.1769</v>
      </c>
      <c r="C257" s="113">
        <v>44918</v>
      </c>
      <c r="D257" s="115">
        <v>11.9231</v>
      </c>
    </row>
    <row r="258" spans="1:4">
      <c r="A258" s="113">
        <v>44921</v>
      </c>
      <c r="B258" s="115">
        <v>17.1769</v>
      </c>
      <c r="C258" s="113">
        <v>44921</v>
      </c>
      <c r="D258" s="115">
        <v>11.9231</v>
      </c>
    </row>
    <row r="259" spans="1:4">
      <c r="A259" s="113">
        <v>44922</v>
      </c>
      <c r="B259" s="115">
        <v>17.107299999999999</v>
      </c>
      <c r="C259" s="113">
        <v>44922</v>
      </c>
      <c r="D259" s="115">
        <v>11.938000000000001</v>
      </c>
    </row>
    <row r="260" spans="1:4">
      <c r="A260" s="113">
        <v>44923</v>
      </c>
      <c r="B260" s="115">
        <v>16.901700000000002</v>
      </c>
      <c r="C260" s="113">
        <v>44923</v>
      </c>
      <c r="D260" s="115">
        <v>11.925599999999999</v>
      </c>
    </row>
    <row r="261" spans="1:4">
      <c r="A261" s="113">
        <v>44924</v>
      </c>
      <c r="B261" s="115">
        <v>17.1968</v>
      </c>
      <c r="C261" s="113">
        <v>44924</v>
      </c>
      <c r="D261" s="115">
        <v>12.0046</v>
      </c>
    </row>
    <row r="262" spans="1:4">
      <c r="A262" s="113">
        <v>44925</v>
      </c>
      <c r="B262" s="115">
        <v>17.153099999999998</v>
      </c>
      <c r="C262" s="113">
        <v>44925</v>
      </c>
      <c r="D262" s="115">
        <v>11.852399999999999</v>
      </c>
    </row>
    <row r="263" spans="1:4">
      <c r="A263" s="113">
        <v>44928</v>
      </c>
      <c r="B263" s="115">
        <v>17.151199999999999</v>
      </c>
      <c r="C263" s="113">
        <v>44928</v>
      </c>
      <c r="D263" s="115">
        <v>11.914999999999999</v>
      </c>
    </row>
    <row r="264" spans="1:4">
      <c r="A264" s="113">
        <v>44929</v>
      </c>
      <c r="B264" s="115">
        <v>17.082599999999999</v>
      </c>
      <c r="C264" s="113">
        <v>44929</v>
      </c>
      <c r="D264" s="115">
        <v>12.069699999999999</v>
      </c>
    </row>
    <row r="265" spans="1:4">
      <c r="A265" s="113">
        <v>44930</v>
      </c>
      <c r="B265" s="115">
        <v>17.211400000000001</v>
      </c>
      <c r="C265" s="113">
        <v>44930</v>
      </c>
      <c r="D265" s="115">
        <v>12.2403</v>
      </c>
    </row>
    <row r="266" spans="1:4">
      <c r="A266" s="113">
        <v>44931</v>
      </c>
      <c r="B266" s="115">
        <v>17.010899999999999</v>
      </c>
      <c r="C266" s="113">
        <v>44931</v>
      </c>
      <c r="D266" s="115">
        <v>12.221299999999999</v>
      </c>
    </row>
    <row r="267" spans="1:4">
      <c r="A267" s="113">
        <v>44932</v>
      </c>
      <c r="B267" s="115">
        <v>17.3994</v>
      </c>
      <c r="C267" s="113">
        <v>44932</v>
      </c>
      <c r="D267" s="115">
        <v>12.3613</v>
      </c>
    </row>
    <row r="268" spans="1:4">
      <c r="A268" s="113">
        <v>44935</v>
      </c>
      <c r="B268" s="115">
        <v>17.386099999999999</v>
      </c>
      <c r="C268" s="113">
        <v>44935</v>
      </c>
      <c r="D268" s="115">
        <v>12.4649</v>
      </c>
    </row>
    <row r="269" spans="1:4">
      <c r="A269" s="113">
        <v>44936</v>
      </c>
      <c r="B269" s="115">
        <v>17.507400000000001</v>
      </c>
      <c r="C269" s="113">
        <v>44936</v>
      </c>
      <c r="D269" s="115">
        <v>12.3904</v>
      </c>
    </row>
    <row r="270" spans="1:4">
      <c r="A270" s="113">
        <v>44937</v>
      </c>
      <c r="B270" s="115">
        <v>17.732399999999998</v>
      </c>
      <c r="C270" s="113">
        <v>44937</v>
      </c>
      <c r="D270" s="115">
        <v>12.436</v>
      </c>
    </row>
    <row r="271" spans="1:4">
      <c r="A271" s="113">
        <v>44938</v>
      </c>
      <c r="B271" s="115">
        <v>17.792999999999999</v>
      </c>
      <c r="C271" s="113">
        <v>44938</v>
      </c>
      <c r="D271" s="115">
        <v>12.514799999999999</v>
      </c>
    </row>
    <row r="272" spans="1:4">
      <c r="A272" s="113">
        <v>44939</v>
      </c>
      <c r="B272" s="115">
        <v>17.864100000000001</v>
      </c>
      <c r="C272" s="113">
        <v>44939</v>
      </c>
      <c r="D272" s="115">
        <v>12.5778</v>
      </c>
    </row>
    <row r="273" spans="1:4">
      <c r="A273" s="113">
        <v>44942</v>
      </c>
      <c r="B273" s="115">
        <v>17.864100000000001</v>
      </c>
      <c r="C273" s="113">
        <v>44942</v>
      </c>
      <c r="D273" s="115">
        <v>12.6296</v>
      </c>
    </row>
    <row r="274" spans="1:4">
      <c r="A274" s="113">
        <v>44943</v>
      </c>
      <c r="B274" s="115">
        <v>17.8278</v>
      </c>
      <c r="C274" s="113">
        <v>44943</v>
      </c>
      <c r="D274" s="115">
        <v>12.682600000000001</v>
      </c>
    </row>
    <row r="275" spans="1:4">
      <c r="A275" s="113">
        <v>44944</v>
      </c>
      <c r="B275" s="115">
        <v>17.5504</v>
      </c>
      <c r="C275" s="113">
        <v>44944</v>
      </c>
      <c r="D275" s="115">
        <v>12.7157</v>
      </c>
    </row>
    <row r="276" spans="1:4">
      <c r="A276" s="113">
        <v>44945</v>
      </c>
      <c r="B276" s="115">
        <v>17.416399999999999</v>
      </c>
      <c r="C276" s="113">
        <v>44945</v>
      </c>
      <c r="D276" s="115">
        <v>12.520300000000001</v>
      </c>
    </row>
    <row r="277" spans="1:4">
      <c r="A277" s="113">
        <v>44946</v>
      </c>
      <c r="B277" s="115">
        <v>17.744900000000001</v>
      </c>
      <c r="C277" s="113">
        <v>44946</v>
      </c>
      <c r="D277" s="115">
        <v>12.5642</v>
      </c>
    </row>
    <row r="278" spans="1:4">
      <c r="A278" s="113">
        <v>44949</v>
      </c>
      <c r="B278" s="115">
        <v>17.956299999999999</v>
      </c>
      <c r="C278" s="113">
        <v>44949</v>
      </c>
      <c r="D278" s="115">
        <v>12.628</v>
      </c>
    </row>
    <row r="279" spans="1:4">
      <c r="A279" s="113">
        <v>44950</v>
      </c>
      <c r="B279" s="115">
        <v>17.9435</v>
      </c>
      <c r="C279" s="113">
        <v>44950</v>
      </c>
      <c r="D279" s="115">
        <v>12.594900000000001</v>
      </c>
    </row>
    <row r="280" spans="1:4">
      <c r="A280" s="113">
        <v>44951</v>
      </c>
      <c r="B280" s="115">
        <v>17.934100000000001</v>
      </c>
      <c r="C280" s="113">
        <v>44951</v>
      </c>
      <c r="D280" s="115">
        <v>12.563499999999999</v>
      </c>
    </row>
    <row r="281" spans="1:4">
      <c r="A281" s="113">
        <v>44952</v>
      </c>
      <c r="B281" s="115">
        <v>18.131699999999999</v>
      </c>
      <c r="C281" s="113">
        <v>44952</v>
      </c>
      <c r="D281" s="115">
        <v>12.6187</v>
      </c>
    </row>
    <row r="282" spans="1:4">
      <c r="A282" s="113">
        <v>44953</v>
      </c>
      <c r="B282" s="115">
        <v>18.142600000000002</v>
      </c>
      <c r="C282" s="113">
        <v>44953</v>
      </c>
      <c r="D282" s="115">
        <v>12.646000000000001</v>
      </c>
    </row>
    <row r="283" spans="1:4">
      <c r="A283" s="113">
        <v>44956</v>
      </c>
      <c r="B283" s="115">
        <v>17.907299999999999</v>
      </c>
      <c r="C283" s="113">
        <v>44956</v>
      </c>
      <c r="D283" s="115">
        <v>12.6286</v>
      </c>
    </row>
    <row r="284" spans="1:4">
      <c r="A284" s="113">
        <v>44957</v>
      </c>
      <c r="B284" s="115">
        <v>18.168199999999999</v>
      </c>
      <c r="C284" s="113">
        <v>44957</v>
      </c>
      <c r="D284" s="115">
        <v>12.596299999999999</v>
      </c>
    </row>
    <row r="285" spans="1:4">
      <c r="A285" s="113">
        <v>44958</v>
      </c>
      <c r="B285" s="115">
        <v>18.3582</v>
      </c>
      <c r="C285" s="113">
        <v>44958</v>
      </c>
      <c r="D285" s="115">
        <v>12.5905</v>
      </c>
    </row>
    <row r="286" spans="1:4">
      <c r="A286" s="113">
        <v>44959</v>
      </c>
      <c r="B286" s="115">
        <v>18.628</v>
      </c>
      <c r="C286" s="113">
        <v>44959</v>
      </c>
      <c r="D286" s="115">
        <v>12.7463</v>
      </c>
    </row>
    <row r="287" spans="1:4">
      <c r="A287" s="113">
        <v>44960</v>
      </c>
      <c r="B287" s="115">
        <v>18.436399999999999</v>
      </c>
      <c r="C287" s="113">
        <v>44960</v>
      </c>
      <c r="D287" s="115">
        <v>12.797700000000001</v>
      </c>
    </row>
    <row r="288" spans="1:4">
      <c r="A288" s="113">
        <v>44963</v>
      </c>
      <c r="B288" s="115">
        <v>18.3232</v>
      </c>
      <c r="C288" s="113">
        <v>44963</v>
      </c>
      <c r="D288" s="115">
        <v>12.701599999999999</v>
      </c>
    </row>
    <row r="289" spans="1:4">
      <c r="A289" s="113">
        <v>44964</v>
      </c>
      <c r="B289" s="115">
        <v>18.559000000000001</v>
      </c>
      <c r="C289" s="113">
        <v>44964</v>
      </c>
      <c r="D289" s="115">
        <v>12.729799999999999</v>
      </c>
    </row>
    <row r="290" spans="1:4">
      <c r="A290" s="113">
        <v>44965</v>
      </c>
      <c r="B290" s="115">
        <v>18.354700000000001</v>
      </c>
      <c r="C290" s="113">
        <v>44965</v>
      </c>
      <c r="D290" s="115">
        <v>12.8002</v>
      </c>
    </row>
    <row r="291" spans="1:4">
      <c r="A291" s="113">
        <v>44966</v>
      </c>
      <c r="B291" s="115">
        <v>18.192599999999999</v>
      </c>
      <c r="C291" s="113">
        <v>44966</v>
      </c>
      <c r="D291" s="115">
        <v>12.8812</v>
      </c>
    </row>
    <row r="292" spans="1:4">
      <c r="A292" s="113">
        <v>44967</v>
      </c>
      <c r="B292" s="115">
        <v>18.235399999999998</v>
      </c>
      <c r="C292" s="113">
        <v>44967</v>
      </c>
      <c r="D292" s="115">
        <v>12.763199999999999</v>
      </c>
    </row>
    <row r="293" spans="1:4">
      <c r="A293" s="113">
        <v>44970</v>
      </c>
      <c r="B293" s="115">
        <v>18.4269</v>
      </c>
      <c r="C293" s="113">
        <v>44970</v>
      </c>
      <c r="D293" s="115">
        <v>12.877800000000001</v>
      </c>
    </row>
    <row r="294" spans="1:4">
      <c r="A294" s="113">
        <v>44971</v>
      </c>
      <c r="B294" s="115">
        <v>18.436</v>
      </c>
      <c r="C294" s="113">
        <v>44971</v>
      </c>
      <c r="D294" s="115">
        <v>12.8712</v>
      </c>
    </row>
    <row r="295" spans="1:4">
      <c r="A295" s="113">
        <v>44972</v>
      </c>
      <c r="B295" s="115">
        <v>18.482800000000001</v>
      </c>
      <c r="C295" s="113">
        <v>44972</v>
      </c>
      <c r="D295" s="115">
        <v>12.9251</v>
      </c>
    </row>
    <row r="296" spans="1:4">
      <c r="A296" s="113">
        <v>44973</v>
      </c>
      <c r="B296" s="115">
        <v>18.242899999999999</v>
      </c>
      <c r="C296" s="113">
        <v>44973</v>
      </c>
      <c r="D296" s="115">
        <v>12.957599999999999</v>
      </c>
    </row>
    <row r="297" spans="1:4">
      <c r="A297" s="113">
        <v>44974</v>
      </c>
      <c r="B297" s="115">
        <v>18.1877</v>
      </c>
      <c r="C297" s="113">
        <v>44974</v>
      </c>
      <c r="D297" s="115">
        <v>12.9344</v>
      </c>
    </row>
    <row r="298" spans="1:4">
      <c r="A298" s="113">
        <v>44977</v>
      </c>
      <c r="B298" s="115">
        <v>18.185700000000001</v>
      </c>
      <c r="C298" s="113">
        <v>44977</v>
      </c>
      <c r="D298" s="115">
        <v>12.9443</v>
      </c>
    </row>
    <row r="299" spans="1:4">
      <c r="A299" s="113">
        <v>44978</v>
      </c>
      <c r="B299" s="115">
        <v>17.819700000000001</v>
      </c>
      <c r="C299" s="113">
        <v>44978</v>
      </c>
      <c r="D299" s="115">
        <v>12.920199999999999</v>
      </c>
    </row>
    <row r="300" spans="1:4">
      <c r="A300" s="113">
        <v>44979</v>
      </c>
      <c r="B300" s="115">
        <v>17.799900000000001</v>
      </c>
      <c r="C300" s="113">
        <v>44979</v>
      </c>
      <c r="D300" s="115">
        <v>12.8588</v>
      </c>
    </row>
    <row r="301" spans="1:4">
      <c r="A301" s="113">
        <v>44980</v>
      </c>
      <c r="B301" s="115">
        <v>17.915199999999999</v>
      </c>
      <c r="C301" s="113">
        <v>44980</v>
      </c>
      <c r="D301" s="115">
        <v>13.047700000000001</v>
      </c>
    </row>
    <row r="302" spans="1:4">
      <c r="A302" s="113">
        <v>44981</v>
      </c>
      <c r="B302" s="115">
        <v>17.729399999999998</v>
      </c>
      <c r="C302" s="113">
        <v>44981</v>
      </c>
      <c r="D302" s="115">
        <v>12.894600000000001</v>
      </c>
    </row>
    <row r="303" spans="1:4">
      <c r="A303" s="113">
        <v>44984</v>
      </c>
      <c r="B303" s="115">
        <v>17.794499999999999</v>
      </c>
      <c r="C303" s="113">
        <v>44984</v>
      </c>
      <c r="D303" s="115">
        <v>13.027799999999999</v>
      </c>
    </row>
    <row r="304" spans="1:4">
      <c r="A304" s="113">
        <v>44985</v>
      </c>
      <c r="B304" s="115">
        <v>17.7348</v>
      </c>
      <c r="C304" s="113">
        <v>44985</v>
      </c>
      <c r="D304" s="115">
        <v>12.9748</v>
      </c>
    </row>
    <row r="305" spans="1:4">
      <c r="A305" s="113">
        <v>44986</v>
      </c>
      <c r="B305" s="115">
        <v>17.6477</v>
      </c>
      <c r="C305" s="113">
        <v>44986</v>
      </c>
      <c r="D305" s="115">
        <v>12.8673</v>
      </c>
    </row>
    <row r="306" spans="1:4">
      <c r="A306" s="113">
        <v>44987</v>
      </c>
      <c r="B306" s="115">
        <v>17.7746</v>
      </c>
      <c r="C306" s="113">
        <v>44987</v>
      </c>
      <c r="D306" s="115">
        <v>12.917899999999999</v>
      </c>
    </row>
    <row r="307" spans="1:4">
      <c r="A307" s="113">
        <v>44988</v>
      </c>
      <c r="B307" s="115">
        <v>18.061599999999999</v>
      </c>
      <c r="C307" s="113">
        <v>44988</v>
      </c>
      <c r="D307" s="115">
        <v>13.041700000000001</v>
      </c>
    </row>
    <row r="308" spans="1:4">
      <c r="A308" s="113">
        <v>44991</v>
      </c>
      <c r="B308" s="115">
        <v>18.074000000000002</v>
      </c>
      <c r="C308" s="113">
        <v>44991</v>
      </c>
      <c r="D308" s="115">
        <v>13.0145</v>
      </c>
    </row>
    <row r="309" spans="1:4">
      <c r="A309" s="113">
        <v>44992</v>
      </c>
      <c r="B309" s="115">
        <v>17.797000000000001</v>
      </c>
      <c r="C309" s="113">
        <v>44992</v>
      </c>
      <c r="D309" s="115">
        <v>12.9405</v>
      </c>
    </row>
    <row r="310" spans="1:4">
      <c r="A310" s="113">
        <v>44993</v>
      </c>
      <c r="B310" s="115">
        <v>17.822500000000002</v>
      </c>
      <c r="C310" s="113">
        <v>44993</v>
      </c>
      <c r="D310" s="115">
        <v>12.958299999999999</v>
      </c>
    </row>
    <row r="311" spans="1:4">
      <c r="A311" s="113">
        <v>44994</v>
      </c>
      <c r="B311" s="115">
        <v>17.492999999999999</v>
      </c>
      <c r="C311" s="113">
        <v>44994</v>
      </c>
      <c r="D311" s="115">
        <v>12.9594</v>
      </c>
    </row>
    <row r="312" spans="1:4">
      <c r="A312" s="113">
        <v>44995</v>
      </c>
      <c r="B312" s="115">
        <v>17.239799999999999</v>
      </c>
      <c r="C312" s="113">
        <v>44995</v>
      </c>
      <c r="D312" s="115">
        <v>12.789400000000001</v>
      </c>
    </row>
    <row r="313" spans="1:4">
      <c r="A313" s="113">
        <v>44998</v>
      </c>
      <c r="B313" s="115">
        <v>17.213699999999999</v>
      </c>
      <c r="C313" s="113">
        <v>44998</v>
      </c>
      <c r="D313" s="115">
        <v>12.5037</v>
      </c>
    </row>
    <row r="314" spans="1:4">
      <c r="A314" s="113">
        <v>44999</v>
      </c>
      <c r="B314" s="115">
        <v>17.497299999999999</v>
      </c>
      <c r="C314" s="113">
        <v>44999</v>
      </c>
      <c r="D314" s="115">
        <v>12.688599999999999</v>
      </c>
    </row>
    <row r="315" spans="1:4">
      <c r="A315" s="113">
        <v>45000</v>
      </c>
      <c r="B315" s="115">
        <v>17.3752</v>
      </c>
      <c r="C315" s="113">
        <v>45000</v>
      </c>
      <c r="D315" s="115">
        <v>12.3309</v>
      </c>
    </row>
    <row r="316" spans="1:4">
      <c r="A316" s="113">
        <v>45001</v>
      </c>
      <c r="B316" s="115">
        <v>17.680399999999999</v>
      </c>
      <c r="C316" s="113">
        <v>45001</v>
      </c>
      <c r="D316" s="115">
        <v>12.472899999999999</v>
      </c>
    </row>
    <row r="317" spans="1:4">
      <c r="A317" s="113">
        <v>45002</v>
      </c>
      <c r="B317" s="115">
        <v>17.485499999999998</v>
      </c>
      <c r="C317" s="113">
        <v>45002</v>
      </c>
      <c r="D317" s="115">
        <v>12.325100000000001</v>
      </c>
    </row>
    <row r="318" spans="1:4">
      <c r="A318" s="113">
        <v>45005</v>
      </c>
      <c r="B318" s="115">
        <v>17.641500000000001</v>
      </c>
      <c r="C318" s="113">
        <v>45005</v>
      </c>
      <c r="D318" s="115">
        <v>12.4453</v>
      </c>
    </row>
    <row r="319" spans="1:4">
      <c r="A319" s="113">
        <v>45006</v>
      </c>
      <c r="B319" s="115">
        <v>17.8705</v>
      </c>
      <c r="C319" s="113">
        <v>45006</v>
      </c>
      <c r="D319" s="115">
        <v>12.6044</v>
      </c>
    </row>
    <row r="320" spans="1:4">
      <c r="A320" s="113">
        <v>45007</v>
      </c>
      <c r="B320" s="115">
        <v>17.5763</v>
      </c>
      <c r="C320" s="113">
        <v>45007</v>
      </c>
      <c r="D320" s="115">
        <v>12.6302</v>
      </c>
    </row>
    <row r="321" spans="1:4">
      <c r="A321" s="113">
        <v>45008</v>
      </c>
      <c r="B321" s="115">
        <v>17.628799999999998</v>
      </c>
      <c r="C321" s="113">
        <v>45008</v>
      </c>
      <c r="D321" s="115">
        <v>12.6074</v>
      </c>
    </row>
    <row r="322" spans="1:4">
      <c r="A322" s="113">
        <v>45009</v>
      </c>
      <c r="B322" s="115">
        <v>17.728200000000001</v>
      </c>
      <c r="C322" s="113">
        <v>45009</v>
      </c>
      <c r="D322" s="115">
        <v>12.485900000000001</v>
      </c>
    </row>
    <row r="323" spans="1:4">
      <c r="A323" s="113">
        <v>45012</v>
      </c>
      <c r="B323" s="115">
        <v>17.757400000000001</v>
      </c>
      <c r="C323" s="113">
        <v>45012</v>
      </c>
      <c r="D323" s="115">
        <v>12.617800000000001</v>
      </c>
    </row>
    <row r="324" spans="1:4">
      <c r="A324" s="113">
        <v>45013</v>
      </c>
      <c r="B324" s="115">
        <v>17.729399999999998</v>
      </c>
      <c r="C324" s="113">
        <v>45013</v>
      </c>
      <c r="D324" s="115">
        <v>12.6126</v>
      </c>
    </row>
    <row r="325" spans="1:4">
      <c r="A325" s="113">
        <v>45014</v>
      </c>
      <c r="B325" s="115">
        <v>17.9819</v>
      </c>
      <c r="C325" s="113">
        <v>45014</v>
      </c>
      <c r="D325" s="115">
        <v>12.773400000000001</v>
      </c>
    </row>
    <row r="326" spans="1:4">
      <c r="A326" s="113">
        <v>45015</v>
      </c>
      <c r="B326" s="115">
        <v>18.084599999999998</v>
      </c>
      <c r="C326" s="113">
        <v>45015</v>
      </c>
      <c r="D326" s="115">
        <v>12.9184</v>
      </c>
    </row>
    <row r="327" spans="1:4">
      <c r="A327" s="113">
        <v>45016</v>
      </c>
      <c r="B327" s="115">
        <v>18.345700000000001</v>
      </c>
      <c r="C327" s="113">
        <v>45016</v>
      </c>
      <c r="D327" s="115">
        <v>13</v>
      </c>
    </row>
    <row r="328" spans="1:4">
      <c r="A328" s="113">
        <v>45019</v>
      </c>
      <c r="B328" s="115">
        <v>18.408999999999999</v>
      </c>
      <c r="C328" s="113">
        <v>45019</v>
      </c>
      <c r="D328" s="115">
        <v>12.947100000000001</v>
      </c>
    </row>
    <row r="329" spans="1:4">
      <c r="A329" s="113">
        <v>45020</v>
      </c>
      <c r="B329" s="115">
        <v>18.302299999999999</v>
      </c>
      <c r="C329" s="113">
        <v>45020</v>
      </c>
      <c r="D329" s="115">
        <v>12.934100000000001</v>
      </c>
    </row>
    <row r="330" spans="1:4">
      <c r="A330" s="113">
        <v>45021</v>
      </c>
      <c r="B330" s="115">
        <v>18.256699999999999</v>
      </c>
      <c r="C330" s="113">
        <v>45021</v>
      </c>
      <c r="D330" s="115">
        <v>12.921900000000001</v>
      </c>
    </row>
    <row r="331" spans="1:4">
      <c r="A331" s="113">
        <v>45022</v>
      </c>
      <c r="B331" s="115">
        <v>18.322099999999999</v>
      </c>
      <c r="C331" s="113">
        <v>45022</v>
      </c>
      <c r="D331" s="115">
        <v>12.987500000000001</v>
      </c>
    </row>
    <row r="332" spans="1:4">
      <c r="A332" s="113">
        <v>45023</v>
      </c>
      <c r="B332" s="115">
        <v>18.322099999999999</v>
      </c>
      <c r="C332" s="113">
        <v>45023</v>
      </c>
      <c r="D332" s="115">
        <v>12.9876</v>
      </c>
    </row>
    <row r="333" spans="1:4">
      <c r="A333" s="113">
        <v>45026</v>
      </c>
      <c r="B333" s="115">
        <v>18.340299999999999</v>
      </c>
      <c r="C333" s="113">
        <v>45026</v>
      </c>
      <c r="D333" s="115">
        <v>12.9893</v>
      </c>
    </row>
    <row r="334" spans="1:4">
      <c r="A334" s="113">
        <v>45027</v>
      </c>
      <c r="B334" s="115">
        <v>18.339500000000001</v>
      </c>
      <c r="C334" s="113">
        <v>45027</v>
      </c>
      <c r="D334" s="115">
        <v>13.0639</v>
      </c>
    </row>
    <row r="335" spans="1:4">
      <c r="A335" s="113">
        <v>45028</v>
      </c>
      <c r="B335" s="115">
        <v>18.2637</v>
      </c>
      <c r="C335" s="113">
        <v>45028</v>
      </c>
      <c r="D335" s="115">
        <v>13.081200000000001</v>
      </c>
    </row>
    <row r="336" spans="1:4">
      <c r="A336" s="113">
        <v>45029</v>
      </c>
      <c r="B336" s="115">
        <v>18.5059</v>
      </c>
      <c r="C336" s="113">
        <v>45029</v>
      </c>
      <c r="D336" s="115">
        <v>13.132400000000001</v>
      </c>
    </row>
    <row r="337" spans="1:4">
      <c r="A337" s="113">
        <v>45030</v>
      </c>
      <c r="B337" s="115">
        <v>18.467600000000001</v>
      </c>
      <c r="C337" s="113">
        <v>45030</v>
      </c>
      <c r="D337" s="115">
        <v>13.2066</v>
      </c>
    </row>
    <row r="338" spans="1:4">
      <c r="A338" s="113">
        <v>45033</v>
      </c>
      <c r="B338" s="115">
        <v>18.528700000000001</v>
      </c>
      <c r="C338" s="113">
        <v>45033</v>
      </c>
      <c r="D338" s="115">
        <v>13.2042</v>
      </c>
    </row>
    <row r="339" spans="1:4">
      <c r="A339" s="113">
        <v>45034</v>
      </c>
      <c r="B339" s="115">
        <v>18.544599999999999</v>
      </c>
      <c r="C339" s="113">
        <v>45034</v>
      </c>
      <c r="D339" s="115">
        <v>13.255800000000001</v>
      </c>
    </row>
    <row r="340" spans="1:4">
      <c r="A340" s="113">
        <v>45035</v>
      </c>
      <c r="B340" s="115">
        <v>18.542999999999999</v>
      </c>
      <c r="C340" s="113">
        <v>45035</v>
      </c>
      <c r="D340" s="115">
        <v>13.220499999999999</v>
      </c>
    </row>
    <row r="341" spans="1:4">
      <c r="A341" s="113">
        <v>45036</v>
      </c>
      <c r="B341" s="115">
        <v>18.432600000000001</v>
      </c>
      <c r="C341" s="113">
        <v>45036</v>
      </c>
      <c r="D341" s="115">
        <v>13.226800000000001</v>
      </c>
    </row>
    <row r="342" spans="1:4">
      <c r="A342" s="113">
        <v>45037</v>
      </c>
      <c r="B342" s="115">
        <v>18.449300000000001</v>
      </c>
      <c r="C342" s="113">
        <v>45037</v>
      </c>
      <c r="D342" s="115">
        <v>13.2728</v>
      </c>
    </row>
    <row r="343" spans="1:4">
      <c r="A343" s="113">
        <v>45040</v>
      </c>
      <c r="B343" s="115">
        <v>18.465</v>
      </c>
      <c r="C343" s="113">
        <v>45040</v>
      </c>
      <c r="D343" s="115">
        <v>13.271800000000001</v>
      </c>
    </row>
    <row r="344" spans="1:4">
      <c r="A344" s="113">
        <v>45041</v>
      </c>
      <c r="B344" s="115">
        <v>18.172999999999998</v>
      </c>
      <c r="C344" s="113">
        <v>45041</v>
      </c>
      <c r="D344" s="115">
        <v>13.2256</v>
      </c>
    </row>
    <row r="345" spans="1:4">
      <c r="A345" s="113">
        <v>45042</v>
      </c>
      <c r="B345" s="115">
        <v>18.103200000000001</v>
      </c>
      <c r="C345" s="113">
        <v>45042</v>
      </c>
      <c r="D345" s="115">
        <v>13.109500000000001</v>
      </c>
    </row>
    <row r="346" spans="1:4">
      <c r="A346" s="113">
        <v>45043</v>
      </c>
      <c r="B346" s="115">
        <v>18.4574</v>
      </c>
      <c r="C346" s="113">
        <v>45043</v>
      </c>
      <c r="D346" s="115">
        <v>13.1335</v>
      </c>
    </row>
    <row r="347" spans="1:4">
      <c r="A347" s="113">
        <v>45044</v>
      </c>
      <c r="B347" s="115">
        <v>18.6098</v>
      </c>
      <c r="C347" s="113">
        <v>45044</v>
      </c>
      <c r="D347" s="115">
        <v>13.206799999999999</v>
      </c>
    </row>
    <row r="348" spans="1:4">
      <c r="A348" s="113">
        <v>45047</v>
      </c>
      <c r="B348" s="115">
        <v>18.602599999999999</v>
      </c>
      <c r="C348" s="113">
        <v>45047</v>
      </c>
      <c r="D348" s="115">
        <v>13.214399999999999</v>
      </c>
    </row>
    <row r="349" spans="1:4">
      <c r="A349" s="113">
        <v>45048</v>
      </c>
      <c r="B349" s="115">
        <v>18.387</v>
      </c>
      <c r="C349" s="113">
        <v>45048</v>
      </c>
      <c r="D349" s="115">
        <v>13.0497</v>
      </c>
    </row>
    <row r="350" spans="1:4">
      <c r="A350" s="113">
        <v>45049</v>
      </c>
      <c r="B350" s="115">
        <v>18.258400000000002</v>
      </c>
      <c r="C350" s="113">
        <v>45049</v>
      </c>
      <c r="D350" s="115">
        <v>13.092700000000001</v>
      </c>
    </row>
    <row r="351" spans="1:4">
      <c r="A351" s="113">
        <v>45050</v>
      </c>
      <c r="B351" s="115">
        <v>18.007000000000001</v>
      </c>
      <c r="C351" s="113">
        <v>45050</v>
      </c>
      <c r="D351" s="115">
        <v>13.033200000000001</v>
      </c>
    </row>
    <row r="352" spans="1:4">
      <c r="A352" s="113">
        <v>45051</v>
      </c>
      <c r="B352" s="115">
        <v>18.343900000000001</v>
      </c>
      <c r="C352" s="113">
        <v>45051</v>
      </c>
      <c r="D352" s="115">
        <v>13.1694</v>
      </c>
    </row>
    <row r="353" spans="1:4">
      <c r="A353" s="113">
        <v>45054</v>
      </c>
      <c r="B353" s="115">
        <v>18.346</v>
      </c>
      <c r="C353" s="113">
        <v>45054</v>
      </c>
      <c r="D353" s="115">
        <v>13.2157</v>
      </c>
    </row>
    <row r="354" spans="1:4">
      <c r="A354" s="113">
        <v>45055</v>
      </c>
      <c r="B354" s="115">
        <v>18.2608</v>
      </c>
      <c r="C354" s="113">
        <v>45055</v>
      </c>
      <c r="D354" s="115">
        <v>13.176</v>
      </c>
    </row>
    <row r="355" spans="1:4">
      <c r="A355" s="113">
        <v>45056</v>
      </c>
      <c r="B355" s="115">
        <v>18.340800000000002</v>
      </c>
      <c r="C355" s="113">
        <v>45056</v>
      </c>
      <c r="D355" s="115">
        <v>12.833500000000001</v>
      </c>
    </row>
    <row r="356" spans="1:4">
      <c r="A356" s="113">
        <v>45057</v>
      </c>
      <c r="B356" s="115">
        <v>18.3123</v>
      </c>
      <c r="C356" s="113">
        <v>45057</v>
      </c>
      <c r="D356" s="115">
        <v>12.781599999999999</v>
      </c>
    </row>
    <row r="357" spans="1:4">
      <c r="A357" s="113">
        <v>45058</v>
      </c>
      <c r="B357" s="115">
        <v>18.2834</v>
      </c>
      <c r="C357" s="113">
        <v>45058</v>
      </c>
      <c r="D357" s="115">
        <v>12.829499999999999</v>
      </c>
    </row>
    <row r="358" spans="1:4">
      <c r="A358" s="113">
        <v>45061</v>
      </c>
      <c r="B358" s="115">
        <v>18.337700000000002</v>
      </c>
      <c r="C358" s="113">
        <v>45061</v>
      </c>
      <c r="D358" s="115">
        <v>12.859299999999999</v>
      </c>
    </row>
    <row r="359" spans="1:4">
      <c r="A359" s="113">
        <v>45062</v>
      </c>
      <c r="B359" s="115">
        <v>18.220199999999998</v>
      </c>
      <c r="C359" s="113">
        <v>45062</v>
      </c>
      <c r="D359" s="115">
        <v>12.797599999999999</v>
      </c>
    </row>
    <row r="360" spans="1:4">
      <c r="A360" s="113">
        <v>45063</v>
      </c>
      <c r="B360" s="115">
        <v>18.433199999999999</v>
      </c>
      <c r="C360" s="113">
        <v>45063</v>
      </c>
      <c r="D360" s="115">
        <v>12.7751</v>
      </c>
    </row>
    <row r="361" spans="1:4">
      <c r="A361" s="113">
        <v>45064</v>
      </c>
      <c r="B361" s="115">
        <v>18.6036</v>
      </c>
      <c r="C361" s="113">
        <v>45064</v>
      </c>
      <c r="D361" s="115">
        <v>12.819699999999999</v>
      </c>
    </row>
    <row r="362" spans="1:4">
      <c r="A362" s="113">
        <v>45065</v>
      </c>
      <c r="B362" s="115">
        <v>18.572800000000001</v>
      </c>
      <c r="C362" s="113">
        <v>45065</v>
      </c>
      <c r="D362" s="115">
        <v>12.904999999999999</v>
      </c>
    </row>
    <row r="363" spans="1:4">
      <c r="A363" s="113">
        <v>45068</v>
      </c>
      <c r="B363" s="115">
        <v>18.575900000000001</v>
      </c>
      <c r="C363" s="113">
        <v>45068</v>
      </c>
      <c r="D363" s="115">
        <v>12.904199999999999</v>
      </c>
    </row>
    <row r="364" spans="1:4">
      <c r="A364" s="113">
        <v>45069</v>
      </c>
      <c r="B364" s="115">
        <v>18.3642</v>
      </c>
      <c r="C364" s="113">
        <v>45069</v>
      </c>
      <c r="D364" s="115">
        <v>12.8248</v>
      </c>
    </row>
    <row r="365" spans="1:4">
      <c r="A365" s="113">
        <v>45070</v>
      </c>
      <c r="B365" s="115">
        <v>18.213000000000001</v>
      </c>
      <c r="C365" s="113">
        <v>45070</v>
      </c>
      <c r="D365" s="115">
        <v>12.598699999999999</v>
      </c>
    </row>
    <row r="366" spans="1:4">
      <c r="A366" s="113">
        <v>45071</v>
      </c>
      <c r="B366" s="115">
        <v>18.371600000000001</v>
      </c>
      <c r="C366" s="113">
        <v>45071</v>
      </c>
      <c r="D366" s="115">
        <v>12.554600000000001</v>
      </c>
    </row>
    <row r="367" spans="1:4">
      <c r="A367" s="113">
        <v>45072</v>
      </c>
      <c r="B367" s="115">
        <v>18.6114</v>
      </c>
      <c r="C367" s="113">
        <v>45072</v>
      </c>
      <c r="D367" s="115">
        <v>12.7018</v>
      </c>
    </row>
    <row r="368" spans="1:4">
      <c r="A368" s="113">
        <v>45075</v>
      </c>
      <c r="B368" s="115">
        <v>18.6114</v>
      </c>
      <c r="C368" s="113">
        <v>45075</v>
      </c>
      <c r="D368" s="115">
        <v>12.686400000000001</v>
      </c>
    </row>
    <row r="369" spans="1:4">
      <c r="A369" s="113">
        <v>45076</v>
      </c>
      <c r="B369" s="115">
        <v>18.610800000000001</v>
      </c>
      <c r="C369" s="113">
        <v>45076</v>
      </c>
      <c r="D369" s="115">
        <v>12.568</v>
      </c>
    </row>
    <row r="370" spans="1:4">
      <c r="A370" s="113">
        <v>45077</v>
      </c>
      <c r="B370" s="115">
        <v>18.4969</v>
      </c>
      <c r="C370" s="113">
        <v>45077</v>
      </c>
      <c r="D370" s="115">
        <v>12.4313</v>
      </c>
    </row>
    <row r="371" spans="1:4">
      <c r="A371" s="113">
        <v>45078</v>
      </c>
      <c r="B371" s="115">
        <v>18.6784</v>
      </c>
      <c r="C371" s="113">
        <v>45078</v>
      </c>
      <c r="D371" s="115">
        <v>12.523199999999999</v>
      </c>
    </row>
    <row r="372" spans="1:4">
      <c r="A372" s="113">
        <v>45079</v>
      </c>
      <c r="B372" s="115">
        <v>18.9499</v>
      </c>
      <c r="C372" s="113">
        <v>45079</v>
      </c>
      <c r="D372" s="115">
        <v>12.708500000000001</v>
      </c>
    </row>
    <row r="373" spans="1:4">
      <c r="A373" s="113">
        <v>45082</v>
      </c>
      <c r="B373" s="115">
        <v>18.911799999999999</v>
      </c>
      <c r="C373" s="113">
        <v>45082</v>
      </c>
      <c r="D373" s="115">
        <v>12.6455</v>
      </c>
    </row>
    <row r="374" spans="1:4">
      <c r="A374" s="113">
        <v>45083</v>
      </c>
      <c r="B374" s="115">
        <v>18.956099999999999</v>
      </c>
      <c r="C374" s="113">
        <v>45083</v>
      </c>
      <c r="D374" s="115">
        <v>12.697800000000001</v>
      </c>
    </row>
    <row r="375" spans="1:4">
      <c r="A375" s="113">
        <v>45084</v>
      </c>
      <c r="B375" s="115">
        <v>18.883900000000001</v>
      </c>
      <c r="C375" s="113">
        <v>45084</v>
      </c>
      <c r="D375" s="115">
        <v>12.6708</v>
      </c>
    </row>
    <row r="376" spans="1:4">
      <c r="A376" s="113">
        <v>45085</v>
      </c>
      <c r="B376" s="115">
        <v>19.000699999999998</v>
      </c>
      <c r="C376" s="113">
        <v>45085</v>
      </c>
      <c r="D376" s="115">
        <v>12.6683</v>
      </c>
    </row>
    <row r="377" spans="1:4">
      <c r="A377" s="113">
        <v>45086</v>
      </c>
      <c r="B377" s="115">
        <v>19.022500000000001</v>
      </c>
      <c r="C377" s="113">
        <v>45086</v>
      </c>
      <c r="D377" s="115">
        <v>12.644600000000001</v>
      </c>
    </row>
    <row r="378" spans="1:4">
      <c r="A378" s="113">
        <v>45089</v>
      </c>
      <c r="B378" s="115">
        <v>19.1998</v>
      </c>
      <c r="C378" s="113">
        <v>45089</v>
      </c>
      <c r="D378" s="115">
        <v>12.664999999999999</v>
      </c>
    </row>
    <row r="379" spans="1:4">
      <c r="A379" s="113">
        <v>45090</v>
      </c>
      <c r="B379" s="115">
        <v>19.332899999999999</v>
      </c>
      <c r="C379" s="113">
        <v>45090</v>
      </c>
      <c r="D379" s="115">
        <v>12.7377</v>
      </c>
    </row>
    <row r="380" spans="1:4">
      <c r="A380" s="113">
        <v>45091</v>
      </c>
      <c r="B380" s="115">
        <v>19.348700000000001</v>
      </c>
      <c r="C380" s="113">
        <v>45091</v>
      </c>
      <c r="D380" s="115">
        <v>12.7811</v>
      </c>
    </row>
    <row r="381" spans="1:4">
      <c r="A381" s="113">
        <v>45092</v>
      </c>
      <c r="B381" s="115">
        <v>19.5838</v>
      </c>
      <c r="C381" s="113">
        <v>45092</v>
      </c>
      <c r="D381" s="115">
        <v>12.768800000000001</v>
      </c>
    </row>
    <row r="382" spans="1:4">
      <c r="A382" s="113">
        <v>45093</v>
      </c>
      <c r="B382" s="115">
        <v>19.511900000000001</v>
      </c>
      <c r="C382" s="113">
        <v>45093</v>
      </c>
      <c r="D382" s="115">
        <v>12.835900000000001</v>
      </c>
    </row>
    <row r="383" spans="1:4">
      <c r="A383" s="113">
        <v>45096</v>
      </c>
      <c r="B383" s="115">
        <v>19.511900000000001</v>
      </c>
      <c r="C383" s="113">
        <v>45096</v>
      </c>
      <c r="D383" s="115">
        <v>12.7082</v>
      </c>
    </row>
    <row r="384" spans="1:4">
      <c r="A384" s="113">
        <v>45097</v>
      </c>
      <c r="B384" s="115">
        <v>19.4208</v>
      </c>
      <c r="C384" s="113">
        <v>45097</v>
      </c>
      <c r="D384" s="115">
        <v>12.634499999999999</v>
      </c>
    </row>
    <row r="385" spans="1:4">
      <c r="A385" s="113">
        <v>45098</v>
      </c>
      <c r="B385" s="115">
        <v>19.318899999999999</v>
      </c>
      <c r="C385" s="113">
        <v>45098</v>
      </c>
      <c r="D385" s="115">
        <v>12.573</v>
      </c>
    </row>
    <row r="386" spans="1:4">
      <c r="A386" s="113">
        <v>45099</v>
      </c>
      <c r="B386" s="115">
        <v>19.390599999999999</v>
      </c>
      <c r="C386" s="113">
        <v>45099</v>
      </c>
      <c r="D386" s="115">
        <v>12.5116</v>
      </c>
    </row>
    <row r="387" spans="1:4">
      <c r="A387" s="113">
        <v>45100</v>
      </c>
      <c r="B387" s="115">
        <v>19.242100000000001</v>
      </c>
      <c r="C387" s="113">
        <v>45100</v>
      </c>
      <c r="D387" s="115">
        <v>12.4739</v>
      </c>
    </row>
    <row r="388" spans="1:4">
      <c r="A388" s="113">
        <v>45103</v>
      </c>
      <c r="B388" s="115">
        <v>19.155799999999999</v>
      </c>
      <c r="C388" s="113">
        <v>45103</v>
      </c>
      <c r="D388" s="115">
        <v>12.461600000000001</v>
      </c>
    </row>
    <row r="389" spans="1:4">
      <c r="A389" s="113">
        <v>45104</v>
      </c>
      <c r="B389" s="115">
        <v>19.3752</v>
      </c>
      <c r="C389" s="113">
        <v>45104</v>
      </c>
      <c r="D389" s="115">
        <v>12.4672</v>
      </c>
    </row>
    <row r="390" spans="1:4">
      <c r="A390" s="113">
        <v>45105</v>
      </c>
      <c r="B390" s="115">
        <v>19.368300000000001</v>
      </c>
      <c r="C390" s="113">
        <v>45105</v>
      </c>
      <c r="D390" s="115">
        <v>12.549899999999999</v>
      </c>
    </row>
    <row r="391" spans="1:4">
      <c r="A391" s="113">
        <v>45106</v>
      </c>
      <c r="B391" s="115">
        <v>19.454999999999998</v>
      </c>
      <c r="C391" s="113">
        <v>45106</v>
      </c>
      <c r="D391" s="115">
        <v>12.5647</v>
      </c>
    </row>
    <row r="392" spans="1:4">
      <c r="A392" s="113">
        <v>45107</v>
      </c>
      <c r="B392" s="115">
        <v>19.6937</v>
      </c>
      <c r="C392" s="113">
        <v>45107</v>
      </c>
      <c r="D392" s="115">
        <v>12.7112</v>
      </c>
    </row>
    <row r="393" spans="1:4">
      <c r="A393" s="113">
        <v>45110</v>
      </c>
      <c r="B393" s="115">
        <v>19.6828</v>
      </c>
      <c r="C393" s="113">
        <v>45110</v>
      </c>
      <c r="D393" s="115">
        <v>12.6257</v>
      </c>
    </row>
    <row r="394" spans="1:4">
      <c r="A394" s="113">
        <v>45111</v>
      </c>
      <c r="B394" s="115">
        <v>19.6828</v>
      </c>
      <c r="C394" s="113">
        <v>45111</v>
      </c>
      <c r="D394" s="115">
        <v>12.633900000000001</v>
      </c>
    </row>
    <row r="395" spans="1:4">
      <c r="A395" s="113">
        <v>45112</v>
      </c>
      <c r="B395" s="115">
        <v>19.643999999999998</v>
      </c>
      <c r="C395" s="113">
        <v>45112</v>
      </c>
      <c r="D395" s="115">
        <v>12.545199999999999</v>
      </c>
    </row>
    <row r="396" spans="1:4">
      <c r="A396" s="113">
        <v>45113</v>
      </c>
      <c r="B396" s="115">
        <v>19.488399999999999</v>
      </c>
      <c r="C396" s="113">
        <v>45113</v>
      </c>
      <c r="D396" s="115">
        <v>12.250500000000001</v>
      </c>
    </row>
    <row r="397" spans="1:4">
      <c r="A397" s="113">
        <v>45114</v>
      </c>
      <c r="B397" s="115">
        <v>19.432600000000001</v>
      </c>
      <c r="C397" s="113">
        <v>45114</v>
      </c>
      <c r="D397" s="115">
        <v>12.2562</v>
      </c>
    </row>
    <row r="398" spans="1:4">
      <c r="A398" s="113">
        <v>45117</v>
      </c>
      <c r="B398" s="115">
        <v>19.479299999999999</v>
      </c>
      <c r="C398" s="113">
        <v>45117</v>
      </c>
      <c r="D398" s="115">
        <v>12.2766</v>
      </c>
    </row>
    <row r="399" spans="1:4">
      <c r="A399" s="113">
        <v>45118</v>
      </c>
      <c r="B399" s="115">
        <v>19.610600000000002</v>
      </c>
      <c r="C399" s="113">
        <v>45118</v>
      </c>
      <c r="D399" s="115">
        <v>12.3636</v>
      </c>
    </row>
    <row r="400" spans="1:4">
      <c r="A400" s="113">
        <v>45119</v>
      </c>
      <c r="B400" s="115">
        <v>19.756</v>
      </c>
      <c r="C400" s="113">
        <v>45119</v>
      </c>
      <c r="D400" s="115">
        <v>12.5443</v>
      </c>
    </row>
    <row r="401" spans="1:11">
      <c r="A401" s="113">
        <v>45120</v>
      </c>
      <c r="B401" s="115">
        <v>19.923300000000001</v>
      </c>
      <c r="C401" s="113">
        <v>45120</v>
      </c>
      <c r="D401" s="115">
        <v>12.623900000000001</v>
      </c>
    </row>
    <row r="402" spans="1:11">
      <c r="A402" s="113">
        <v>45121</v>
      </c>
      <c r="B402" s="115">
        <v>19.902899999999999</v>
      </c>
      <c r="C402" s="113">
        <v>45121</v>
      </c>
      <c r="D402" s="115">
        <v>12.611700000000001</v>
      </c>
    </row>
    <row r="403" spans="1:11">
      <c r="A403" s="113">
        <v>45124</v>
      </c>
      <c r="B403" s="115">
        <v>19.979600000000001</v>
      </c>
      <c r="C403" s="113">
        <v>45124</v>
      </c>
      <c r="D403" s="115">
        <v>12.5327</v>
      </c>
    </row>
    <row r="404" spans="1:11">
      <c r="A404" s="113">
        <v>45125</v>
      </c>
      <c r="B404" s="115">
        <v>20.1218</v>
      </c>
      <c r="C404" s="113">
        <v>45125</v>
      </c>
      <c r="D404" s="115">
        <v>12.6084</v>
      </c>
    </row>
    <row r="405" spans="1:11">
      <c r="A405" s="113">
        <v>45126</v>
      </c>
      <c r="B405" s="115">
        <v>20.1693</v>
      </c>
      <c r="C405" s="113">
        <v>45126</v>
      </c>
      <c r="D405" s="115">
        <v>12.632899999999999</v>
      </c>
    </row>
    <row r="406" spans="1:11">
      <c r="A406" s="113">
        <v>45127</v>
      </c>
      <c r="B406" s="115">
        <v>20.033000000000001</v>
      </c>
      <c r="C406" s="113">
        <v>45127</v>
      </c>
      <c r="D406" s="115">
        <v>12.690799999999999</v>
      </c>
    </row>
    <row r="407" spans="1:11">
      <c r="A407" s="113">
        <v>45128</v>
      </c>
      <c r="B407" s="115">
        <v>20.0395</v>
      </c>
      <c r="C407" s="113">
        <v>45128</v>
      </c>
      <c r="D407" s="115">
        <v>12.7334</v>
      </c>
    </row>
    <row r="408" spans="1:11">
      <c r="A408" s="113">
        <v>45131</v>
      </c>
      <c r="B408" s="115">
        <v>20.1203</v>
      </c>
      <c r="C408" s="113">
        <v>45131</v>
      </c>
      <c r="D408" s="115">
        <v>12.740600000000001</v>
      </c>
    </row>
    <row r="409" spans="1:11">
      <c r="A409" s="113">
        <v>45132</v>
      </c>
      <c r="B409" s="115">
        <v>20.177</v>
      </c>
      <c r="C409" s="113">
        <v>45132</v>
      </c>
      <c r="D409" s="115">
        <v>12.8005</v>
      </c>
    </row>
    <row r="410" spans="1:11">
      <c r="A410" s="113">
        <v>45133</v>
      </c>
      <c r="B410" s="115">
        <v>20.1738</v>
      </c>
      <c r="C410" s="113">
        <v>45133</v>
      </c>
      <c r="D410" s="115">
        <v>12.6761</v>
      </c>
      <c r="G410" s="1"/>
    </row>
    <row r="411" spans="1:11">
      <c r="A411" s="113">
        <v>45134</v>
      </c>
      <c r="B411" s="115">
        <v>20.0442</v>
      </c>
      <c r="C411" s="113">
        <v>45134</v>
      </c>
      <c r="D411" s="115">
        <v>12.850899999999999</v>
      </c>
      <c r="G411" s="1"/>
      <c r="H411" s="1"/>
      <c r="I411" s="1"/>
      <c r="J411" s="1"/>
      <c r="K411" s="1"/>
    </row>
    <row r="412" spans="1:11">
      <c r="A412" s="113">
        <v>45135</v>
      </c>
      <c r="B412" s="115">
        <v>20.2422</v>
      </c>
      <c r="C412" s="113">
        <v>45135</v>
      </c>
      <c r="D412" s="115">
        <v>12.826499999999999</v>
      </c>
      <c r="G412" s="1"/>
      <c r="H412" s="1"/>
      <c r="I412" s="1"/>
      <c r="J412" s="1"/>
      <c r="K412" s="1"/>
    </row>
    <row r="413" spans="1:11">
      <c r="A413" s="113">
        <v>45138</v>
      </c>
      <c r="B413" s="115">
        <v>20.271999999999998</v>
      </c>
      <c r="C413" s="113">
        <v>45138</v>
      </c>
      <c r="D413" s="115">
        <v>12.840299999999999</v>
      </c>
    </row>
    <row r="414" spans="1:11">
      <c r="A414" s="113">
        <v>45139</v>
      </c>
      <c r="B414" s="115">
        <v>20.2179</v>
      </c>
      <c r="C414" s="113">
        <v>45139</v>
      </c>
      <c r="D414" s="115">
        <v>12.726699999999999</v>
      </c>
    </row>
    <row r="415" spans="1:11">
      <c r="A415" s="113">
        <v>45140</v>
      </c>
      <c r="B415" s="115">
        <v>19.937999999999999</v>
      </c>
      <c r="C415" s="113">
        <v>45140</v>
      </c>
      <c r="D415" s="115">
        <v>12.557</v>
      </c>
    </row>
    <row r="416" spans="1:11">
      <c r="A416" s="113">
        <v>45141</v>
      </c>
      <c r="B416" s="115">
        <v>20.544699999999999</v>
      </c>
      <c r="C416" s="113">
        <v>45141</v>
      </c>
      <c r="D416" s="115">
        <v>12.406599999999999</v>
      </c>
    </row>
    <row r="417" spans="1:4">
      <c r="A417" s="113">
        <v>45142</v>
      </c>
      <c r="B417" s="115">
        <v>20.435199999999998</v>
      </c>
      <c r="C417" s="113">
        <v>45142</v>
      </c>
      <c r="D417" s="115">
        <v>12.4336</v>
      </c>
    </row>
    <row r="418" spans="1:4">
      <c r="A418" s="113">
        <v>45145</v>
      </c>
      <c r="B418" s="115">
        <v>20.606100000000001</v>
      </c>
      <c r="C418" s="113">
        <v>45145</v>
      </c>
      <c r="D418" s="115">
        <v>12.4643</v>
      </c>
    </row>
    <row r="419" spans="1:4">
      <c r="A419" s="113">
        <v>45146</v>
      </c>
      <c r="B419" s="115">
        <v>20.517600000000002</v>
      </c>
      <c r="C419" s="113">
        <v>45146</v>
      </c>
      <c r="D419" s="115">
        <v>12.456899999999999</v>
      </c>
    </row>
    <row r="420" spans="1:4">
      <c r="A420" s="113">
        <v>45147</v>
      </c>
      <c r="B420" s="115">
        <v>20.368099999999998</v>
      </c>
      <c r="C420" s="113">
        <v>45147</v>
      </c>
      <c r="D420" s="115">
        <v>12.5108</v>
      </c>
    </row>
    <row r="421" spans="1:4">
      <c r="A421" s="113">
        <v>45148</v>
      </c>
      <c r="B421" s="115">
        <v>20.372900000000001</v>
      </c>
      <c r="C421" s="113">
        <v>45148</v>
      </c>
      <c r="D421" s="115">
        <v>12.613</v>
      </c>
    </row>
    <row r="422" spans="1:4">
      <c r="A422" s="113">
        <v>45149</v>
      </c>
      <c r="B422" s="115">
        <v>20.351299999999998</v>
      </c>
      <c r="C422" s="113">
        <v>45149</v>
      </c>
      <c r="D422" s="115">
        <v>12.475300000000001</v>
      </c>
    </row>
    <row r="423" spans="1:4">
      <c r="A423" s="113">
        <v>45152</v>
      </c>
      <c r="B423" s="115">
        <v>20.4679</v>
      </c>
      <c r="C423" s="113">
        <v>45152</v>
      </c>
      <c r="D423" s="115">
        <v>12.494</v>
      </c>
    </row>
    <row r="424" spans="1:4">
      <c r="A424" s="113">
        <v>45153</v>
      </c>
      <c r="B424" s="115">
        <v>20.228999999999999</v>
      </c>
      <c r="C424" s="113">
        <v>45153</v>
      </c>
      <c r="D424" s="115">
        <v>12.381399999999999</v>
      </c>
    </row>
    <row r="425" spans="1:4">
      <c r="A425" s="113">
        <v>45154</v>
      </c>
      <c r="B425" s="115">
        <v>20.068200000000001</v>
      </c>
      <c r="C425" s="113">
        <v>45154</v>
      </c>
      <c r="D425" s="115">
        <v>12.3735</v>
      </c>
    </row>
    <row r="426" spans="1:4">
      <c r="A426" s="113">
        <v>45155</v>
      </c>
      <c r="B426" s="115">
        <v>19.909099999999999</v>
      </c>
      <c r="C426" s="113">
        <v>45155</v>
      </c>
      <c r="D426" s="115">
        <v>12.2836</v>
      </c>
    </row>
    <row r="427" spans="1:4">
      <c r="A427" s="113">
        <v>45156</v>
      </c>
      <c r="B427" s="115">
        <v>19.899100000000001</v>
      </c>
      <c r="C427" s="113">
        <v>45156</v>
      </c>
      <c r="D427" s="115">
        <v>12.212</v>
      </c>
    </row>
    <row r="428" spans="1:4">
      <c r="A428" s="113">
        <v>45159</v>
      </c>
      <c r="B428" s="115">
        <v>20.036100000000001</v>
      </c>
      <c r="C428" s="113">
        <v>45159</v>
      </c>
      <c r="D428" s="115">
        <v>12.223800000000001</v>
      </c>
    </row>
    <row r="429" spans="1:4">
      <c r="A429" s="113">
        <v>45160</v>
      </c>
      <c r="B429" s="115">
        <v>19.978100000000001</v>
      </c>
      <c r="C429" s="113">
        <v>45160</v>
      </c>
      <c r="D429" s="115">
        <v>12.3093</v>
      </c>
    </row>
    <row r="430" spans="1:4">
      <c r="A430" s="113">
        <v>45161</v>
      </c>
      <c r="B430" s="115">
        <v>20.183499999999999</v>
      </c>
      <c r="C430" s="113">
        <v>45161</v>
      </c>
      <c r="D430" s="115">
        <v>12.360200000000001</v>
      </c>
    </row>
    <row r="431" spans="1:4">
      <c r="A431" s="113">
        <v>45162</v>
      </c>
      <c r="B431" s="115">
        <v>19.911100000000001</v>
      </c>
      <c r="C431" s="113">
        <v>45162</v>
      </c>
      <c r="D431" s="115">
        <v>12.349500000000001</v>
      </c>
    </row>
    <row r="432" spans="1:4">
      <c r="A432" s="113">
        <v>45163</v>
      </c>
      <c r="B432" s="115">
        <v>20.044899999999998</v>
      </c>
      <c r="C432" s="113">
        <v>45163</v>
      </c>
      <c r="D432" s="115">
        <v>12.344799999999999</v>
      </c>
    </row>
    <row r="433" spans="1:4">
      <c r="A433" s="113">
        <v>45166</v>
      </c>
      <c r="B433" s="115">
        <v>20.170500000000001</v>
      </c>
      <c r="C433" s="113">
        <v>45166</v>
      </c>
      <c r="D433" s="115">
        <v>12.451000000000001</v>
      </c>
    </row>
    <row r="434" spans="1:4">
      <c r="A434" s="113">
        <v>45167</v>
      </c>
      <c r="B434" s="115">
        <v>20.462299999999999</v>
      </c>
      <c r="C434" s="113">
        <v>45167</v>
      </c>
      <c r="D434" s="115">
        <v>12.590299999999999</v>
      </c>
    </row>
    <row r="435" spans="1:4">
      <c r="A435" s="113">
        <v>45168</v>
      </c>
      <c r="B435" s="115">
        <v>20.5383</v>
      </c>
      <c r="C435" s="113">
        <v>45168</v>
      </c>
      <c r="D435" s="115">
        <v>12.574400000000001</v>
      </c>
    </row>
    <row r="436" spans="1:4">
      <c r="A436" s="113">
        <v>45169</v>
      </c>
      <c r="B436" s="115">
        <v>20.505800000000001</v>
      </c>
      <c r="C436" s="113">
        <v>45169</v>
      </c>
      <c r="D436" s="115">
        <v>12.5556</v>
      </c>
    </row>
    <row r="437" spans="1:4">
      <c r="A437" s="113">
        <v>45170</v>
      </c>
      <c r="B437" s="115">
        <v>20.5425</v>
      </c>
      <c r="C437" s="113">
        <v>45170</v>
      </c>
      <c r="D437" s="115">
        <v>12.555400000000001</v>
      </c>
    </row>
    <row r="438" spans="1:4">
      <c r="A438" s="113">
        <v>45173</v>
      </c>
      <c r="B438" s="115">
        <v>20.5425</v>
      </c>
      <c r="C438" s="113">
        <v>45173</v>
      </c>
      <c r="D438" s="115">
        <v>12.5528</v>
      </c>
    </row>
    <row r="439" spans="1:4">
      <c r="A439" s="113">
        <v>45174</v>
      </c>
      <c r="B439" s="115">
        <v>20.456299999999999</v>
      </c>
      <c r="C439" s="113">
        <v>45174</v>
      </c>
      <c r="D439" s="115">
        <v>12.530900000000001</v>
      </c>
    </row>
    <row r="440" spans="1:4">
      <c r="A440" s="113">
        <v>45175</v>
      </c>
      <c r="B440" s="115">
        <v>20.313700000000001</v>
      </c>
      <c r="C440" s="113">
        <v>45175</v>
      </c>
      <c r="D440" s="115">
        <v>12.4625</v>
      </c>
    </row>
    <row r="441" spans="1:4">
      <c r="A441" s="113">
        <v>45176</v>
      </c>
      <c r="B441" s="115">
        <v>20.2485</v>
      </c>
      <c r="C441" s="113">
        <v>45176</v>
      </c>
      <c r="D441" s="115">
        <v>12.451499999999999</v>
      </c>
    </row>
    <row r="442" spans="1:4">
      <c r="A442" s="113">
        <v>45177</v>
      </c>
      <c r="B442" s="115">
        <v>20.277000000000001</v>
      </c>
      <c r="C442" s="113">
        <v>45177</v>
      </c>
      <c r="D442" s="115">
        <v>12.477</v>
      </c>
    </row>
    <row r="443" spans="1:4">
      <c r="A443" s="113">
        <v>45180</v>
      </c>
      <c r="B443" s="115">
        <v>20.4133</v>
      </c>
      <c r="C443" s="113">
        <v>45180</v>
      </c>
      <c r="D443" s="115">
        <v>12.518599999999999</v>
      </c>
    </row>
    <row r="444" spans="1:4">
      <c r="A444" s="113">
        <v>45181</v>
      </c>
      <c r="B444" s="115">
        <v>20.2971</v>
      </c>
      <c r="C444" s="113">
        <v>45181</v>
      </c>
      <c r="D444" s="115">
        <v>12.497400000000001</v>
      </c>
    </row>
    <row r="445" spans="1:4">
      <c r="A445" s="113">
        <v>45182</v>
      </c>
      <c r="B445" s="115">
        <v>20.322299999999998</v>
      </c>
      <c r="C445" s="113">
        <v>45182</v>
      </c>
      <c r="D445" s="115">
        <v>12.440300000000001</v>
      </c>
    </row>
    <row r="446" spans="1:4">
      <c r="A446" s="113">
        <v>45183</v>
      </c>
      <c r="B446" s="115">
        <v>20.493500000000001</v>
      </c>
      <c r="C446" s="113">
        <v>45183</v>
      </c>
      <c r="D446" s="115">
        <v>12.631399999999999</v>
      </c>
    </row>
    <row r="447" spans="1:4">
      <c r="A447" s="113">
        <v>45184</v>
      </c>
      <c r="B447" s="115">
        <v>20.244299999999999</v>
      </c>
      <c r="C447" s="113">
        <v>45184</v>
      </c>
      <c r="D447" s="115">
        <v>12.6639</v>
      </c>
    </row>
    <row r="448" spans="1:4">
      <c r="A448" s="113">
        <v>45187</v>
      </c>
      <c r="B448" s="115">
        <v>20.259</v>
      </c>
      <c r="C448" s="113">
        <v>45187</v>
      </c>
      <c r="D448" s="115">
        <v>12.528700000000001</v>
      </c>
    </row>
    <row r="449" spans="1:4">
      <c r="A449" s="113">
        <v>45188</v>
      </c>
      <c r="B449" s="115">
        <v>20.215</v>
      </c>
      <c r="C449" s="113">
        <v>45188</v>
      </c>
      <c r="D449" s="115">
        <v>12.522399999999999</v>
      </c>
    </row>
    <row r="450" spans="1:4">
      <c r="A450" s="113">
        <v>45189</v>
      </c>
      <c r="B450" s="115">
        <v>20.025099999999998</v>
      </c>
      <c r="C450" s="113">
        <v>45189</v>
      </c>
      <c r="D450" s="115">
        <v>12.6349</v>
      </c>
    </row>
    <row r="451" spans="1:4">
      <c r="A451" s="113">
        <v>45190</v>
      </c>
      <c r="B451" s="115">
        <v>19.6966</v>
      </c>
      <c r="C451" s="113">
        <v>45190</v>
      </c>
      <c r="D451" s="115">
        <v>12.471</v>
      </c>
    </row>
    <row r="452" spans="1:4">
      <c r="A452" s="113">
        <v>45191</v>
      </c>
      <c r="B452" s="115">
        <v>19.651499999999999</v>
      </c>
      <c r="C452" s="113">
        <v>45191</v>
      </c>
      <c r="D452" s="115">
        <v>12.432499999999999</v>
      </c>
    </row>
    <row r="453" spans="1:4">
      <c r="A453" s="113">
        <v>45194</v>
      </c>
      <c r="B453" s="115">
        <v>19.730499999999999</v>
      </c>
      <c r="C453" s="113">
        <v>45194</v>
      </c>
      <c r="D453" s="115">
        <v>12.3558</v>
      </c>
    </row>
    <row r="454" spans="1:4">
      <c r="A454" s="113">
        <v>45195</v>
      </c>
      <c r="B454" s="115">
        <v>19.4406</v>
      </c>
      <c r="C454" s="113">
        <v>45195</v>
      </c>
      <c r="D454" s="115">
        <v>12.280799999999999</v>
      </c>
    </row>
    <row r="455" spans="1:4">
      <c r="A455" s="113">
        <v>45196</v>
      </c>
      <c r="B455" s="115">
        <v>19.4451</v>
      </c>
      <c r="C455" s="113">
        <v>45196</v>
      </c>
      <c r="D455" s="115">
        <v>12.2582</v>
      </c>
    </row>
    <row r="456" spans="1:4">
      <c r="A456" s="113">
        <v>45197</v>
      </c>
      <c r="B456" s="115">
        <v>19.559699999999999</v>
      </c>
      <c r="C456" s="113">
        <v>45197</v>
      </c>
      <c r="D456" s="115">
        <v>12.310499999999999</v>
      </c>
    </row>
    <row r="457" spans="1:4">
      <c r="A457" s="113">
        <v>45198</v>
      </c>
      <c r="B457" s="115">
        <v>19.506699999999999</v>
      </c>
      <c r="C457" s="113">
        <v>45198</v>
      </c>
      <c r="D457" s="115">
        <v>12.353400000000001</v>
      </c>
    </row>
    <row r="458" spans="1:4">
      <c r="A458" s="113">
        <v>45201</v>
      </c>
      <c r="B458" s="115">
        <v>19.506</v>
      </c>
      <c r="C458" s="113">
        <v>45201</v>
      </c>
      <c r="D458" s="115">
        <v>12.1974</v>
      </c>
    </row>
    <row r="459" spans="1:4">
      <c r="A459" s="113">
        <v>45202</v>
      </c>
      <c r="B459" s="115">
        <v>19.2379</v>
      </c>
      <c r="C459" s="113">
        <v>45202</v>
      </c>
      <c r="D459" s="115">
        <v>12.0688</v>
      </c>
    </row>
    <row r="460" spans="1:4">
      <c r="A460" s="113">
        <v>45203</v>
      </c>
      <c r="B460" s="115">
        <v>19.393899999999999</v>
      </c>
      <c r="C460" s="113">
        <v>45203</v>
      </c>
      <c r="D460" s="115">
        <v>12.052199999999999</v>
      </c>
    </row>
    <row r="461" spans="1:4">
      <c r="A461" s="113">
        <v>45204</v>
      </c>
      <c r="B461" s="115">
        <v>19.368600000000001</v>
      </c>
      <c r="C461" s="113">
        <v>45204</v>
      </c>
      <c r="D461" s="115">
        <v>12.084199999999999</v>
      </c>
    </row>
    <row r="462" spans="1:4">
      <c r="A462" s="113">
        <v>45205</v>
      </c>
      <c r="B462" s="115">
        <v>19.5974</v>
      </c>
      <c r="C462" s="113">
        <v>45205</v>
      </c>
      <c r="D462" s="115">
        <v>12.182</v>
      </c>
    </row>
    <row r="463" spans="1:4">
      <c r="A463" s="113">
        <v>45208</v>
      </c>
      <c r="B463" s="115">
        <v>19.721</v>
      </c>
      <c r="C463" s="113">
        <v>45208</v>
      </c>
      <c r="D463" s="115">
        <v>12.153499999999999</v>
      </c>
    </row>
    <row r="464" spans="1:4">
      <c r="A464" s="113">
        <v>45209</v>
      </c>
      <c r="B464" s="115">
        <v>19.823699999999999</v>
      </c>
      <c r="C464" s="113">
        <v>45209</v>
      </c>
      <c r="D464" s="115">
        <v>12.3904</v>
      </c>
    </row>
    <row r="465" spans="1:4">
      <c r="A465" s="113">
        <v>45210</v>
      </c>
      <c r="B465" s="115">
        <v>19.908799999999999</v>
      </c>
      <c r="C465" s="113">
        <v>45210</v>
      </c>
      <c r="D465" s="115">
        <v>12.4108</v>
      </c>
    </row>
    <row r="466" spans="1:4">
      <c r="A466" s="113">
        <v>45211</v>
      </c>
      <c r="B466" s="115">
        <v>19.784400000000002</v>
      </c>
      <c r="C466" s="113">
        <v>45211</v>
      </c>
      <c r="D466" s="115">
        <v>12.426299999999999</v>
      </c>
    </row>
    <row r="467" spans="1:4">
      <c r="A467" s="113">
        <v>45212</v>
      </c>
      <c r="B467" s="115">
        <v>19.685099999999998</v>
      </c>
      <c r="C467" s="113">
        <v>45212</v>
      </c>
      <c r="D467" s="115">
        <v>12.310600000000001</v>
      </c>
    </row>
    <row r="468" spans="1:4">
      <c r="A468" s="113">
        <v>45215</v>
      </c>
      <c r="B468" s="115">
        <v>19.893699999999999</v>
      </c>
      <c r="C468" s="113">
        <v>45215</v>
      </c>
      <c r="D468" s="115">
        <v>12.3317</v>
      </c>
    </row>
    <row r="469" spans="1:4">
      <c r="A469" s="113">
        <v>45216</v>
      </c>
      <c r="B469" s="115">
        <v>19.8917</v>
      </c>
      <c r="C469" s="113">
        <v>45216</v>
      </c>
      <c r="D469" s="115">
        <v>12.3195</v>
      </c>
    </row>
    <row r="470" spans="1:4">
      <c r="A470" s="113">
        <v>45217</v>
      </c>
      <c r="B470" s="115">
        <v>19.6252</v>
      </c>
      <c r="C470" s="113">
        <v>45217</v>
      </c>
      <c r="D470" s="115">
        <v>12.192600000000001</v>
      </c>
    </row>
    <row r="471" spans="1:4">
      <c r="A471" s="113">
        <v>45218</v>
      </c>
      <c r="B471" s="115">
        <v>19.4587</v>
      </c>
      <c r="C471" s="113">
        <v>45218</v>
      </c>
      <c r="D471" s="115">
        <v>12.047499999999999</v>
      </c>
    </row>
    <row r="472" spans="1:4">
      <c r="A472" s="113">
        <v>45219</v>
      </c>
      <c r="B472" s="115">
        <v>19.213799999999999</v>
      </c>
      <c r="C472" s="113">
        <v>45219</v>
      </c>
      <c r="D472" s="115">
        <v>11.886200000000001</v>
      </c>
    </row>
    <row r="473" spans="1:4">
      <c r="A473" s="113">
        <v>45222</v>
      </c>
      <c r="B473" s="115">
        <v>19.1814</v>
      </c>
      <c r="C473" s="113">
        <v>45222</v>
      </c>
      <c r="D473" s="115">
        <v>11.870699999999999</v>
      </c>
    </row>
    <row r="474" spans="1:4">
      <c r="A474" s="113">
        <v>45223</v>
      </c>
      <c r="B474" s="115">
        <v>19.320799999999998</v>
      </c>
      <c r="C474" s="113">
        <v>45223</v>
      </c>
      <c r="D474" s="115">
        <v>11.9244</v>
      </c>
    </row>
    <row r="475" spans="1:4">
      <c r="A475" s="113">
        <v>45224</v>
      </c>
      <c r="B475" s="115">
        <v>19.043700000000001</v>
      </c>
      <c r="C475" s="113">
        <v>45224</v>
      </c>
      <c r="D475" s="115">
        <v>11.9358</v>
      </c>
    </row>
    <row r="476" spans="1:4">
      <c r="A476" s="113">
        <v>45225</v>
      </c>
      <c r="B476" s="115">
        <v>18.8184</v>
      </c>
      <c r="C476" s="113">
        <v>45225</v>
      </c>
      <c r="D476" s="115">
        <v>11.8758</v>
      </c>
    </row>
    <row r="477" spans="1:4">
      <c r="A477" s="113">
        <v>45226</v>
      </c>
      <c r="B477" s="115">
        <v>18.728100000000001</v>
      </c>
      <c r="C477" s="113">
        <v>45226</v>
      </c>
      <c r="D477" s="115">
        <v>11.7707</v>
      </c>
    </row>
    <row r="478" spans="1:4">
      <c r="A478" s="113">
        <v>45229</v>
      </c>
      <c r="B478" s="115">
        <v>18.952999999999999</v>
      </c>
      <c r="C478" s="113">
        <v>45229</v>
      </c>
      <c r="D478" s="115">
        <v>11.810499999999999</v>
      </c>
    </row>
    <row r="479" spans="1:4">
      <c r="A479" s="113">
        <v>45230</v>
      </c>
      <c r="B479" s="115">
        <v>19.075700000000001</v>
      </c>
      <c r="C479" s="113">
        <v>45230</v>
      </c>
      <c r="D479" s="115">
        <v>11.8749</v>
      </c>
    </row>
    <row r="480" spans="1:4">
      <c r="A480" s="113">
        <v>45231</v>
      </c>
      <c r="B480" s="115">
        <v>19.276</v>
      </c>
      <c r="C480" s="113">
        <v>45231</v>
      </c>
      <c r="D480" s="115">
        <v>11.957000000000001</v>
      </c>
    </row>
    <row r="481" spans="1:4">
      <c r="A481" s="113">
        <v>45232</v>
      </c>
      <c r="B481" s="115">
        <v>19.550599999999999</v>
      </c>
      <c r="C481" s="113">
        <v>45232</v>
      </c>
      <c r="D481" s="115">
        <v>12.1394</v>
      </c>
    </row>
    <row r="482" spans="1:4">
      <c r="A482" s="113">
        <v>45233</v>
      </c>
      <c r="B482" s="115">
        <v>19.7316</v>
      </c>
      <c r="C482" s="113">
        <v>45233</v>
      </c>
      <c r="D482" s="115">
        <v>12.1524</v>
      </c>
    </row>
    <row r="483" spans="1:4">
      <c r="A483" s="113">
        <v>45236</v>
      </c>
      <c r="B483" s="115">
        <v>19.7714</v>
      </c>
      <c r="C483" s="113">
        <v>45236</v>
      </c>
      <c r="D483" s="115">
        <v>12.137</v>
      </c>
    </row>
    <row r="484" spans="1:4">
      <c r="A484" s="113">
        <v>45237</v>
      </c>
      <c r="B484" s="115">
        <v>19.823599999999999</v>
      </c>
      <c r="C484" s="113">
        <v>45237</v>
      </c>
      <c r="D484" s="115">
        <v>12.118399999999999</v>
      </c>
    </row>
    <row r="485" spans="1:4">
      <c r="A485" s="113">
        <v>45238</v>
      </c>
      <c r="B485" s="115">
        <v>19.8307</v>
      </c>
      <c r="C485" s="113">
        <v>45238</v>
      </c>
      <c r="D485" s="115">
        <v>12.151</v>
      </c>
    </row>
    <row r="486" spans="1:4">
      <c r="A486" s="113">
        <v>45239</v>
      </c>
      <c r="B486" s="115">
        <v>19.669899999999998</v>
      </c>
      <c r="C486" s="113">
        <v>45239</v>
      </c>
      <c r="D486" s="115">
        <v>12.335900000000001</v>
      </c>
    </row>
    <row r="487" spans="1:4">
      <c r="A487" s="113">
        <v>45240</v>
      </c>
      <c r="B487" s="115">
        <v>19.977</v>
      </c>
      <c r="C487" s="113">
        <v>45240</v>
      </c>
      <c r="D487" s="115">
        <v>12.2148</v>
      </c>
    </row>
    <row r="488" spans="1:4">
      <c r="A488" s="113">
        <v>45243</v>
      </c>
      <c r="B488" s="115">
        <v>19.959900000000001</v>
      </c>
      <c r="C488" s="113">
        <v>45243</v>
      </c>
      <c r="D488" s="115">
        <v>12.3042</v>
      </c>
    </row>
    <row r="489" spans="1:4">
      <c r="A489" s="113">
        <v>45244</v>
      </c>
      <c r="B489" s="115">
        <v>20.34</v>
      </c>
      <c r="C489" s="113">
        <v>45244</v>
      </c>
      <c r="D489" s="115">
        <v>12.4491</v>
      </c>
    </row>
    <row r="490" spans="1:4">
      <c r="A490" s="113">
        <v>45245</v>
      </c>
      <c r="B490" s="115">
        <v>20.364000000000001</v>
      </c>
      <c r="C490" s="113">
        <v>45245</v>
      </c>
      <c r="D490" s="115">
        <v>12.5047</v>
      </c>
    </row>
    <row r="491" spans="1:4">
      <c r="A491" s="113">
        <v>45246</v>
      </c>
      <c r="B491" s="115">
        <v>20.3855</v>
      </c>
      <c r="C491" s="113">
        <v>45246</v>
      </c>
      <c r="D491" s="115">
        <v>12.419600000000001</v>
      </c>
    </row>
    <row r="492" spans="1:4">
      <c r="A492" s="113">
        <v>45247</v>
      </c>
      <c r="B492" s="115">
        <v>20.4116</v>
      </c>
      <c r="C492" s="113">
        <v>45247</v>
      </c>
      <c r="D492" s="115">
        <v>12.5426</v>
      </c>
    </row>
    <row r="493" spans="1:4">
      <c r="A493" s="113">
        <v>45250</v>
      </c>
      <c r="B493" s="115">
        <v>20.562100000000001</v>
      </c>
      <c r="C493" s="113">
        <v>45250</v>
      </c>
      <c r="D493" s="115">
        <v>12.551600000000001</v>
      </c>
    </row>
    <row r="494" spans="1:4">
      <c r="A494" s="113">
        <v>45251</v>
      </c>
      <c r="B494" s="115">
        <v>20.488399999999999</v>
      </c>
      <c r="C494" s="113">
        <v>45251</v>
      </c>
      <c r="D494" s="115">
        <v>12.5463</v>
      </c>
    </row>
    <row r="495" spans="1:4">
      <c r="A495" s="113">
        <v>45252</v>
      </c>
      <c r="B495" s="115">
        <v>20.569299999999998</v>
      </c>
      <c r="C495" s="113">
        <v>45252</v>
      </c>
      <c r="D495" s="115">
        <v>12.5844</v>
      </c>
    </row>
    <row r="496" spans="1:4">
      <c r="A496" s="113">
        <v>45253</v>
      </c>
      <c r="B496" s="115">
        <v>20.569299999999998</v>
      </c>
      <c r="C496" s="113">
        <v>45253</v>
      </c>
      <c r="D496" s="115">
        <v>12.618499999999999</v>
      </c>
    </row>
    <row r="497" spans="1:4">
      <c r="A497" s="113">
        <v>45254</v>
      </c>
      <c r="B497" s="115">
        <v>20.581600000000002</v>
      </c>
      <c r="C497" s="113">
        <v>45254</v>
      </c>
      <c r="D497" s="115">
        <v>12.6586</v>
      </c>
    </row>
    <row r="498" spans="1:4">
      <c r="A498" s="113">
        <v>45257</v>
      </c>
      <c r="B498" s="115">
        <v>20.541399999999999</v>
      </c>
      <c r="C498" s="113">
        <v>45257</v>
      </c>
      <c r="D498" s="115">
        <v>12.612</v>
      </c>
    </row>
    <row r="499" spans="1:4">
      <c r="A499" s="113">
        <v>45258</v>
      </c>
      <c r="B499" s="115">
        <v>20.5593</v>
      </c>
      <c r="C499" s="113">
        <v>45258</v>
      </c>
      <c r="D499" s="115">
        <v>12.5717</v>
      </c>
    </row>
    <row r="500" spans="1:4">
      <c r="A500" s="113">
        <v>45259</v>
      </c>
      <c r="B500" s="115">
        <v>20.539400000000001</v>
      </c>
      <c r="C500" s="113">
        <v>45259</v>
      </c>
      <c r="D500" s="115">
        <v>12.6275</v>
      </c>
    </row>
    <row r="501" spans="1:4">
      <c r="A501" s="113">
        <v>45260</v>
      </c>
      <c r="B501" s="115">
        <v>20.616700000000002</v>
      </c>
      <c r="C501" s="113">
        <v>45260</v>
      </c>
      <c r="D501" s="115">
        <v>12.704599999999999</v>
      </c>
    </row>
    <row r="502" spans="1:4">
      <c r="A502" s="113">
        <v>45261</v>
      </c>
      <c r="B502" s="115">
        <v>20.7378</v>
      </c>
      <c r="C502" s="113">
        <v>45261</v>
      </c>
      <c r="D502" s="115">
        <v>12.825900000000001</v>
      </c>
    </row>
    <row r="503" spans="1:4">
      <c r="A503" s="113">
        <v>45264</v>
      </c>
      <c r="B503" s="115">
        <v>20.625699999999998</v>
      </c>
      <c r="C503" s="113">
        <v>45264</v>
      </c>
      <c r="D503" s="115">
        <v>12.818300000000001</v>
      </c>
    </row>
    <row r="504" spans="1:4">
      <c r="A504" s="113">
        <v>45265</v>
      </c>
      <c r="B504" s="115">
        <v>20.613800000000001</v>
      </c>
      <c r="C504" s="113">
        <v>45265</v>
      </c>
      <c r="D504" s="115">
        <v>12.866199999999999</v>
      </c>
    </row>
    <row r="505" spans="1:4">
      <c r="A505" s="113">
        <v>45266</v>
      </c>
      <c r="B505" s="115">
        <v>20.533200000000001</v>
      </c>
      <c r="C505" s="113">
        <v>45266</v>
      </c>
      <c r="D505" s="115">
        <v>12.930199999999999</v>
      </c>
    </row>
    <row r="506" spans="1:4">
      <c r="A506" s="113">
        <v>45267</v>
      </c>
      <c r="B506" s="115">
        <v>20.696000000000002</v>
      </c>
      <c r="C506" s="113">
        <v>45267</v>
      </c>
      <c r="D506" s="115">
        <v>12.8957</v>
      </c>
    </row>
    <row r="507" spans="1:4">
      <c r="A507" s="113">
        <v>45268</v>
      </c>
      <c r="B507" s="115">
        <v>20.780799999999999</v>
      </c>
      <c r="C507" s="113">
        <v>45268</v>
      </c>
      <c r="D507" s="115">
        <v>12.992100000000001</v>
      </c>
    </row>
    <row r="508" spans="1:4">
      <c r="A508" s="113">
        <v>45271</v>
      </c>
      <c r="B508" s="115">
        <v>20.862400000000001</v>
      </c>
      <c r="C508" s="113">
        <v>45271</v>
      </c>
      <c r="D508" s="115">
        <v>13.0321</v>
      </c>
    </row>
    <row r="509" spans="1:4">
      <c r="A509" s="113">
        <v>45272</v>
      </c>
      <c r="B509" s="115">
        <v>20.9587</v>
      </c>
      <c r="C509" s="113">
        <v>45272</v>
      </c>
      <c r="D509" s="115">
        <v>13.007400000000001</v>
      </c>
    </row>
    <row r="510" spans="1:4">
      <c r="A510" s="113">
        <v>45273</v>
      </c>
      <c r="B510" s="115">
        <v>21.244700000000002</v>
      </c>
      <c r="C510" s="113">
        <v>45273</v>
      </c>
      <c r="D510" s="115">
        <v>13.002599999999999</v>
      </c>
    </row>
    <row r="511" spans="1:4">
      <c r="A511" s="113">
        <v>45274</v>
      </c>
      <c r="B511" s="115">
        <v>21.300999999999998</v>
      </c>
      <c r="C511" s="113">
        <v>45274</v>
      </c>
      <c r="D511" s="115">
        <v>13.0985</v>
      </c>
    </row>
    <row r="512" spans="1:4">
      <c r="A512" s="113">
        <v>45275</v>
      </c>
      <c r="B512" s="115">
        <v>21.299299999999999</v>
      </c>
      <c r="C512" s="113">
        <v>45275</v>
      </c>
      <c r="D512" s="115">
        <v>13.101800000000001</v>
      </c>
    </row>
    <row r="513" spans="1:4">
      <c r="A513" s="113">
        <v>45278</v>
      </c>
      <c r="B513" s="115">
        <v>21.395800000000001</v>
      </c>
      <c r="C513" s="113">
        <v>45278</v>
      </c>
      <c r="D513" s="115">
        <v>13.066800000000001</v>
      </c>
    </row>
    <row r="514" spans="1:4">
      <c r="A514" s="113">
        <v>45279</v>
      </c>
      <c r="B514" s="115">
        <v>21.5213</v>
      </c>
      <c r="C514" s="113">
        <v>45279</v>
      </c>
      <c r="D514" s="115">
        <v>13.1119</v>
      </c>
    </row>
    <row r="515" spans="1:4">
      <c r="A515" s="113">
        <v>45280</v>
      </c>
      <c r="B515" s="115">
        <v>21.205300000000001</v>
      </c>
      <c r="C515" s="113">
        <v>45280</v>
      </c>
      <c r="D515" s="115">
        <v>13.134</v>
      </c>
    </row>
    <row r="516" spans="1:4">
      <c r="A516" s="113">
        <v>45281</v>
      </c>
      <c r="B516" s="115">
        <v>21.4237</v>
      </c>
      <c r="C516" s="113">
        <v>45281</v>
      </c>
      <c r="D516" s="115">
        <v>13.1069</v>
      </c>
    </row>
    <row r="517" spans="1:4">
      <c r="A517" s="113">
        <v>45282</v>
      </c>
      <c r="B517" s="115">
        <v>21.459299999999999</v>
      </c>
      <c r="C517" s="113">
        <v>45282</v>
      </c>
      <c r="D517" s="115">
        <v>13.1258</v>
      </c>
    </row>
    <row r="518" spans="1:4">
      <c r="A518" s="113">
        <v>45285</v>
      </c>
      <c r="B518" s="115">
        <v>21.459299999999999</v>
      </c>
      <c r="C518" s="113">
        <v>45285</v>
      </c>
      <c r="D518" s="115">
        <v>13.1258</v>
      </c>
    </row>
    <row r="519" spans="1:4">
      <c r="A519" s="113">
        <v>45286</v>
      </c>
      <c r="B519" s="115">
        <v>21.5501</v>
      </c>
      <c r="C519" s="113">
        <v>45286</v>
      </c>
      <c r="D519" s="115">
        <v>13.116</v>
      </c>
    </row>
    <row r="520" spans="1:4">
      <c r="A520" s="113">
        <v>45287</v>
      </c>
      <c r="B520" s="115">
        <v>21.5809</v>
      </c>
      <c r="C520" s="113">
        <v>45287</v>
      </c>
      <c r="D520" s="115">
        <v>13.151199999999999</v>
      </c>
    </row>
    <row r="521" spans="1:4">
      <c r="A521" s="113">
        <v>45288</v>
      </c>
      <c r="B521" s="115">
        <v>21.588899999999999</v>
      </c>
      <c r="C521" s="113">
        <v>45288</v>
      </c>
      <c r="D521" s="115">
        <v>13.1381</v>
      </c>
    </row>
    <row r="522" spans="1:4">
      <c r="A522" s="113">
        <v>45289</v>
      </c>
      <c r="B522" s="115">
        <v>21.527899999999999</v>
      </c>
      <c r="C522" s="113">
        <v>45289</v>
      </c>
      <c r="D522" s="115">
        <v>13.1692</v>
      </c>
    </row>
    <row r="523" spans="1:4">
      <c r="A523" s="113">
        <v>45292</v>
      </c>
      <c r="B523" s="115">
        <v>21.5259</v>
      </c>
      <c r="C523" s="113">
        <v>45292</v>
      </c>
      <c r="D523" s="115">
        <v>13.131399999999999</v>
      </c>
    </row>
    <row r="524" spans="1:4">
      <c r="A524" s="113">
        <v>45293</v>
      </c>
      <c r="B524" s="115">
        <v>21.4041</v>
      </c>
      <c r="C524" s="113">
        <v>45293</v>
      </c>
      <c r="D524" s="115">
        <v>13.1191</v>
      </c>
    </row>
    <row r="525" spans="1:4">
      <c r="A525" s="113">
        <v>45294</v>
      </c>
      <c r="B525" s="115">
        <v>21.232500000000002</v>
      </c>
      <c r="C525" s="113">
        <v>45294</v>
      </c>
      <c r="D525" s="115">
        <v>13.011200000000001</v>
      </c>
    </row>
    <row r="526" spans="1:4">
      <c r="A526" s="113">
        <v>45295</v>
      </c>
      <c r="B526" s="115">
        <v>21.159700000000001</v>
      </c>
      <c r="C526" s="113">
        <v>45295</v>
      </c>
      <c r="D526" s="115">
        <v>13.1027</v>
      </c>
    </row>
    <row r="527" spans="1:4">
      <c r="A527" s="113">
        <v>45296</v>
      </c>
      <c r="B527" s="115">
        <v>21.1983</v>
      </c>
      <c r="C527" s="113">
        <v>45296</v>
      </c>
      <c r="D527" s="115">
        <v>13.0684</v>
      </c>
    </row>
    <row r="528" spans="1:4">
      <c r="A528" s="113">
        <v>45299</v>
      </c>
      <c r="B528" s="115">
        <v>21.497499999999999</v>
      </c>
      <c r="C528" s="113">
        <v>45299</v>
      </c>
      <c r="D528" s="115">
        <v>13.1134</v>
      </c>
    </row>
    <row r="529" spans="1:4">
      <c r="A529" s="113">
        <v>45300</v>
      </c>
      <c r="B529" s="115">
        <v>21.465800000000002</v>
      </c>
      <c r="C529" s="113">
        <v>45300</v>
      </c>
      <c r="D529" s="115">
        <v>13.089700000000001</v>
      </c>
    </row>
    <row r="530" spans="1:4">
      <c r="A530" s="113">
        <v>45301</v>
      </c>
      <c r="B530" s="115">
        <v>21.587399999999999</v>
      </c>
      <c r="C530" s="113">
        <v>45301</v>
      </c>
      <c r="D530" s="115">
        <v>13.066800000000001</v>
      </c>
    </row>
    <row r="531" spans="1:4">
      <c r="A531" s="113">
        <v>45302</v>
      </c>
      <c r="B531" s="115">
        <v>21.572900000000001</v>
      </c>
      <c r="C531" s="113">
        <v>45302</v>
      </c>
      <c r="D531" s="115">
        <v>12.9679</v>
      </c>
    </row>
    <row r="532" spans="1:4">
      <c r="A532" s="113">
        <v>45303</v>
      </c>
      <c r="B532" s="115">
        <v>21.589099999999998</v>
      </c>
      <c r="C532" s="113">
        <v>45303</v>
      </c>
      <c r="D532" s="115">
        <v>13.075799999999999</v>
      </c>
    </row>
    <row r="533" spans="1:4">
      <c r="A533" s="113">
        <v>45306</v>
      </c>
      <c r="B533" s="115">
        <v>21.589099999999998</v>
      </c>
      <c r="C533" s="113">
        <v>45306</v>
      </c>
      <c r="D533" s="115">
        <v>13.005000000000001</v>
      </c>
    </row>
    <row r="534" spans="1:4">
      <c r="A534" s="113">
        <v>45307</v>
      </c>
      <c r="B534" s="115">
        <v>21.508500000000002</v>
      </c>
      <c r="C534" s="113">
        <v>45307</v>
      </c>
      <c r="D534" s="115">
        <v>12.979699999999999</v>
      </c>
    </row>
    <row r="535" spans="1:4">
      <c r="A535" s="113">
        <v>45308</v>
      </c>
      <c r="B535" s="115">
        <v>21.387699999999999</v>
      </c>
      <c r="C535" s="113">
        <v>45308</v>
      </c>
      <c r="D535" s="115">
        <v>12.835900000000001</v>
      </c>
    </row>
    <row r="536" spans="1:4">
      <c r="A536" s="113">
        <v>45309</v>
      </c>
      <c r="B536" s="115">
        <v>21.576000000000001</v>
      </c>
      <c r="C536" s="113">
        <v>45309</v>
      </c>
      <c r="D536" s="115">
        <v>12.9095</v>
      </c>
    </row>
    <row r="537" spans="1:4">
      <c r="A537" s="113">
        <v>45310</v>
      </c>
      <c r="B537" s="115">
        <v>21.841699999999999</v>
      </c>
      <c r="C537" s="113">
        <v>45310</v>
      </c>
      <c r="D537" s="115">
        <v>12.878500000000001</v>
      </c>
    </row>
    <row r="538" spans="1:4">
      <c r="A538" s="113">
        <v>45313</v>
      </c>
      <c r="B538" s="115">
        <v>21.889700000000001</v>
      </c>
      <c r="C538" s="113">
        <v>45313</v>
      </c>
      <c r="D538" s="115">
        <v>12.9764</v>
      </c>
    </row>
    <row r="539" spans="1:4">
      <c r="A539" s="113">
        <v>45314</v>
      </c>
      <c r="B539" s="115">
        <v>21.961600000000001</v>
      </c>
      <c r="C539" s="113">
        <v>45314</v>
      </c>
      <c r="D539" s="115">
        <v>12.9404</v>
      </c>
    </row>
    <row r="540" spans="1:4">
      <c r="A540" s="113">
        <v>45315</v>
      </c>
      <c r="B540" s="115">
        <v>21.979500000000002</v>
      </c>
      <c r="C540" s="113">
        <v>45315</v>
      </c>
      <c r="D540" s="115">
        <v>13.090199999999999</v>
      </c>
    </row>
    <row r="541" spans="1:4">
      <c r="A541" s="113">
        <v>45316</v>
      </c>
      <c r="B541" s="115">
        <v>22.095099999999999</v>
      </c>
      <c r="C541" s="113">
        <v>45316</v>
      </c>
      <c r="D541" s="115">
        <v>13.130100000000001</v>
      </c>
    </row>
    <row r="542" spans="1:4">
      <c r="A542" s="113">
        <v>45317</v>
      </c>
      <c r="B542" s="115">
        <v>22.0807</v>
      </c>
      <c r="C542" s="113">
        <v>45317</v>
      </c>
      <c r="D542" s="115">
        <v>13.2805</v>
      </c>
    </row>
    <row r="543" spans="1:4">
      <c r="A543" s="113">
        <v>45320</v>
      </c>
      <c r="B543" s="115">
        <v>22.247499999999999</v>
      </c>
      <c r="C543" s="113">
        <v>45320</v>
      </c>
      <c r="D543" s="115">
        <v>13.3118</v>
      </c>
    </row>
    <row r="544" spans="1:4">
      <c r="A544" s="113">
        <v>45321</v>
      </c>
      <c r="B544" s="115">
        <v>22.234200000000001</v>
      </c>
      <c r="C544" s="113">
        <v>45321</v>
      </c>
      <c r="D544" s="115">
        <v>13.3338</v>
      </c>
    </row>
    <row r="545" spans="1:4">
      <c r="A545" s="113">
        <v>45322</v>
      </c>
      <c r="B545" s="115">
        <v>21.876100000000001</v>
      </c>
      <c r="C545" s="113">
        <v>45322</v>
      </c>
      <c r="D545" s="115">
        <v>13.331899999999999</v>
      </c>
    </row>
    <row r="546" spans="1:4">
      <c r="A546" s="113">
        <v>45323</v>
      </c>
      <c r="B546" s="115">
        <v>22.1494</v>
      </c>
      <c r="C546" s="113">
        <v>45323</v>
      </c>
      <c r="D546" s="115">
        <v>13.2829</v>
      </c>
    </row>
    <row r="547" spans="1:4">
      <c r="A547" s="113">
        <v>45324</v>
      </c>
      <c r="B547" s="115">
        <v>22.386700000000001</v>
      </c>
      <c r="C547" s="113">
        <v>45324</v>
      </c>
      <c r="D547" s="115">
        <v>13.287100000000001</v>
      </c>
    </row>
    <row r="548" spans="1:4">
      <c r="A548" s="113">
        <v>45327</v>
      </c>
      <c r="B548" s="115">
        <v>22.3154</v>
      </c>
      <c r="C548" s="113">
        <v>45327</v>
      </c>
      <c r="D548" s="115">
        <v>13.285500000000001</v>
      </c>
    </row>
    <row r="549" spans="1:4">
      <c r="A549" s="113">
        <v>45328</v>
      </c>
      <c r="B549" s="115">
        <v>22.366900000000001</v>
      </c>
      <c r="C549" s="113">
        <v>45328</v>
      </c>
      <c r="D549" s="115">
        <v>13.368600000000001</v>
      </c>
    </row>
    <row r="550" spans="1:4">
      <c r="A550" s="113">
        <v>45329</v>
      </c>
      <c r="B550" s="115">
        <v>22.551200000000001</v>
      </c>
      <c r="C550" s="113">
        <v>45329</v>
      </c>
      <c r="D550" s="115">
        <v>13.335100000000001</v>
      </c>
    </row>
    <row r="551" spans="1:4">
      <c r="A551" s="113">
        <v>45330</v>
      </c>
      <c r="B551" s="115">
        <v>22.567499999999999</v>
      </c>
      <c r="C551" s="113">
        <v>45330</v>
      </c>
      <c r="D551" s="115">
        <v>13.320399999999999</v>
      </c>
    </row>
    <row r="552" spans="1:4">
      <c r="A552" s="113">
        <v>45331</v>
      </c>
      <c r="B552" s="115">
        <v>22.697099999999999</v>
      </c>
      <c r="C552" s="113">
        <v>45331</v>
      </c>
      <c r="D552" s="115">
        <v>13.307</v>
      </c>
    </row>
    <row r="553" spans="1:4">
      <c r="A553" s="113">
        <v>45334</v>
      </c>
      <c r="B553" s="115">
        <v>22.675599999999999</v>
      </c>
      <c r="C553" s="113">
        <v>45334</v>
      </c>
      <c r="D553" s="115">
        <v>13.3748</v>
      </c>
    </row>
    <row r="554" spans="1:4">
      <c r="A554" s="113">
        <v>45335</v>
      </c>
      <c r="B554" s="115">
        <v>22.365500000000001</v>
      </c>
      <c r="C554" s="113">
        <v>45335</v>
      </c>
      <c r="D554" s="115">
        <v>13.2522</v>
      </c>
    </row>
    <row r="555" spans="1:4">
      <c r="A555" s="113">
        <v>45336</v>
      </c>
      <c r="B555" s="115">
        <v>22.579699999999999</v>
      </c>
      <c r="C555" s="113">
        <v>45336</v>
      </c>
      <c r="D555" s="115">
        <v>13.326599999999999</v>
      </c>
    </row>
    <row r="556" spans="1:4">
      <c r="A556" s="113">
        <v>45337</v>
      </c>
      <c r="B556" s="115">
        <v>22.711200000000002</v>
      </c>
      <c r="C556" s="113">
        <v>45337</v>
      </c>
      <c r="D556" s="115">
        <v>13.406700000000001</v>
      </c>
    </row>
    <row r="557" spans="1:4">
      <c r="A557" s="113">
        <v>45338</v>
      </c>
      <c r="B557" s="115">
        <v>22.6021</v>
      </c>
      <c r="C557" s="113">
        <v>45338</v>
      </c>
      <c r="D557" s="115">
        <v>13.491</v>
      </c>
    </row>
    <row r="558" spans="1:4">
      <c r="A558" s="113">
        <v>45341</v>
      </c>
      <c r="B558" s="115">
        <v>22.6021</v>
      </c>
      <c r="C558" s="113">
        <v>45341</v>
      </c>
      <c r="D558" s="115">
        <v>13.515599999999999</v>
      </c>
    </row>
    <row r="559" spans="1:4">
      <c r="A559" s="113">
        <v>45342</v>
      </c>
      <c r="B559" s="115">
        <v>22.4664</v>
      </c>
      <c r="C559" s="113">
        <v>45342</v>
      </c>
      <c r="D559" s="115">
        <v>13.510400000000001</v>
      </c>
    </row>
    <row r="560" spans="1:4">
      <c r="A560" s="113">
        <v>45343</v>
      </c>
      <c r="B560" s="115">
        <v>22.494800000000001</v>
      </c>
      <c r="C560" s="113">
        <v>45343</v>
      </c>
      <c r="D560" s="115">
        <v>13.486700000000001</v>
      </c>
    </row>
    <row r="561" spans="1:4">
      <c r="A561" s="113">
        <v>45344</v>
      </c>
      <c r="B561" s="115">
        <v>22.760100000000001</v>
      </c>
      <c r="C561" s="113">
        <v>45344</v>
      </c>
      <c r="D561" s="115">
        <v>13.5939</v>
      </c>
    </row>
    <row r="562" spans="1:4">
      <c r="A562" s="113">
        <v>45345</v>
      </c>
      <c r="B562" s="115">
        <v>22.770600000000002</v>
      </c>
      <c r="C562" s="113">
        <v>45345</v>
      </c>
      <c r="D562" s="115">
        <v>14.006</v>
      </c>
    </row>
    <row r="563" spans="1:4">
      <c r="A563" s="113">
        <v>45348</v>
      </c>
      <c r="B563" s="115">
        <v>22.684799999999999</v>
      </c>
      <c r="C563" s="113">
        <v>45348</v>
      </c>
      <c r="D563" s="115">
        <v>13.955</v>
      </c>
    </row>
    <row r="564" spans="1:4">
      <c r="A564" s="113">
        <v>45349</v>
      </c>
      <c r="B564" s="115">
        <v>22.731300000000001</v>
      </c>
      <c r="C564" s="113">
        <v>45349</v>
      </c>
      <c r="D564" s="115">
        <v>13.979799999999999</v>
      </c>
    </row>
    <row r="565" spans="1:4">
      <c r="A565" s="113">
        <v>45350</v>
      </c>
      <c r="B565" s="115">
        <v>22.703099999999999</v>
      </c>
      <c r="C565" s="113">
        <v>45350</v>
      </c>
      <c r="D565" s="115">
        <v>13.928000000000001</v>
      </c>
    </row>
    <row r="566" spans="1:4">
      <c r="A566" s="113">
        <v>45351</v>
      </c>
      <c r="B566" s="115">
        <v>22.82</v>
      </c>
      <c r="C566" s="113">
        <v>45351</v>
      </c>
      <c r="D566" s="115">
        <v>13.932</v>
      </c>
    </row>
    <row r="567" spans="1:4">
      <c r="A567" s="113">
        <v>45352</v>
      </c>
      <c r="B567" s="115">
        <v>23.002800000000001</v>
      </c>
      <c r="C567" s="113">
        <v>45352</v>
      </c>
      <c r="D567" s="115">
        <v>14.0205</v>
      </c>
    </row>
    <row r="568" spans="1:4">
      <c r="A568" s="113">
        <v>45355</v>
      </c>
      <c r="B568" s="115">
        <v>22.975300000000001</v>
      </c>
      <c r="C568" s="113">
        <v>45355</v>
      </c>
      <c r="D568" s="115">
        <v>14.016</v>
      </c>
    </row>
    <row r="569" spans="1:4">
      <c r="A569" s="113">
        <v>45356</v>
      </c>
      <c r="B569" s="115">
        <v>22.736999999999998</v>
      </c>
      <c r="C569" s="113">
        <v>45356</v>
      </c>
      <c r="D569" s="115">
        <v>13.9762</v>
      </c>
    </row>
    <row r="570" spans="1:4">
      <c r="A570" s="113">
        <v>45357</v>
      </c>
      <c r="B570" s="115">
        <v>22.8537</v>
      </c>
      <c r="C570" s="113">
        <v>45357</v>
      </c>
      <c r="D570" s="115">
        <v>14.0357</v>
      </c>
    </row>
    <row r="571" spans="1:4">
      <c r="A571" s="113">
        <v>45358</v>
      </c>
      <c r="B571" s="115">
        <v>23.0853</v>
      </c>
      <c r="C571" s="113">
        <v>45358</v>
      </c>
      <c r="D571" s="115">
        <v>14.1813</v>
      </c>
    </row>
    <row r="572" spans="1:4">
      <c r="A572" s="113">
        <v>45359</v>
      </c>
      <c r="B572" s="115">
        <v>22.9346</v>
      </c>
      <c r="C572" s="113">
        <v>45359</v>
      </c>
      <c r="D572" s="115">
        <v>14.179</v>
      </c>
    </row>
    <row r="573" spans="1:4">
      <c r="A573" s="113">
        <v>45362</v>
      </c>
      <c r="B573" s="115">
        <v>22.908799999999999</v>
      </c>
      <c r="C573" s="113">
        <v>45362</v>
      </c>
      <c r="D573" s="115">
        <v>14.1351</v>
      </c>
    </row>
    <row r="574" spans="1:4">
      <c r="A574" s="113">
        <v>45363</v>
      </c>
      <c r="B574" s="115">
        <v>23.165600000000001</v>
      </c>
      <c r="C574" s="113">
        <v>45363</v>
      </c>
      <c r="D574" s="115">
        <v>14.2798</v>
      </c>
    </row>
    <row r="575" spans="1:4">
      <c r="A575" s="113">
        <v>45364</v>
      </c>
      <c r="B575" s="115">
        <v>23.121200000000002</v>
      </c>
      <c r="C575" s="113">
        <v>45364</v>
      </c>
      <c r="D575" s="115">
        <v>14.301</v>
      </c>
    </row>
    <row r="576" spans="1:4">
      <c r="A576" s="113">
        <v>45365</v>
      </c>
      <c r="B576" s="115">
        <v>23.054300000000001</v>
      </c>
      <c r="C576" s="113">
        <v>45365</v>
      </c>
      <c r="D576" s="115">
        <v>14.2789</v>
      </c>
    </row>
    <row r="577" spans="1:4">
      <c r="A577" s="113">
        <v>45366</v>
      </c>
      <c r="B577" s="115">
        <v>22.904800000000002</v>
      </c>
      <c r="C577" s="113">
        <v>45366</v>
      </c>
      <c r="D577" s="115">
        <v>14.232100000000001</v>
      </c>
    </row>
    <row r="578" spans="1:4">
      <c r="A578" s="113">
        <v>45369</v>
      </c>
      <c r="B578" s="115">
        <v>23.049499999999998</v>
      </c>
      <c r="C578" s="113">
        <v>45369</v>
      </c>
      <c r="D578" s="115">
        <v>14.207599999999999</v>
      </c>
    </row>
    <row r="579" spans="1:4">
      <c r="A579" s="113">
        <v>45370</v>
      </c>
      <c r="B579" s="115">
        <v>23.1798</v>
      </c>
      <c r="C579" s="113">
        <v>45370</v>
      </c>
      <c r="D579" s="115">
        <v>14.240399999999999</v>
      </c>
    </row>
    <row r="580" spans="1:4">
      <c r="A580" s="113">
        <v>45371</v>
      </c>
      <c r="B580" s="115">
        <v>23.386199999999999</v>
      </c>
      <c r="C580" s="113">
        <v>45371</v>
      </c>
      <c r="D580" s="115">
        <v>14.239599999999999</v>
      </c>
    </row>
    <row r="581" spans="1:4">
      <c r="A581" s="113">
        <v>45372</v>
      </c>
      <c r="B581" s="115">
        <v>23.461300000000001</v>
      </c>
      <c r="C581" s="113">
        <v>45372</v>
      </c>
      <c r="D581" s="115">
        <v>14.3651</v>
      </c>
    </row>
    <row r="582" spans="1:4">
      <c r="A582" s="113">
        <v>45373</v>
      </c>
      <c r="B582" s="115">
        <v>23.4284</v>
      </c>
      <c r="C582" s="113">
        <v>45373</v>
      </c>
      <c r="D582" s="115">
        <v>14.3645</v>
      </c>
    </row>
    <row r="583" spans="1:4">
      <c r="A583" s="113">
        <v>45376</v>
      </c>
      <c r="B583" s="115">
        <v>23.3568</v>
      </c>
      <c r="C583" s="113">
        <v>45376</v>
      </c>
      <c r="D583" s="115">
        <v>14.3721</v>
      </c>
    </row>
    <row r="584" spans="1:4">
      <c r="A584" s="113">
        <v>45377</v>
      </c>
      <c r="B584" s="115">
        <v>23.291499999999999</v>
      </c>
      <c r="C584" s="113">
        <v>45377</v>
      </c>
      <c r="D584" s="115">
        <v>14.4078</v>
      </c>
    </row>
    <row r="585" spans="1:4">
      <c r="A585" s="113">
        <v>45378</v>
      </c>
      <c r="B585" s="115">
        <v>23.4925</v>
      </c>
      <c r="C585" s="113">
        <v>45378</v>
      </c>
      <c r="D585" s="115">
        <v>14.4259</v>
      </c>
    </row>
    <row r="586" spans="1:4">
      <c r="A586" s="113">
        <v>45379</v>
      </c>
      <c r="B586" s="115">
        <v>23.518699999999999</v>
      </c>
      <c r="C586" s="113">
        <v>45379</v>
      </c>
      <c r="D586" s="115">
        <v>14.4421</v>
      </c>
    </row>
    <row r="587" spans="1:4">
      <c r="A587" s="113">
        <v>45380</v>
      </c>
      <c r="B587" s="115">
        <v>23.518699999999999</v>
      </c>
      <c r="C587" s="113">
        <v>45380</v>
      </c>
      <c r="D587" s="115">
        <v>14.4421</v>
      </c>
    </row>
    <row r="588" spans="1:4">
      <c r="A588" s="113">
        <v>45383</v>
      </c>
      <c r="B588" s="115">
        <v>23.4709</v>
      </c>
      <c r="C588" s="113">
        <v>45383</v>
      </c>
      <c r="D588" s="115">
        <v>14.4095</v>
      </c>
    </row>
    <row r="589" spans="1:4">
      <c r="A589" s="113">
        <v>45384</v>
      </c>
      <c r="B589" s="115">
        <v>23.300999999999998</v>
      </c>
      <c r="C589" s="113">
        <v>45384</v>
      </c>
      <c r="D589" s="115">
        <v>14.2996</v>
      </c>
    </row>
    <row r="590" spans="1:4">
      <c r="A590" s="113">
        <v>45385</v>
      </c>
      <c r="B590" s="115">
        <v>23.3264</v>
      </c>
      <c r="C590" s="113">
        <v>45385</v>
      </c>
      <c r="D590" s="115">
        <v>14.338900000000001</v>
      </c>
    </row>
    <row r="591" spans="1:4">
      <c r="A591" s="113">
        <v>45386</v>
      </c>
      <c r="B591" s="115">
        <v>23.038699999999999</v>
      </c>
      <c r="C591" s="113">
        <v>45386</v>
      </c>
      <c r="D591" s="115">
        <v>14.360200000000001</v>
      </c>
    </row>
    <row r="592" spans="1:4">
      <c r="A592" s="113">
        <v>45387</v>
      </c>
      <c r="B592" s="115">
        <v>23.2944</v>
      </c>
      <c r="C592" s="113">
        <v>45387</v>
      </c>
      <c r="D592" s="115">
        <v>14.241099999999999</v>
      </c>
    </row>
    <row r="593" spans="1:4">
      <c r="A593" s="113">
        <v>45390</v>
      </c>
      <c r="B593" s="115">
        <v>23.285699999999999</v>
      </c>
      <c r="C593" s="113">
        <v>45390</v>
      </c>
      <c r="D593" s="115">
        <v>14.310499999999999</v>
      </c>
    </row>
    <row r="594" spans="1:4">
      <c r="A594" s="113">
        <v>45391</v>
      </c>
      <c r="B594" s="115">
        <v>23.319299999999998</v>
      </c>
      <c r="C594" s="113">
        <v>45391</v>
      </c>
      <c r="D594" s="115">
        <v>14.226699999999999</v>
      </c>
    </row>
    <row r="595" spans="1:4">
      <c r="A595" s="113">
        <v>45392</v>
      </c>
      <c r="B595" s="115">
        <v>23.098800000000001</v>
      </c>
      <c r="C595" s="113">
        <v>45392</v>
      </c>
      <c r="D595" s="115">
        <v>14.2492</v>
      </c>
    </row>
    <row r="596" spans="1:4">
      <c r="A596" s="113">
        <v>45393</v>
      </c>
      <c r="B596" s="115">
        <v>23.270800000000001</v>
      </c>
      <c r="C596" s="113">
        <v>45393</v>
      </c>
      <c r="D596" s="115">
        <v>14.195399999999999</v>
      </c>
    </row>
    <row r="597" spans="1:4">
      <c r="A597" s="113">
        <v>45394</v>
      </c>
      <c r="B597" s="115">
        <v>22.932200000000002</v>
      </c>
      <c r="C597" s="113">
        <v>45394</v>
      </c>
      <c r="D597" s="115">
        <v>14.223699999999999</v>
      </c>
    </row>
    <row r="598" spans="1:4">
      <c r="A598" s="113">
        <v>45397</v>
      </c>
      <c r="B598" s="115">
        <v>22.656500000000001</v>
      </c>
      <c r="C598" s="113">
        <v>45397</v>
      </c>
      <c r="D598" s="115">
        <v>14.241400000000001</v>
      </c>
    </row>
    <row r="599" spans="1:4">
      <c r="A599" s="113">
        <v>45398</v>
      </c>
      <c r="B599" s="115">
        <v>22.6099</v>
      </c>
      <c r="C599" s="113">
        <v>45398</v>
      </c>
      <c r="D599" s="115">
        <v>14.0274</v>
      </c>
    </row>
    <row r="600" spans="1:4">
      <c r="A600" s="113">
        <v>45399</v>
      </c>
      <c r="B600" s="115">
        <v>22.479199999999999</v>
      </c>
      <c r="C600" s="113">
        <v>45399</v>
      </c>
      <c r="D600" s="115">
        <v>14.033300000000001</v>
      </c>
    </row>
    <row r="601" spans="1:4">
      <c r="A601" s="113">
        <v>45400</v>
      </c>
      <c r="B601" s="115">
        <v>22.429600000000001</v>
      </c>
      <c r="C601" s="113">
        <v>45400</v>
      </c>
      <c r="D601" s="115">
        <v>14.0602</v>
      </c>
    </row>
    <row r="602" spans="1:4">
      <c r="A602" s="113">
        <v>45401</v>
      </c>
      <c r="B602" s="115">
        <v>22.2331</v>
      </c>
      <c r="C602" s="113">
        <v>45401</v>
      </c>
      <c r="D602" s="115">
        <v>14.052</v>
      </c>
    </row>
    <row r="603" spans="1:4">
      <c r="A603" s="113">
        <v>45404</v>
      </c>
      <c r="B603" s="115">
        <v>22.427199999999999</v>
      </c>
      <c r="C603" s="113">
        <v>45404</v>
      </c>
      <c r="D603" s="115">
        <v>14.1381</v>
      </c>
    </row>
    <row r="604" spans="1:4">
      <c r="A604" s="113">
        <v>45405</v>
      </c>
      <c r="B604" s="115">
        <v>22.695599999999999</v>
      </c>
      <c r="C604" s="113">
        <v>45405</v>
      </c>
      <c r="D604" s="115">
        <v>14.2906</v>
      </c>
    </row>
    <row r="605" spans="1:4">
      <c r="A605" s="113">
        <v>45406</v>
      </c>
      <c r="B605" s="115">
        <v>22.700399999999998</v>
      </c>
      <c r="C605" s="113">
        <v>45406</v>
      </c>
      <c r="D605" s="115">
        <v>14.234999999999999</v>
      </c>
    </row>
    <row r="606" spans="1:4">
      <c r="A606" s="113">
        <v>45407</v>
      </c>
      <c r="B606" s="115">
        <v>22.596499999999999</v>
      </c>
      <c r="C606" s="113">
        <v>45407</v>
      </c>
      <c r="D606" s="115">
        <v>14.147600000000001</v>
      </c>
    </row>
    <row r="607" spans="1:4">
      <c r="A607" s="113">
        <v>45408</v>
      </c>
      <c r="B607" s="115">
        <v>22.827200000000001</v>
      </c>
      <c r="C607" s="113">
        <v>45408</v>
      </c>
      <c r="D607" s="115">
        <v>14.3071</v>
      </c>
    </row>
    <row r="608" spans="1:4">
      <c r="A608" s="113">
        <v>45411</v>
      </c>
      <c r="B608" s="115">
        <v>22.899799999999999</v>
      </c>
      <c r="C608" s="113">
        <v>45411</v>
      </c>
      <c r="D608" s="115">
        <v>14.309200000000001</v>
      </c>
    </row>
    <row r="609" spans="1:4">
      <c r="A609" s="113">
        <v>45412</v>
      </c>
      <c r="B609" s="115">
        <v>22.5395</v>
      </c>
      <c r="C609" s="113">
        <v>45412</v>
      </c>
      <c r="D609" s="115">
        <v>14.213100000000001</v>
      </c>
    </row>
    <row r="610" spans="1:4">
      <c r="A610" s="113">
        <v>45413</v>
      </c>
      <c r="B610" s="115">
        <v>22.4621</v>
      </c>
      <c r="C610" s="113">
        <v>45413</v>
      </c>
      <c r="D610" s="115">
        <v>14.1919</v>
      </c>
    </row>
    <row r="611" spans="1:4">
      <c r="A611" s="113">
        <v>45414</v>
      </c>
      <c r="B611" s="115">
        <v>22.667100000000001</v>
      </c>
      <c r="C611" s="113">
        <v>45414</v>
      </c>
      <c r="D611" s="115">
        <v>14.161099999999999</v>
      </c>
    </row>
    <row r="612" spans="1:4">
      <c r="A612" s="113">
        <v>45415</v>
      </c>
      <c r="B612" s="115">
        <v>22.951799999999999</v>
      </c>
      <c r="C612" s="113">
        <v>45415</v>
      </c>
      <c r="D612" s="115">
        <v>14.2263</v>
      </c>
    </row>
    <row r="613" spans="1:4">
      <c r="A613" s="113">
        <v>45418</v>
      </c>
      <c r="B613" s="115">
        <v>23.188800000000001</v>
      </c>
      <c r="C613" s="113">
        <v>45418</v>
      </c>
      <c r="D613" s="115">
        <v>14.2951</v>
      </c>
    </row>
    <row r="614" spans="1:4">
      <c r="A614" s="113">
        <v>45419</v>
      </c>
      <c r="B614" s="115">
        <v>23.219899999999999</v>
      </c>
      <c r="C614" s="113">
        <v>45419</v>
      </c>
      <c r="D614" s="115">
        <v>14.4671</v>
      </c>
    </row>
    <row r="615" spans="1:4">
      <c r="A615" s="113">
        <v>45420</v>
      </c>
      <c r="B615" s="115">
        <v>23.219799999999999</v>
      </c>
      <c r="C615" s="113">
        <v>45420</v>
      </c>
      <c r="D615" s="115">
        <v>14.519399999999999</v>
      </c>
    </row>
    <row r="616" spans="1:4">
      <c r="A616" s="113">
        <v>45421</v>
      </c>
      <c r="B616" s="115">
        <v>23.338000000000001</v>
      </c>
      <c r="C616" s="113">
        <v>45421</v>
      </c>
      <c r="D616" s="115">
        <v>14.5449</v>
      </c>
    </row>
    <row r="617" spans="1:4">
      <c r="A617" s="113">
        <v>45422</v>
      </c>
      <c r="B617" s="115">
        <v>23.3765</v>
      </c>
      <c r="C617" s="113">
        <v>45422</v>
      </c>
      <c r="D617" s="115">
        <v>14.789899999999999</v>
      </c>
    </row>
    <row r="618" spans="1:4">
      <c r="A618" s="113">
        <v>45425</v>
      </c>
      <c r="B618" s="115">
        <v>23.370899999999999</v>
      </c>
      <c r="C618" s="113">
        <v>45425</v>
      </c>
      <c r="D618" s="115">
        <v>14.791399999999999</v>
      </c>
    </row>
    <row r="619" spans="1:4">
      <c r="A619" s="113">
        <v>45426</v>
      </c>
      <c r="B619" s="115">
        <v>23.483899999999998</v>
      </c>
      <c r="C619" s="113">
        <v>45426</v>
      </c>
      <c r="D619" s="115">
        <v>14.7881</v>
      </c>
    </row>
    <row r="620" spans="1:4">
      <c r="A620" s="113">
        <v>45427</v>
      </c>
      <c r="B620" s="115">
        <v>23.7591</v>
      </c>
      <c r="C620" s="113">
        <v>45427</v>
      </c>
      <c r="D620" s="115">
        <v>14.8652</v>
      </c>
    </row>
    <row r="621" spans="1:4">
      <c r="A621" s="113">
        <v>45428</v>
      </c>
      <c r="B621" s="115">
        <v>23.709599999999998</v>
      </c>
      <c r="C621" s="113">
        <v>45428</v>
      </c>
      <c r="D621" s="115">
        <v>14.8233</v>
      </c>
    </row>
    <row r="622" spans="1:4">
      <c r="A622" s="113">
        <v>45429</v>
      </c>
      <c r="B622" s="115">
        <v>23.737200000000001</v>
      </c>
      <c r="C622" s="113">
        <v>45429</v>
      </c>
      <c r="D622" s="115">
        <v>14.8034</v>
      </c>
    </row>
    <row r="623" spans="1:4">
      <c r="A623" s="113">
        <v>45432</v>
      </c>
      <c r="B623" s="115">
        <v>23.759</v>
      </c>
      <c r="C623" s="113">
        <v>45432</v>
      </c>
      <c r="D623" s="115">
        <v>14.833399999999999</v>
      </c>
    </row>
    <row r="624" spans="1:4">
      <c r="A624" s="113">
        <v>45433</v>
      </c>
      <c r="B624" s="115">
        <v>23.8184</v>
      </c>
      <c r="C624" s="113">
        <v>45433</v>
      </c>
      <c r="D624" s="115">
        <v>14.808999999999999</v>
      </c>
    </row>
    <row r="625" spans="1:4">
      <c r="A625" s="113">
        <v>45434</v>
      </c>
      <c r="B625" s="115">
        <v>23.3096</v>
      </c>
      <c r="C625" s="113">
        <v>45434</v>
      </c>
      <c r="D625" s="115">
        <v>14.7598</v>
      </c>
    </row>
    <row r="626" spans="1:4">
      <c r="A626" s="113">
        <v>45435</v>
      </c>
      <c r="B626" s="115">
        <v>23.134599999999999</v>
      </c>
      <c r="C626" s="113">
        <v>45435</v>
      </c>
      <c r="D626" s="115">
        <v>14.771000000000001</v>
      </c>
    </row>
    <row r="627" spans="1:4">
      <c r="A627" s="113">
        <v>45436</v>
      </c>
      <c r="B627" s="115">
        <v>23.296600000000002</v>
      </c>
      <c r="C627" s="113">
        <v>45436</v>
      </c>
      <c r="D627" s="115">
        <v>14.741300000000001</v>
      </c>
    </row>
    <row r="628" spans="1:4">
      <c r="A628" s="113">
        <v>45439</v>
      </c>
      <c r="B628" s="115">
        <v>23.296600000000002</v>
      </c>
      <c r="C628" s="113">
        <v>45439</v>
      </c>
      <c r="D628" s="115">
        <v>14.7858</v>
      </c>
    </row>
    <row r="629" spans="1:4">
      <c r="A629" s="113">
        <v>45440</v>
      </c>
      <c r="B629" s="115">
        <v>23.302399999999999</v>
      </c>
      <c r="C629" s="113">
        <v>45440</v>
      </c>
      <c r="D629" s="115">
        <v>14.6966</v>
      </c>
    </row>
    <row r="630" spans="1:4">
      <c r="A630" s="113">
        <v>45441</v>
      </c>
      <c r="B630" s="115">
        <v>23.129799999999999</v>
      </c>
      <c r="C630" s="113">
        <v>45441</v>
      </c>
      <c r="D630" s="115">
        <v>14.539099999999999</v>
      </c>
    </row>
    <row r="631" spans="1:4">
      <c r="A631" s="113">
        <v>45442</v>
      </c>
      <c r="B631" s="115">
        <v>22.9909</v>
      </c>
      <c r="C631" s="113">
        <v>45442</v>
      </c>
      <c r="D631" s="115">
        <v>14.621499999999999</v>
      </c>
    </row>
    <row r="632" spans="1:4">
      <c r="A632" s="113">
        <v>45443</v>
      </c>
      <c r="B632" s="115">
        <v>23.1754</v>
      </c>
      <c r="C632" s="113">
        <v>45443</v>
      </c>
      <c r="D632" s="115">
        <v>14.669499999999999</v>
      </c>
    </row>
    <row r="633" spans="1:4">
      <c r="A633" s="113">
        <v>45446</v>
      </c>
      <c r="B633" s="115">
        <v>23.2012</v>
      </c>
      <c r="C633" s="113">
        <v>45446</v>
      </c>
      <c r="D633" s="115">
        <v>14.713699999999999</v>
      </c>
    </row>
    <row r="634" spans="1:4">
      <c r="A634" s="113">
        <v>45447</v>
      </c>
      <c r="B634" s="115">
        <v>23.235299999999999</v>
      </c>
      <c r="C634" s="113">
        <v>45447</v>
      </c>
      <c r="D634" s="115">
        <v>14.642899999999999</v>
      </c>
    </row>
    <row r="635" spans="1:4">
      <c r="A635" s="113">
        <v>45448</v>
      </c>
      <c r="B635" s="115">
        <v>23.509799999999998</v>
      </c>
      <c r="C635" s="113">
        <v>45448</v>
      </c>
      <c r="D635" s="115">
        <v>14.7684</v>
      </c>
    </row>
    <row r="636" spans="1:4">
      <c r="A636" s="113">
        <v>45449</v>
      </c>
      <c r="B636" s="115">
        <v>23.5047</v>
      </c>
      <c r="C636" s="113">
        <v>45449</v>
      </c>
      <c r="D636" s="115">
        <v>14.8704</v>
      </c>
    </row>
    <row r="637" spans="1:4">
      <c r="A637" s="113">
        <v>45450</v>
      </c>
      <c r="B637" s="115">
        <v>23.478400000000001</v>
      </c>
      <c r="C637" s="113">
        <v>45450</v>
      </c>
      <c r="D637" s="115">
        <v>14.8451</v>
      </c>
    </row>
    <row r="638" spans="1:4">
      <c r="A638" s="113">
        <v>45453</v>
      </c>
      <c r="B638" s="115">
        <v>23.538699999999999</v>
      </c>
      <c r="C638" s="113">
        <v>45453</v>
      </c>
      <c r="D638" s="115">
        <v>14.8078</v>
      </c>
    </row>
    <row r="639" spans="1:4">
      <c r="A639" s="113">
        <v>45454</v>
      </c>
      <c r="B639" s="115">
        <v>23.602499999999999</v>
      </c>
      <c r="C639" s="113">
        <v>45454</v>
      </c>
      <c r="D639" s="115">
        <v>14.672800000000001</v>
      </c>
    </row>
    <row r="640" spans="1:4">
      <c r="A640" s="113">
        <v>45455</v>
      </c>
      <c r="B640" s="115">
        <v>23.802099999999999</v>
      </c>
      <c r="C640" s="113">
        <v>45455</v>
      </c>
      <c r="D640" s="115">
        <v>14.824</v>
      </c>
    </row>
    <row r="641" spans="1:4">
      <c r="A641" s="113">
        <v>45456</v>
      </c>
      <c r="B641" s="115">
        <v>23.857900000000001</v>
      </c>
      <c r="C641" s="113">
        <v>45456</v>
      </c>
      <c r="D641" s="115">
        <v>14.6364</v>
      </c>
    </row>
    <row r="642" spans="1:4">
      <c r="A642" s="113">
        <v>45457</v>
      </c>
      <c r="B642" s="115">
        <v>23.848500000000001</v>
      </c>
      <c r="C642" s="113">
        <v>45457</v>
      </c>
      <c r="D642" s="115">
        <v>14.5021</v>
      </c>
    </row>
    <row r="643" spans="1:4">
      <c r="A643" s="113">
        <v>45460</v>
      </c>
      <c r="B643" s="115">
        <v>24.031300000000002</v>
      </c>
      <c r="C643" s="113">
        <v>45460</v>
      </c>
      <c r="D643" s="115">
        <v>14.5107</v>
      </c>
    </row>
    <row r="644" spans="1:4">
      <c r="A644" s="113">
        <v>45461</v>
      </c>
      <c r="B644" s="115">
        <v>24.091799999999999</v>
      </c>
      <c r="C644" s="113">
        <v>45461</v>
      </c>
      <c r="D644" s="115">
        <v>14.6098</v>
      </c>
    </row>
    <row r="645" spans="1:4">
      <c r="A645" s="113">
        <v>45462</v>
      </c>
      <c r="B645" s="115">
        <v>24.091799999999999</v>
      </c>
      <c r="C645" s="113">
        <v>45462</v>
      </c>
      <c r="D645" s="115">
        <v>14.584300000000001</v>
      </c>
    </row>
    <row r="646" spans="1:4">
      <c r="A646" s="113">
        <v>45463</v>
      </c>
      <c r="B646" s="115">
        <v>24.03</v>
      </c>
      <c r="C646" s="113">
        <v>45463</v>
      </c>
      <c r="D646" s="115">
        <v>14.719900000000001</v>
      </c>
    </row>
    <row r="647" spans="1:4">
      <c r="A647" s="113">
        <v>45464</v>
      </c>
      <c r="B647" s="115">
        <v>23.9925</v>
      </c>
      <c r="C647" s="113">
        <v>45464</v>
      </c>
      <c r="D647" s="115">
        <v>14.615</v>
      </c>
    </row>
    <row r="648" spans="1:4">
      <c r="A648" s="113">
        <v>45467</v>
      </c>
      <c r="B648" s="115">
        <v>23.919</v>
      </c>
      <c r="C648" s="113">
        <v>45467</v>
      </c>
      <c r="D648" s="115">
        <v>14.729799999999999</v>
      </c>
    </row>
    <row r="649" spans="1:4">
      <c r="A649" s="113">
        <v>45468</v>
      </c>
      <c r="B649" s="115">
        <v>24.013100000000001</v>
      </c>
      <c r="C649" s="113">
        <v>45468</v>
      </c>
      <c r="D649" s="115">
        <v>14.704800000000001</v>
      </c>
    </row>
    <row r="650" spans="1:4">
      <c r="A650" s="113">
        <v>45469</v>
      </c>
      <c r="B650" s="115">
        <v>24.050799999999999</v>
      </c>
      <c r="C650" s="113">
        <v>45469</v>
      </c>
      <c r="D650" s="115">
        <v>14.6282</v>
      </c>
    </row>
    <row r="651" spans="1:4">
      <c r="A651" s="113">
        <v>45470</v>
      </c>
      <c r="B651" s="115">
        <v>24.072600000000001</v>
      </c>
      <c r="C651" s="113">
        <v>45470</v>
      </c>
      <c r="D651" s="115">
        <v>14.5601</v>
      </c>
    </row>
    <row r="652" spans="1:4">
      <c r="A652" s="113">
        <v>45471</v>
      </c>
      <c r="B652" s="115">
        <v>23.974299999999999</v>
      </c>
      <c r="C652" s="113">
        <v>45471</v>
      </c>
      <c r="D652" s="115">
        <v>14.526400000000001</v>
      </c>
    </row>
    <row r="653" spans="1:4">
      <c r="A653" s="113">
        <v>45474</v>
      </c>
      <c r="B653" s="115">
        <v>24.0139</v>
      </c>
      <c r="C653" s="113">
        <v>45474</v>
      </c>
      <c r="D653" s="115">
        <v>14.548</v>
      </c>
    </row>
    <row r="654" spans="1:4">
      <c r="A654" s="113">
        <v>45475</v>
      </c>
      <c r="B654" s="115">
        <v>24.162700000000001</v>
      </c>
      <c r="C654" s="113">
        <v>45475</v>
      </c>
      <c r="D654" s="115">
        <v>14.488799999999999</v>
      </c>
    </row>
    <row r="655" spans="1:4">
      <c r="A655" s="113">
        <v>45476</v>
      </c>
      <c r="B655" s="115">
        <v>24.285499999999999</v>
      </c>
      <c r="C655" s="113">
        <v>45476</v>
      </c>
      <c r="D655" s="115">
        <v>14.5893</v>
      </c>
    </row>
    <row r="656" spans="1:4">
      <c r="A656" s="113">
        <v>45477</v>
      </c>
      <c r="B656" s="115">
        <v>24.285499999999999</v>
      </c>
      <c r="C656" s="113">
        <v>45477</v>
      </c>
      <c r="D656" s="115">
        <v>14.6709</v>
      </c>
    </row>
    <row r="657" spans="1:4">
      <c r="A657" s="113">
        <v>45478</v>
      </c>
      <c r="B657" s="115">
        <v>24.417899999999999</v>
      </c>
      <c r="C657" s="113">
        <v>45478</v>
      </c>
      <c r="D657" s="115">
        <v>14.6374</v>
      </c>
    </row>
    <row r="658" spans="1:4">
      <c r="A658" s="113">
        <v>45481</v>
      </c>
      <c r="B658" s="115">
        <v>24.442699999999999</v>
      </c>
      <c r="C658" s="113">
        <v>45481</v>
      </c>
      <c r="D658" s="115">
        <v>14.632</v>
      </c>
    </row>
    <row r="659" spans="1:4">
      <c r="A659" s="113">
        <v>45482</v>
      </c>
      <c r="B659" s="115">
        <v>24.460799999999999</v>
      </c>
      <c r="C659" s="113">
        <v>45482</v>
      </c>
      <c r="D659" s="115">
        <v>14.501899999999999</v>
      </c>
    </row>
    <row r="660" spans="1:4">
      <c r="A660" s="113">
        <v>45483</v>
      </c>
      <c r="B660" s="115">
        <v>24.7105</v>
      </c>
      <c r="C660" s="113">
        <v>45483</v>
      </c>
      <c r="D660" s="115">
        <v>14.633599999999999</v>
      </c>
    </row>
    <row r="661" spans="1:4">
      <c r="A661" s="113">
        <v>45484</v>
      </c>
      <c r="B661" s="115">
        <v>24.494</v>
      </c>
      <c r="C661" s="113">
        <v>45484</v>
      </c>
      <c r="D661" s="115">
        <v>14.713699999999999</v>
      </c>
    </row>
    <row r="662" spans="1:4">
      <c r="A662" s="113">
        <v>45485</v>
      </c>
      <c r="B662" s="115">
        <v>24.629100000000001</v>
      </c>
      <c r="C662" s="113">
        <v>45485</v>
      </c>
      <c r="D662" s="115">
        <v>14.8468</v>
      </c>
    </row>
    <row r="663" spans="1:4">
      <c r="A663" s="113">
        <v>45488</v>
      </c>
      <c r="B663" s="115">
        <v>24.698699999999999</v>
      </c>
      <c r="C663" s="113">
        <v>45488</v>
      </c>
      <c r="D663" s="115">
        <v>14.696</v>
      </c>
    </row>
    <row r="664" spans="1:4">
      <c r="A664" s="113">
        <v>45489</v>
      </c>
      <c r="B664" s="115">
        <v>24.8565</v>
      </c>
      <c r="C664" s="113">
        <v>45489</v>
      </c>
      <c r="D664" s="115">
        <v>14.654999999999999</v>
      </c>
    </row>
    <row r="665" spans="1:4">
      <c r="A665" s="113">
        <v>45490</v>
      </c>
      <c r="B665" s="115">
        <v>24.510300000000001</v>
      </c>
      <c r="C665" s="113">
        <v>45490</v>
      </c>
      <c r="D665" s="115">
        <v>14.5715</v>
      </c>
    </row>
    <row r="666" spans="1:4">
      <c r="A666" s="113">
        <v>45491</v>
      </c>
      <c r="B666" s="115">
        <v>24.3187</v>
      </c>
      <c r="C666" s="113">
        <v>45491</v>
      </c>
      <c r="D666" s="115">
        <v>14.537000000000001</v>
      </c>
    </row>
    <row r="667" spans="1:4">
      <c r="A667" s="113">
        <v>45492</v>
      </c>
      <c r="B667" s="115">
        <v>24.145099999999999</v>
      </c>
      <c r="C667" s="113">
        <v>45492</v>
      </c>
      <c r="D667" s="115">
        <v>14.4253</v>
      </c>
    </row>
    <row r="668" spans="1:4">
      <c r="A668" s="113">
        <v>45495</v>
      </c>
      <c r="B668" s="115">
        <v>24.4057</v>
      </c>
      <c r="C668" s="113">
        <v>45495</v>
      </c>
      <c r="D668" s="115">
        <v>14.5959</v>
      </c>
    </row>
    <row r="669" spans="1:4">
      <c r="A669" s="113">
        <v>45496</v>
      </c>
      <c r="B669" s="115">
        <v>24.367599999999999</v>
      </c>
      <c r="C669" s="113">
        <v>45496</v>
      </c>
      <c r="D669" s="115">
        <v>14.620900000000001</v>
      </c>
    </row>
    <row r="670" spans="1:4">
      <c r="A670" s="113">
        <v>45497</v>
      </c>
      <c r="B670" s="115">
        <v>23.8035</v>
      </c>
      <c r="C670" s="113">
        <v>45497</v>
      </c>
      <c r="D670" s="115">
        <v>14.540800000000001</v>
      </c>
    </row>
    <row r="671" spans="1:4">
      <c r="A671" s="113">
        <v>45498</v>
      </c>
      <c r="B671" s="115">
        <v>23.681100000000001</v>
      </c>
      <c r="C671" s="113">
        <v>45498</v>
      </c>
      <c r="D671" s="115">
        <v>14.4282</v>
      </c>
    </row>
    <row r="672" spans="1:4">
      <c r="A672" s="113">
        <v>45499</v>
      </c>
      <c r="B672" s="115">
        <v>23.9438</v>
      </c>
      <c r="C672" s="113">
        <v>45499</v>
      </c>
      <c r="D672" s="115">
        <v>14.5405</v>
      </c>
    </row>
    <row r="673" spans="1:4">
      <c r="A673" s="113">
        <v>45502</v>
      </c>
      <c r="B673" s="115">
        <v>23.963200000000001</v>
      </c>
      <c r="C673" s="113">
        <v>45502</v>
      </c>
      <c r="D673" s="115">
        <v>14.4817</v>
      </c>
    </row>
    <row r="674" spans="1:4">
      <c r="A674" s="113">
        <v>45503</v>
      </c>
      <c r="B674" s="115">
        <v>23.8443</v>
      </c>
      <c r="C674" s="113">
        <v>45503</v>
      </c>
      <c r="D674" s="115">
        <v>14.550700000000001</v>
      </c>
    </row>
    <row r="675" spans="1:4">
      <c r="A675" s="113">
        <v>45504</v>
      </c>
      <c r="B675" s="115">
        <v>24.2209</v>
      </c>
      <c r="C675" s="113">
        <v>45504</v>
      </c>
      <c r="D675" s="115">
        <v>14.6662</v>
      </c>
    </row>
    <row r="676" spans="1:4">
      <c r="A676" s="113">
        <v>45505</v>
      </c>
      <c r="B676" s="115">
        <v>23.889199999999999</v>
      </c>
      <c r="C676" s="113">
        <v>45505</v>
      </c>
      <c r="D676" s="115">
        <v>14.5389</v>
      </c>
    </row>
    <row r="677" spans="1:4">
      <c r="A677" s="113">
        <v>45506</v>
      </c>
      <c r="B677" s="115">
        <v>23.450099999999999</v>
      </c>
      <c r="C677" s="113">
        <v>45506</v>
      </c>
      <c r="D677" s="115">
        <v>14.140599999999999</v>
      </c>
    </row>
    <row r="678" spans="1:4">
      <c r="A678" s="113">
        <v>45509</v>
      </c>
      <c r="B678" s="115">
        <v>22.747299999999999</v>
      </c>
      <c r="C678" s="113">
        <v>45509</v>
      </c>
      <c r="D678" s="115">
        <v>13.8386</v>
      </c>
    </row>
    <row r="679" spans="1:4">
      <c r="A679" s="113">
        <v>45510</v>
      </c>
      <c r="B679" s="115">
        <v>22.982900000000001</v>
      </c>
      <c r="C679" s="113">
        <v>45510</v>
      </c>
      <c r="D679" s="115">
        <v>13.880800000000001</v>
      </c>
    </row>
    <row r="680" spans="1:4">
      <c r="A680" s="113">
        <v>45511</v>
      </c>
      <c r="B680" s="115">
        <v>22.805099999999999</v>
      </c>
      <c r="C680" s="113">
        <v>45511</v>
      </c>
      <c r="D680" s="115">
        <v>14.015599999999999</v>
      </c>
    </row>
    <row r="681" spans="1:4">
      <c r="A681" s="113">
        <v>45512</v>
      </c>
      <c r="B681" s="115">
        <v>23.3306</v>
      </c>
      <c r="C681" s="113">
        <v>45512</v>
      </c>
      <c r="D681" s="115">
        <v>14.0131</v>
      </c>
    </row>
    <row r="682" spans="1:4">
      <c r="A682" s="113">
        <v>45513</v>
      </c>
      <c r="B682" s="115">
        <v>23.439599999999999</v>
      </c>
      <c r="C682" s="113">
        <v>45513</v>
      </c>
      <c r="D682" s="115">
        <v>14.095000000000001</v>
      </c>
    </row>
    <row r="683" spans="1:4">
      <c r="A683" s="113">
        <v>45516</v>
      </c>
      <c r="B683" s="115">
        <v>23.4406</v>
      </c>
      <c r="C683" s="113">
        <v>45516</v>
      </c>
      <c r="D683" s="115">
        <v>14.0855</v>
      </c>
    </row>
    <row r="684" spans="1:4">
      <c r="A684" s="113">
        <v>45517</v>
      </c>
      <c r="B684" s="115">
        <v>23.8355</v>
      </c>
      <c r="C684" s="113">
        <v>45517</v>
      </c>
      <c r="D684" s="115">
        <v>14.159800000000001</v>
      </c>
    </row>
    <row r="685" spans="1:4">
      <c r="A685" s="113">
        <v>45518</v>
      </c>
      <c r="B685" s="115">
        <v>23.9268</v>
      </c>
      <c r="C685" s="113">
        <v>45518</v>
      </c>
      <c r="D685" s="115">
        <v>14.2356</v>
      </c>
    </row>
    <row r="686" spans="1:4">
      <c r="A686" s="113">
        <v>45519</v>
      </c>
      <c r="B686" s="115">
        <v>24.312799999999999</v>
      </c>
      <c r="C686" s="113">
        <v>45519</v>
      </c>
      <c r="D686" s="115">
        <v>14.3962</v>
      </c>
    </row>
    <row r="687" spans="1:4">
      <c r="A687" s="113">
        <v>45520</v>
      </c>
      <c r="B687" s="115">
        <v>24.3612</v>
      </c>
      <c r="C687" s="113">
        <v>45520</v>
      </c>
      <c r="D687" s="115">
        <v>14.4375</v>
      </c>
    </row>
    <row r="688" spans="1:4">
      <c r="A688" s="113">
        <v>45523</v>
      </c>
      <c r="B688" s="115">
        <v>24.598099999999999</v>
      </c>
      <c r="C688" s="113">
        <v>45523</v>
      </c>
      <c r="D688" s="115">
        <v>14.5266</v>
      </c>
    </row>
    <row r="689" spans="1:4">
      <c r="A689" s="113">
        <v>45524</v>
      </c>
      <c r="B689" s="115">
        <v>24.549199999999999</v>
      </c>
      <c r="C689" s="113">
        <v>45524</v>
      </c>
      <c r="D689" s="115">
        <v>14.4671</v>
      </c>
    </row>
    <row r="690" spans="1:4">
      <c r="A690" s="113">
        <v>45525</v>
      </c>
      <c r="B690" s="115">
        <v>24.653300000000002</v>
      </c>
      <c r="C690" s="113">
        <v>45525</v>
      </c>
      <c r="D690" s="115">
        <v>14.523</v>
      </c>
    </row>
    <row r="691" spans="1:4">
      <c r="A691" s="113">
        <v>45526</v>
      </c>
      <c r="B691" s="115">
        <v>24.4331</v>
      </c>
      <c r="C691" s="113">
        <v>45526</v>
      </c>
      <c r="D691" s="115">
        <v>14.5825</v>
      </c>
    </row>
    <row r="692" spans="1:4">
      <c r="A692" s="113">
        <v>45527</v>
      </c>
      <c r="B692" s="115">
        <v>24.713699999999999</v>
      </c>
      <c r="C692" s="113">
        <v>45527</v>
      </c>
      <c r="D692" s="115">
        <v>14.6454</v>
      </c>
    </row>
    <row r="693" spans="1:4">
      <c r="A693" s="113">
        <v>45530</v>
      </c>
      <c r="B693" s="115">
        <v>24.6357</v>
      </c>
      <c r="C693" s="113">
        <v>45530</v>
      </c>
      <c r="D693" s="115">
        <v>14.642099999999999</v>
      </c>
    </row>
    <row r="694" spans="1:4">
      <c r="A694" s="113">
        <v>45531</v>
      </c>
      <c r="B694" s="115">
        <v>24.675000000000001</v>
      </c>
      <c r="C694" s="113">
        <v>45531</v>
      </c>
      <c r="D694" s="115">
        <v>14.670299999999999</v>
      </c>
    </row>
    <row r="695" spans="1:4">
      <c r="A695" s="113">
        <v>45532</v>
      </c>
      <c r="B695" s="115">
        <v>23.984000000000002</v>
      </c>
      <c r="C695" s="113">
        <v>45532</v>
      </c>
      <c r="D695" s="115">
        <v>14.721</v>
      </c>
    </row>
    <row r="696" spans="1:4">
      <c r="A696" s="113">
        <v>45533</v>
      </c>
      <c r="B696" s="115">
        <v>23.983699999999999</v>
      </c>
      <c r="C696" s="113">
        <v>45533</v>
      </c>
      <c r="D696" s="115">
        <v>14.838800000000001</v>
      </c>
    </row>
    <row r="697" spans="1:4">
      <c r="A697" s="113">
        <v>45534</v>
      </c>
      <c r="B697" s="115">
        <v>24.2257</v>
      </c>
      <c r="C697" s="113">
        <v>45534</v>
      </c>
      <c r="D697" s="115">
        <v>14.849500000000001</v>
      </c>
    </row>
    <row r="698" spans="1:4">
      <c r="A698" s="113">
        <v>45537</v>
      </c>
      <c r="B698" s="115">
        <v>24.2257</v>
      </c>
      <c r="C698" s="113">
        <v>45537</v>
      </c>
      <c r="D698" s="115">
        <v>14.843999999999999</v>
      </c>
    </row>
    <row r="699" spans="1:4">
      <c r="A699" s="113">
        <v>45538</v>
      </c>
      <c r="B699" s="115">
        <v>23.7133</v>
      </c>
      <c r="C699" s="113">
        <v>45538</v>
      </c>
      <c r="D699" s="115">
        <v>14.706899999999999</v>
      </c>
    </row>
    <row r="700" spans="1:4">
      <c r="A700" s="113">
        <v>45539</v>
      </c>
      <c r="B700" s="115">
        <v>23.675899999999999</v>
      </c>
      <c r="C700" s="113">
        <v>45539</v>
      </c>
      <c r="D700" s="115">
        <v>14.5647</v>
      </c>
    </row>
    <row r="701" spans="1:4">
      <c r="A701" s="113">
        <v>45540</v>
      </c>
      <c r="B701" s="115">
        <v>23.587</v>
      </c>
      <c r="C701" s="113">
        <v>45540</v>
      </c>
      <c r="D701" s="115">
        <v>14.479100000000001</v>
      </c>
    </row>
    <row r="702" spans="1:4">
      <c r="A702" s="113">
        <v>45541</v>
      </c>
      <c r="B702" s="115">
        <v>23.1799</v>
      </c>
      <c r="C702" s="113">
        <v>45541</v>
      </c>
      <c r="D702" s="115">
        <v>14.3264</v>
      </c>
    </row>
    <row r="703" spans="1:4">
      <c r="A703" s="113">
        <v>45544</v>
      </c>
      <c r="B703" s="115">
        <v>23.4483</v>
      </c>
      <c r="C703" s="113">
        <v>45544</v>
      </c>
      <c r="D703" s="115">
        <v>14.4434</v>
      </c>
    </row>
    <row r="704" spans="1:4">
      <c r="A704" s="113">
        <v>45545</v>
      </c>
      <c r="B704" s="115">
        <v>23.5532</v>
      </c>
      <c r="C704" s="113">
        <v>45545</v>
      </c>
      <c r="D704" s="115">
        <v>14.3591</v>
      </c>
    </row>
    <row r="705" spans="1:4">
      <c r="A705" s="113">
        <v>45546</v>
      </c>
      <c r="B705" s="115">
        <v>23.804400000000001</v>
      </c>
      <c r="C705" s="113">
        <v>45546</v>
      </c>
      <c r="D705" s="115">
        <v>14.368399999999999</v>
      </c>
    </row>
    <row r="706" spans="1:4">
      <c r="A706" s="113">
        <v>45547</v>
      </c>
      <c r="B706" s="115">
        <v>23.982600000000001</v>
      </c>
      <c r="C706" s="113">
        <v>45547</v>
      </c>
      <c r="D706" s="115">
        <v>14.4808</v>
      </c>
    </row>
    <row r="707" spans="1:4">
      <c r="A707" s="113">
        <v>45548</v>
      </c>
      <c r="B707" s="115">
        <v>24.112300000000001</v>
      </c>
      <c r="C707" s="113">
        <v>45548</v>
      </c>
      <c r="D707" s="115">
        <v>14.587199999999999</v>
      </c>
    </row>
    <row r="708" spans="1:4">
      <c r="A708" s="113">
        <v>45551</v>
      </c>
      <c r="B708" s="115">
        <v>24.1431</v>
      </c>
      <c r="C708" s="113">
        <v>45551</v>
      </c>
      <c r="D708" s="115">
        <v>14.553900000000001</v>
      </c>
    </row>
    <row r="709" spans="1:4">
      <c r="A709" s="113">
        <v>45552</v>
      </c>
      <c r="B709" s="115">
        <v>24.1494</v>
      </c>
      <c r="C709" s="113">
        <v>45552</v>
      </c>
      <c r="D709" s="115">
        <v>14.606400000000001</v>
      </c>
    </row>
    <row r="710" spans="1:4">
      <c r="A710" s="113">
        <v>45553</v>
      </c>
      <c r="B710" s="115">
        <v>24.079499999999999</v>
      </c>
      <c r="C710" s="113">
        <v>45553</v>
      </c>
      <c r="D710" s="115">
        <v>14.5299</v>
      </c>
    </row>
    <row r="711" spans="1:4">
      <c r="A711" s="113">
        <v>45554</v>
      </c>
      <c r="B711" s="115">
        <v>24.488299999999999</v>
      </c>
      <c r="C711" s="113">
        <v>45554</v>
      </c>
      <c r="D711" s="115">
        <v>14.7277</v>
      </c>
    </row>
    <row r="712" spans="1:4">
      <c r="A712" s="113">
        <v>45555</v>
      </c>
      <c r="B712" s="115">
        <v>24.440799999999999</v>
      </c>
      <c r="C712" s="113">
        <v>45555</v>
      </c>
      <c r="D712" s="115">
        <v>14.5176</v>
      </c>
    </row>
    <row r="713" spans="1:4">
      <c r="A713" s="113">
        <v>45558</v>
      </c>
      <c r="B713" s="115">
        <v>24.509499999999999</v>
      </c>
      <c r="C713" s="113">
        <v>45558</v>
      </c>
      <c r="D713" s="115">
        <v>14.5786</v>
      </c>
    </row>
    <row r="714" spans="1:4">
      <c r="A714" s="113">
        <v>45559</v>
      </c>
      <c r="B714" s="115">
        <v>24.571999999999999</v>
      </c>
      <c r="C714" s="113">
        <v>45559</v>
      </c>
      <c r="D714" s="115">
        <v>14.6799</v>
      </c>
    </row>
    <row r="715" spans="1:4">
      <c r="A715" s="113">
        <v>45560</v>
      </c>
      <c r="B715" s="115">
        <v>24.526299999999999</v>
      </c>
      <c r="C715" s="113">
        <v>45560</v>
      </c>
      <c r="D715" s="115">
        <v>14.5344</v>
      </c>
    </row>
    <row r="716" spans="1:4">
      <c r="A716" s="113">
        <v>45561</v>
      </c>
      <c r="B716" s="115">
        <v>24.625299999999999</v>
      </c>
      <c r="C716" s="113">
        <v>45561</v>
      </c>
      <c r="D716" s="115">
        <v>14.7133</v>
      </c>
    </row>
    <row r="717" spans="1:4">
      <c r="A717" s="113">
        <v>45562</v>
      </c>
      <c r="B717" s="115">
        <v>24.5944</v>
      </c>
      <c r="C717" s="113">
        <v>45562</v>
      </c>
      <c r="D717" s="115">
        <v>14.7834</v>
      </c>
    </row>
    <row r="718" spans="1:4">
      <c r="A718" s="113">
        <v>45565</v>
      </c>
      <c r="B718" s="115">
        <v>24.698599999999999</v>
      </c>
      <c r="C718" s="113">
        <v>45565</v>
      </c>
      <c r="D718" s="115">
        <v>14.643800000000001</v>
      </c>
    </row>
    <row r="719" spans="1:4">
      <c r="A719" s="113">
        <v>45566</v>
      </c>
      <c r="B719" s="115">
        <v>24.465499999999999</v>
      </c>
      <c r="C719" s="113">
        <v>45566</v>
      </c>
      <c r="D719" s="115">
        <v>14.5473</v>
      </c>
    </row>
    <row r="720" spans="1:4">
      <c r="A720" s="113">
        <v>45567</v>
      </c>
      <c r="B720" s="115">
        <v>24.468900000000001</v>
      </c>
      <c r="C720" s="113">
        <v>45567</v>
      </c>
      <c r="D720" s="115">
        <v>14.558299999999999</v>
      </c>
    </row>
    <row r="721" spans="1:4">
      <c r="A721" s="113">
        <v>45568</v>
      </c>
      <c r="B721" s="115">
        <v>24.427700000000002</v>
      </c>
      <c r="C721" s="113">
        <v>45568</v>
      </c>
      <c r="D721" s="115">
        <v>14.4253</v>
      </c>
    </row>
    <row r="722" spans="1:4">
      <c r="A722" s="113">
        <v>45569</v>
      </c>
      <c r="B722" s="115">
        <v>24.646899999999999</v>
      </c>
      <c r="C722" s="113">
        <v>45569</v>
      </c>
      <c r="D722" s="115">
        <v>14.4818</v>
      </c>
    </row>
    <row r="723" spans="1:4">
      <c r="A723" s="113">
        <v>45572</v>
      </c>
      <c r="B723" s="115">
        <v>24.410599999999999</v>
      </c>
      <c r="C723" s="113">
        <v>45572</v>
      </c>
      <c r="D723" s="115">
        <v>14.514099999999999</v>
      </c>
    </row>
    <row r="724" spans="1:4">
      <c r="A724" s="113">
        <v>45573</v>
      </c>
      <c r="B724" s="115">
        <v>24.647099999999998</v>
      </c>
      <c r="C724" s="113">
        <v>45573</v>
      </c>
      <c r="D724" s="115">
        <v>14.432700000000001</v>
      </c>
    </row>
    <row r="725" spans="1:4">
      <c r="A725" s="113">
        <v>45574</v>
      </c>
      <c r="B725" s="115">
        <v>24.822500000000002</v>
      </c>
      <c r="C725" s="113">
        <v>45574</v>
      </c>
      <c r="D725" s="115">
        <v>14.526999999999999</v>
      </c>
    </row>
    <row r="726" spans="1:4">
      <c r="A726" s="113">
        <v>45575</v>
      </c>
      <c r="B726" s="115">
        <v>24.771100000000001</v>
      </c>
      <c r="C726" s="113">
        <v>45575</v>
      </c>
      <c r="D726" s="115">
        <v>14.5031</v>
      </c>
    </row>
    <row r="727" spans="1:4">
      <c r="A727" s="113">
        <v>45576</v>
      </c>
      <c r="B727" s="115">
        <v>24.920999999999999</v>
      </c>
      <c r="C727" s="113">
        <v>45576</v>
      </c>
      <c r="D727" s="115">
        <v>14.583</v>
      </c>
    </row>
    <row r="728" spans="1:4">
      <c r="A728" s="113">
        <v>45579</v>
      </c>
      <c r="B728" s="115">
        <v>25.113600000000002</v>
      </c>
      <c r="C728" s="113">
        <v>45579</v>
      </c>
      <c r="D728" s="115">
        <v>14.6631</v>
      </c>
    </row>
    <row r="729" spans="1:4">
      <c r="A729" s="113">
        <v>45580</v>
      </c>
      <c r="B729" s="115">
        <v>24.922999999999998</v>
      </c>
      <c r="C729" s="113">
        <v>45580</v>
      </c>
      <c r="D729" s="115">
        <v>14.534800000000001</v>
      </c>
    </row>
    <row r="730" spans="1:4">
      <c r="A730" s="113">
        <v>45581</v>
      </c>
      <c r="B730" s="115">
        <v>25.0397</v>
      </c>
      <c r="C730" s="113">
        <v>45581</v>
      </c>
      <c r="D730" s="115">
        <v>14.5068</v>
      </c>
    </row>
    <row r="731" spans="1:4">
      <c r="A731" s="113">
        <v>45582</v>
      </c>
      <c r="B731" s="115">
        <v>25.035399999999999</v>
      </c>
      <c r="C731" s="113">
        <v>45582</v>
      </c>
      <c r="D731" s="115">
        <v>14.63</v>
      </c>
    </row>
    <row r="732" spans="1:4">
      <c r="A732" s="113">
        <v>45583</v>
      </c>
      <c r="B732" s="115">
        <v>25.134699999999999</v>
      </c>
      <c r="C732" s="113">
        <v>45583</v>
      </c>
      <c r="D732" s="115">
        <v>14.6617</v>
      </c>
    </row>
    <row r="733" spans="1:4">
      <c r="A733" s="113">
        <v>45586</v>
      </c>
      <c r="B733" s="115">
        <v>25.088699999999999</v>
      </c>
      <c r="C733" s="113">
        <v>45586</v>
      </c>
      <c r="D733" s="115">
        <v>14.567299999999999</v>
      </c>
    </row>
    <row r="734" spans="1:4">
      <c r="A734" s="113">
        <v>45587</v>
      </c>
      <c r="B734" s="115">
        <v>25.076899999999998</v>
      </c>
      <c r="C734" s="113">
        <v>45587</v>
      </c>
      <c r="D734" s="115">
        <v>14.535600000000001</v>
      </c>
    </row>
    <row r="735" spans="1:4">
      <c r="A735" s="113">
        <v>45588</v>
      </c>
      <c r="B735" s="115">
        <v>24.847200000000001</v>
      </c>
      <c r="C735" s="113">
        <v>45588</v>
      </c>
      <c r="D735" s="115">
        <v>14.4923</v>
      </c>
    </row>
    <row r="736" spans="1:4">
      <c r="A736" s="113">
        <v>45589</v>
      </c>
      <c r="B736" s="115">
        <v>24.900500000000001</v>
      </c>
      <c r="C736" s="113">
        <v>45589</v>
      </c>
      <c r="D736" s="115">
        <v>14.4968</v>
      </c>
    </row>
    <row r="737" spans="1:4">
      <c r="A737" s="113">
        <v>45590</v>
      </c>
      <c r="B737" s="115">
        <v>24.893000000000001</v>
      </c>
      <c r="C737" s="113">
        <v>45590</v>
      </c>
      <c r="D737" s="115">
        <v>14.492599999999999</v>
      </c>
    </row>
    <row r="738" spans="1:4">
      <c r="A738" s="113">
        <v>45593</v>
      </c>
      <c r="B738" s="115">
        <v>24.959</v>
      </c>
      <c r="C738" s="113">
        <v>45593</v>
      </c>
      <c r="D738" s="115">
        <v>14.549300000000001</v>
      </c>
    </row>
    <row r="739" spans="1:4">
      <c r="A739" s="113">
        <v>45594</v>
      </c>
      <c r="B739" s="115">
        <v>24.9998</v>
      </c>
      <c r="C739" s="113">
        <v>45594</v>
      </c>
      <c r="D739" s="115">
        <v>14.465299999999999</v>
      </c>
    </row>
    <row r="740" spans="1:4">
      <c r="A740" s="113">
        <v>45595</v>
      </c>
      <c r="B740" s="115">
        <v>24.917300000000001</v>
      </c>
      <c r="C740" s="113">
        <v>45595</v>
      </c>
      <c r="D740" s="115">
        <v>14.2796</v>
      </c>
    </row>
    <row r="741" spans="1:4">
      <c r="A741" s="113">
        <v>45596</v>
      </c>
      <c r="B741" s="115">
        <v>24.453499999999998</v>
      </c>
      <c r="C741" s="113">
        <v>45596</v>
      </c>
      <c r="D741" s="115">
        <v>14.111499999999999</v>
      </c>
    </row>
    <row r="742" spans="1:4">
      <c r="A742" s="113">
        <v>45597</v>
      </c>
      <c r="B742" s="115">
        <v>24.5535</v>
      </c>
      <c r="C742" s="113">
        <v>45597</v>
      </c>
      <c r="D742" s="115">
        <v>14.2666</v>
      </c>
    </row>
    <row r="743" spans="1:4">
      <c r="A743" s="113">
        <v>45600</v>
      </c>
      <c r="B743" s="115">
        <v>24.484500000000001</v>
      </c>
      <c r="C743" s="113">
        <v>45600</v>
      </c>
      <c r="D743" s="115">
        <v>14.2165</v>
      </c>
    </row>
    <row r="744" spans="1:4">
      <c r="A744" s="113">
        <v>45601</v>
      </c>
      <c r="B744" s="115">
        <v>24.784800000000001</v>
      </c>
      <c r="C744" s="113">
        <v>45601</v>
      </c>
      <c r="D744" s="115">
        <v>14.223699999999999</v>
      </c>
    </row>
    <row r="745" spans="1:4">
      <c r="A745" s="113">
        <v>45602</v>
      </c>
      <c r="B745" s="115">
        <v>25.411799999999999</v>
      </c>
      <c r="C745" s="113">
        <v>45602</v>
      </c>
      <c r="D745" s="115">
        <v>14.142799999999999</v>
      </c>
    </row>
    <row r="746" spans="1:4">
      <c r="A746" s="113">
        <v>45603</v>
      </c>
      <c r="B746" s="115">
        <v>25.6005</v>
      </c>
      <c r="C746" s="113">
        <v>45603</v>
      </c>
      <c r="D746" s="115">
        <v>14.2189</v>
      </c>
    </row>
    <row r="747" spans="1:4">
      <c r="A747" s="113">
        <v>45604</v>
      </c>
      <c r="B747" s="115">
        <v>25.6966</v>
      </c>
      <c r="C747" s="113">
        <v>45604</v>
      </c>
      <c r="D747" s="115">
        <v>14.1282</v>
      </c>
    </row>
    <row r="748" spans="1:4">
      <c r="A748" s="113">
        <v>45607</v>
      </c>
      <c r="B748" s="115">
        <v>25.721499999999999</v>
      </c>
      <c r="C748" s="113">
        <v>45607</v>
      </c>
      <c r="D748" s="115">
        <v>14.2882</v>
      </c>
    </row>
    <row r="749" spans="1:4">
      <c r="A749" s="113">
        <v>45608</v>
      </c>
      <c r="B749" s="115">
        <v>25.647099999999998</v>
      </c>
      <c r="C749" s="113">
        <v>45608</v>
      </c>
      <c r="D749" s="115">
        <v>14.003399999999999</v>
      </c>
    </row>
    <row r="750" spans="1:4">
      <c r="A750" s="113">
        <v>45609</v>
      </c>
      <c r="B750" s="115">
        <v>25.653099999999998</v>
      </c>
      <c r="C750" s="113">
        <v>45609</v>
      </c>
      <c r="D750" s="115">
        <v>14.0733</v>
      </c>
    </row>
    <row r="751" spans="1:4">
      <c r="A751" s="113">
        <v>45610</v>
      </c>
      <c r="B751" s="115">
        <v>25.497900000000001</v>
      </c>
      <c r="C751" s="113">
        <v>45610</v>
      </c>
      <c r="D751" s="115">
        <v>14.214499999999999</v>
      </c>
    </row>
    <row r="752" spans="1:4">
      <c r="A752" s="113">
        <v>45611</v>
      </c>
      <c r="B752" s="115">
        <v>25.161300000000001</v>
      </c>
      <c r="C752" s="113">
        <v>45611</v>
      </c>
      <c r="D752" s="115">
        <v>14.1044</v>
      </c>
    </row>
    <row r="753" spans="1:4">
      <c r="A753" s="113">
        <v>45614</v>
      </c>
      <c r="B753" s="115">
        <v>25.259799999999998</v>
      </c>
      <c r="C753" s="113">
        <v>45614</v>
      </c>
      <c r="D753" s="115">
        <v>14.102499999999999</v>
      </c>
    </row>
    <row r="754" spans="1:4">
      <c r="A754" s="113">
        <v>45615</v>
      </c>
      <c r="B754" s="115">
        <v>25.3599</v>
      </c>
      <c r="C754" s="113">
        <v>45615</v>
      </c>
      <c r="D754" s="115">
        <v>14.0397</v>
      </c>
    </row>
    <row r="755" spans="1:4">
      <c r="A755" s="113">
        <v>45616</v>
      </c>
      <c r="B755" s="115">
        <v>24.963000000000001</v>
      </c>
      <c r="C755" s="113">
        <v>45616</v>
      </c>
      <c r="D755" s="115">
        <v>14.0395</v>
      </c>
    </row>
    <row r="756" spans="1:4">
      <c r="A756" s="113">
        <v>45617</v>
      </c>
      <c r="B756" s="115">
        <v>25.0945</v>
      </c>
      <c r="C756" s="113">
        <v>45617</v>
      </c>
      <c r="D756" s="115">
        <v>14.097799999999999</v>
      </c>
    </row>
    <row r="757" spans="1:4">
      <c r="A757" s="113">
        <v>45618</v>
      </c>
      <c r="B757" s="115">
        <v>25.1815</v>
      </c>
      <c r="C757" s="113">
        <v>45618</v>
      </c>
      <c r="D757" s="115">
        <v>14.2773</v>
      </c>
    </row>
    <row r="758" spans="1:4">
      <c r="A758" s="113">
        <v>45621</v>
      </c>
      <c r="B758" s="115">
        <v>25.257200000000001</v>
      </c>
      <c r="C758" s="113">
        <v>45621</v>
      </c>
      <c r="D758" s="115">
        <v>14.2818</v>
      </c>
    </row>
    <row r="759" spans="1:4">
      <c r="A759" s="113">
        <v>45622</v>
      </c>
      <c r="B759" s="115">
        <v>25.400500000000001</v>
      </c>
      <c r="C759" s="113">
        <v>45622</v>
      </c>
      <c r="D759" s="115">
        <v>14.204599999999999</v>
      </c>
    </row>
    <row r="760" spans="1:4">
      <c r="A760" s="113">
        <v>45623</v>
      </c>
      <c r="B760" s="115">
        <v>25.3035</v>
      </c>
      <c r="C760" s="113">
        <v>45623</v>
      </c>
      <c r="D760" s="115">
        <v>14.1745</v>
      </c>
    </row>
    <row r="761" spans="1:4">
      <c r="A761" s="113">
        <v>45624</v>
      </c>
      <c r="B761" s="115">
        <v>25.3035</v>
      </c>
      <c r="C761" s="113">
        <v>45624</v>
      </c>
      <c r="D761" s="115">
        <v>14.2379</v>
      </c>
    </row>
    <row r="762" spans="1:4">
      <c r="A762" s="113">
        <v>45625</v>
      </c>
      <c r="B762" s="115">
        <v>25.445399999999999</v>
      </c>
      <c r="C762" s="113">
        <v>45625</v>
      </c>
      <c r="D762" s="115">
        <v>14.3218</v>
      </c>
    </row>
    <row r="763" spans="1:4">
      <c r="A763" s="113">
        <v>45628</v>
      </c>
      <c r="B763" s="115">
        <v>25.507999999999999</v>
      </c>
      <c r="C763" s="113">
        <v>45628</v>
      </c>
      <c r="D763" s="115">
        <v>14.4331</v>
      </c>
    </row>
    <row r="764" spans="1:4">
      <c r="A764" s="113">
        <v>45629</v>
      </c>
      <c r="B764" s="115">
        <v>25.5199</v>
      </c>
      <c r="C764" s="113">
        <v>45629</v>
      </c>
      <c r="D764" s="115">
        <v>14.489699999999999</v>
      </c>
    </row>
    <row r="765" spans="1:4">
      <c r="A765" s="113">
        <v>45630</v>
      </c>
      <c r="B765" s="115">
        <v>25.674199999999999</v>
      </c>
      <c r="C765" s="113">
        <v>45630</v>
      </c>
      <c r="D765" s="115">
        <v>14.5389</v>
      </c>
    </row>
    <row r="766" spans="1:4">
      <c r="A766" s="113">
        <v>45631</v>
      </c>
      <c r="B766" s="115">
        <v>25.6249</v>
      </c>
      <c r="C766" s="113">
        <v>45631</v>
      </c>
      <c r="D766" s="115">
        <v>14.5899</v>
      </c>
    </row>
    <row r="767" spans="1:4">
      <c r="A767" s="113">
        <v>45632</v>
      </c>
      <c r="B767" s="115">
        <v>25.6891</v>
      </c>
      <c r="C767" s="113">
        <v>45632</v>
      </c>
      <c r="D767" s="115">
        <v>14.6172</v>
      </c>
    </row>
    <row r="768" spans="1:4">
      <c r="A768" s="113">
        <v>45635</v>
      </c>
      <c r="B768" s="115">
        <v>25.531400000000001</v>
      </c>
      <c r="C768" s="113">
        <v>45635</v>
      </c>
      <c r="D768" s="115">
        <v>14.636100000000001</v>
      </c>
    </row>
    <row r="769" spans="1:4">
      <c r="A769" s="113">
        <v>45636</v>
      </c>
      <c r="B769" s="115">
        <v>25.456499999999998</v>
      </c>
      <c r="C769" s="113">
        <v>45636</v>
      </c>
      <c r="D769" s="115">
        <v>14.557700000000001</v>
      </c>
    </row>
    <row r="770" spans="1:4">
      <c r="A770" s="113">
        <v>45637</v>
      </c>
      <c r="B770" s="115">
        <v>25.664100000000001</v>
      </c>
      <c r="C770" s="113">
        <v>45637</v>
      </c>
      <c r="D770" s="115">
        <v>14.6006</v>
      </c>
    </row>
    <row r="771" spans="1:4">
      <c r="A771" s="113">
        <v>45638</v>
      </c>
      <c r="B771" s="115">
        <v>25.523299999999999</v>
      </c>
      <c r="C771" s="113">
        <v>45638</v>
      </c>
      <c r="D771" s="115">
        <v>14.5848</v>
      </c>
    </row>
    <row r="772" spans="1:4">
      <c r="A772" s="113">
        <v>45639</v>
      </c>
      <c r="B772" s="115">
        <v>25.522300000000001</v>
      </c>
      <c r="C772" s="113">
        <v>45639</v>
      </c>
      <c r="D772" s="115">
        <v>14.505800000000001</v>
      </c>
    </row>
    <row r="773" spans="1:4">
      <c r="A773" s="113">
        <v>45642</v>
      </c>
      <c r="B773" s="115">
        <v>25.620999999999999</v>
      </c>
      <c r="C773" s="113">
        <v>45642</v>
      </c>
      <c r="D773" s="115">
        <v>14.492900000000001</v>
      </c>
    </row>
    <row r="774" spans="1:4">
      <c r="A774" s="113">
        <v>45643</v>
      </c>
      <c r="B774" s="115">
        <v>25.521999999999998</v>
      </c>
      <c r="C774" s="113">
        <v>45643</v>
      </c>
      <c r="D774" s="115">
        <v>14.4337</v>
      </c>
    </row>
    <row r="775" spans="1:4">
      <c r="A775" s="113">
        <v>45644</v>
      </c>
      <c r="B775" s="115">
        <v>24.769300000000001</v>
      </c>
      <c r="C775" s="113">
        <v>45644</v>
      </c>
      <c r="D775" s="115">
        <v>14.4444</v>
      </c>
    </row>
    <row r="776" spans="1:4">
      <c r="A776" s="113">
        <v>45645</v>
      </c>
      <c r="B776" s="115">
        <v>24.747900000000001</v>
      </c>
      <c r="C776" s="113">
        <v>45645</v>
      </c>
      <c r="D776" s="115">
        <v>14.230700000000001</v>
      </c>
    </row>
    <row r="777" spans="1:4">
      <c r="A777" s="113">
        <v>45646</v>
      </c>
      <c r="B777" s="115">
        <v>25.0168</v>
      </c>
      <c r="C777" s="113">
        <v>45646</v>
      </c>
      <c r="D777" s="115">
        <v>14.0992</v>
      </c>
    </row>
    <row r="778" spans="1:4">
      <c r="A778" s="113">
        <v>45649</v>
      </c>
      <c r="B778" s="115">
        <v>25.199200000000001</v>
      </c>
      <c r="C778" s="113">
        <v>45649</v>
      </c>
      <c r="D778" s="115">
        <v>14.1236</v>
      </c>
    </row>
    <row r="779" spans="1:4">
      <c r="A779" s="113">
        <v>45650</v>
      </c>
      <c r="B779" s="115">
        <v>25.477399999999999</v>
      </c>
      <c r="C779" s="113">
        <v>45650</v>
      </c>
      <c r="D779" s="115">
        <v>14.149699999999999</v>
      </c>
    </row>
    <row r="780" spans="1:4">
      <c r="A780" s="113">
        <v>45651</v>
      </c>
      <c r="B780" s="115">
        <v>25.477399999999999</v>
      </c>
      <c r="C780" s="113">
        <v>45651</v>
      </c>
      <c r="D780" s="115">
        <v>14.149699999999999</v>
      </c>
    </row>
    <row r="781" spans="1:4">
      <c r="A781" s="113">
        <v>45652</v>
      </c>
      <c r="B781" s="115">
        <v>25.467099999999999</v>
      </c>
      <c r="C781" s="113">
        <v>45652</v>
      </c>
      <c r="D781" s="115">
        <v>14.134600000000001</v>
      </c>
    </row>
    <row r="782" spans="1:4">
      <c r="A782" s="113">
        <v>45653</v>
      </c>
      <c r="B782" s="115">
        <v>25.185500000000001</v>
      </c>
      <c r="C782" s="113">
        <v>45653</v>
      </c>
      <c r="D782" s="115">
        <v>14.242800000000001</v>
      </c>
    </row>
    <row r="783" spans="1:4">
      <c r="A783" s="113">
        <v>45656</v>
      </c>
      <c r="B783" s="115">
        <v>24.916</v>
      </c>
      <c r="C783" s="113">
        <v>45656</v>
      </c>
      <c r="D783" s="115">
        <v>14.1782</v>
      </c>
    </row>
    <row r="784" spans="1:4">
      <c r="A784" s="113">
        <v>45657</v>
      </c>
      <c r="B784" s="115">
        <v>24.809200000000001</v>
      </c>
      <c r="C784" s="113">
        <v>45657</v>
      </c>
      <c r="D784" s="115">
        <v>14.2554</v>
      </c>
    </row>
    <row r="785" spans="1:4">
      <c r="A785" s="113">
        <v>45658</v>
      </c>
      <c r="B785" s="115">
        <v>24.8081</v>
      </c>
      <c r="C785" s="113">
        <v>45658</v>
      </c>
      <c r="D785" s="115">
        <v>14.2644</v>
      </c>
    </row>
    <row r="786" spans="1:4">
      <c r="A786" s="113">
        <v>45659</v>
      </c>
      <c r="B786" s="115">
        <v>24.7529</v>
      </c>
      <c r="C786" s="113">
        <v>45659</v>
      </c>
      <c r="D786" s="115">
        <v>14.351699999999999</v>
      </c>
    </row>
    <row r="787" spans="1:4">
      <c r="A787" s="113">
        <v>45660</v>
      </c>
      <c r="B787" s="115">
        <v>25.064699999999998</v>
      </c>
      <c r="C787" s="113">
        <v>45660</v>
      </c>
      <c r="D787" s="115">
        <v>14.282</v>
      </c>
    </row>
    <row r="788" spans="1:4">
      <c r="A788" s="113">
        <v>45663</v>
      </c>
      <c r="B788" s="115">
        <v>25.203700000000001</v>
      </c>
      <c r="C788" s="113">
        <v>45663</v>
      </c>
      <c r="D788" s="115">
        <v>14.4186</v>
      </c>
    </row>
    <row r="789" spans="1:4">
      <c r="A789" s="113">
        <v>45664</v>
      </c>
      <c r="B789" s="115">
        <v>24.9239</v>
      </c>
      <c r="C789" s="113">
        <v>45664</v>
      </c>
      <c r="D789" s="115">
        <v>14.4672</v>
      </c>
    </row>
    <row r="790" spans="1:4">
      <c r="A790" s="113">
        <v>45665</v>
      </c>
      <c r="B790" s="115">
        <v>24.962800000000001</v>
      </c>
      <c r="C790" s="113">
        <v>45665</v>
      </c>
      <c r="D790" s="115">
        <v>14.4505</v>
      </c>
    </row>
    <row r="791" spans="1:4">
      <c r="A791" s="113">
        <v>45666</v>
      </c>
      <c r="B791" s="115">
        <v>24.962700000000002</v>
      </c>
      <c r="C791" s="113">
        <v>45666</v>
      </c>
      <c r="D791" s="115">
        <v>14.5151</v>
      </c>
    </row>
    <row r="792" spans="1:4">
      <c r="A792" s="113">
        <v>45667</v>
      </c>
      <c r="B792" s="115">
        <v>24.577999999999999</v>
      </c>
      <c r="C792" s="113">
        <v>45667</v>
      </c>
      <c r="D792" s="115">
        <v>14.392300000000001</v>
      </c>
    </row>
    <row r="793" spans="1:4">
      <c r="A793" s="113">
        <v>45670</v>
      </c>
      <c r="B793" s="115">
        <v>24.616700000000002</v>
      </c>
      <c r="C793" s="113">
        <v>45670</v>
      </c>
      <c r="D793" s="115">
        <v>14.315799999999999</v>
      </c>
    </row>
    <row r="794" spans="1:4">
      <c r="A794" s="113">
        <v>45671</v>
      </c>
      <c r="B794" s="115">
        <v>24.645</v>
      </c>
      <c r="C794" s="113">
        <v>45671</v>
      </c>
      <c r="D794" s="115">
        <v>14.304600000000001</v>
      </c>
    </row>
    <row r="795" spans="1:4">
      <c r="A795" s="113">
        <v>45672</v>
      </c>
      <c r="B795" s="115">
        <v>25.096299999999999</v>
      </c>
      <c r="C795" s="113">
        <v>45672</v>
      </c>
      <c r="D795" s="115">
        <v>14.4877</v>
      </c>
    </row>
    <row r="796" spans="1:4">
      <c r="A796" s="113">
        <v>45673</v>
      </c>
      <c r="B796" s="115">
        <v>25.043299999999999</v>
      </c>
      <c r="C796" s="113">
        <v>45673</v>
      </c>
      <c r="D796" s="115">
        <v>14.635999999999999</v>
      </c>
    </row>
    <row r="797" spans="1:4">
      <c r="A797" s="113">
        <v>45674</v>
      </c>
      <c r="B797" s="115">
        <v>25.293500000000002</v>
      </c>
      <c r="C797" s="113">
        <v>45674</v>
      </c>
      <c r="D797" s="115">
        <v>14.732900000000001</v>
      </c>
    </row>
    <row r="798" spans="1:4">
      <c r="A798" s="113">
        <v>45677</v>
      </c>
      <c r="B798" s="115">
        <v>25.293900000000001</v>
      </c>
      <c r="C798" s="113">
        <v>45677</v>
      </c>
      <c r="D798" s="115">
        <v>14.739000000000001</v>
      </c>
    </row>
    <row r="799" spans="1:4">
      <c r="A799" s="113">
        <v>45678</v>
      </c>
      <c r="B799" s="115">
        <v>25.516200000000001</v>
      </c>
      <c r="C799" s="113">
        <v>45678</v>
      </c>
      <c r="D799" s="115">
        <v>14.7957</v>
      </c>
    </row>
    <row r="800" spans="1:4">
      <c r="A800" s="113">
        <v>45679</v>
      </c>
      <c r="B800" s="115">
        <v>25.681100000000001</v>
      </c>
      <c r="C800" s="113">
        <v>45679</v>
      </c>
      <c r="D800" s="115">
        <v>14.853</v>
      </c>
    </row>
    <row r="801" spans="1:4">
      <c r="A801" s="113">
        <v>45680</v>
      </c>
      <c r="B801" s="115">
        <v>25.8184</v>
      </c>
      <c r="C801" s="113">
        <v>45680</v>
      </c>
      <c r="D801" s="115">
        <v>14.918200000000001</v>
      </c>
    </row>
    <row r="802" spans="1:4">
      <c r="A802" s="113">
        <v>45681</v>
      </c>
      <c r="B802" s="115">
        <v>25.744700000000002</v>
      </c>
      <c r="C802" s="113">
        <v>45681</v>
      </c>
      <c r="D802" s="115">
        <v>14.9162</v>
      </c>
    </row>
    <row r="803" spans="1:4">
      <c r="A803" s="113">
        <v>45684</v>
      </c>
      <c r="B803" s="115">
        <v>25.369299999999999</v>
      </c>
      <c r="C803" s="113">
        <v>45684</v>
      </c>
      <c r="D803" s="115">
        <v>14.910299999999999</v>
      </c>
    </row>
    <row r="804" spans="1:4">
      <c r="A804" s="113">
        <v>45685</v>
      </c>
      <c r="B804" s="115">
        <v>25.601700000000001</v>
      </c>
      <c r="C804" s="113">
        <v>45685</v>
      </c>
      <c r="D804" s="115">
        <v>14.9702</v>
      </c>
    </row>
    <row r="805" spans="1:4">
      <c r="A805" s="113">
        <v>45686</v>
      </c>
      <c r="B805" s="115">
        <v>25.473600000000001</v>
      </c>
      <c r="C805" s="113">
        <v>45686</v>
      </c>
      <c r="D805" s="115">
        <v>15.053699999999999</v>
      </c>
    </row>
    <row r="806" spans="1:4">
      <c r="A806" s="113">
        <v>45687</v>
      </c>
      <c r="B806" s="115">
        <v>25.608799999999999</v>
      </c>
      <c r="C806" s="113">
        <v>45687</v>
      </c>
      <c r="D806" s="115">
        <v>15.176</v>
      </c>
    </row>
    <row r="807" spans="1:4">
      <c r="A807" s="113">
        <v>45688</v>
      </c>
      <c r="B807" s="115">
        <v>25.479500000000002</v>
      </c>
      <c r="C807" s="113">
        <v>45688</v>
      </c>
      <c r="D807" s="115">
        <v>15.1935</v>
      </c>
    </row>
    <row r="808" spans="1:4">
      <c r="A808" s="113">
        <v>45691</v>
      </c>
      <c r="B808" s="115">
        <v>25.285599999999999</v>
      </c>
      <c r="C808" s="113">
        <v>45691</v>
      </c>
      <c r="D808" s="115">
        <v>15.063700000000001</v>
      </c>
    </row>
    <row r="809" spans="1:4">
      <c r="A809" s="113">
        <v>45692</v>
      </c>
      <c r="B809" s="115">
        <v>25.468299999999999</v>
      </c>
      <c r="C809" s="113">
        <v>45692</v>
      </c>
      <c r="D809" s="115">
        <v>15.110200000000001</v>
      </c>
    </row>
    <row r="810" spans="1:4">
      <c r="A810" s="113">
        <v>45693</v>
      </c>
      <c r="B810" s="115">
        <v>25.567900000000002</v>
      </c>
      <c r="C810" s="113">
        <v>45693</v>
      </c>
      <c r="D810" s="115">
        <v>15.182399999999999</v>
      </c>
    </row>
    <row r="811" spans="1:4">
      <c r="A811" s="113">
        <v>45694</v>
      </c>
      <c r="B811" s="115">
        <v>25.660299999999999</v>
      </c>
      <c r="C811" s="113">
        <v>45694</v>
      </c>
      <c r="D811" s="115">
        <v>15.3652</v>
      </c>
    </row>
    <row r="812" spans="1:4">
      <c r="A812" s="113">
        <v>45695</v>
      </c>
      <c r="B812" s="115">
        <v>25.417400000000001</v>
      </c>
      <c r="C812" s="113">
        <v>45695</v>
      </c>
      <c r="D812" s="115">
        <v>15.304600000000001</v>
      </c>
    </row>
    <row r="813" spans="1:4">
      <c r="A813" s="113">
        <v>45698</v>
      </c>
      <c r="B813" s="115">
        <v>25.588000000000001</v>
      </c>
      <c r="C813" s="113">
        <v>45698</v>
      </c>
      <c r="D813" s="115">
        <v>15.392799999999999</v>
      </c>
    </row>
    <row r="814" spans="1:4">
      <c r="A814" s="113">
        <v>45699</v>
      </c>
      <c r="B814" s="115">
        <v>25.5943</v>
      </c>
      <c r="C814" s="113">
        <v>45699</v>
      </c>
      <c r="D814" s="115">
        <v>15.424799999999999</v>
      </c>
    </row>
    <row r="815" spans="1:4">
      <c r="A815" s="113">
        <v>45700</v>
      </c>
      <c r="B815" s="115">
        <v>25.525400000000001</v>
      </c>
      <c r="C815" s="113">
        <v>45700</v>
      </c>
      <c r="D815" s="115">
        <v>15.452199999999999</v>
      </c>
    </row>
    <row r="816" spans="1:4">
      <c r="A816" s="113">
        <v>45701</v>
      </c>
      <c r="B816" s="115">
        <v>25.791499999999999</v>
      </c>
      <c r="C816" s="113">
        <v>45701</v>
      </c>
      <c r="D816" s="115">
        <v>15.6145</v>
      </c>
    </row>
    <row r="817" spans="1:4">
      <c r="A817" s="113">
        <v>45702</v>
      </c>
      <c r="B817" s="115">
        <v>25.7897</v>
      </c>
      <c r="C817" s="113">
        <v>45702</v>
      </c>
      <c r="D817" s="115">
        <v>15.573600000000001</v>
      </c>
    </row>
    <row r="818" spans="1:4">
      <c r="A818" s="113">
        <v>45705</v>
      </c>
      <c r="B818" s="115">
        <v>25.7897</v>
      </c>
      <c r="C818" s="113">
        <v>45705</v>
      </c>
      <c r="D818" s="115">
        <v>15.6595</v>
      </c>
    </row>
    <row r="819" spans="1:4">
      <c r="A819" s="113">
        <v>45706</v>
      </c>
      <c r="B819" s="115">
        <v>25.852699999999999</v>
      </c>
      <c r="C819" s="113">
        <v>45706</v>
      </c>
      <c r="D819" s="115">
        <v>15.7089</v>
      </c>
    </row>
    <row r="820" spans="1:4">
      <c r="A820" s="113">
        <v>45707</v>
      </c>
      <c r="B820" s="115">
        <v>25.914200000000001</v>
      </c>
      <c r="C820" s="113">
        <v>45707</v>
      </c>
      <c r="D820" s="115">
        <v>15.5861</v>
      </c>
    </row>
    <row r="821" spans="1:4">
      <c r="A821" s="113">
        <v>45708</v>
      </c>
      <c r="B821" s="115">
        <v>25.8019</v>
      </c>
      <c r="C821" s="113">
        <v>45708</v>
      </c>
      <c r="D821" s="115">
        <v>15.5496</v>
      </c>
    </row>
    <row r="822" spans="1:4">
      <c r="A822" s="113">
        <v>45709</v>
      </c>
      <c r="B822" s="115">
        <v>25.361599999999999</v>
      </c>
      <c r="C822" s="113">
        <v>45709</v>
      </c>
      <c r="D822" s="115">
        <v>15.622999999999999</v>
      </c>
    </row>
    <row r="823" spans="1:4">
      <c r="A823" s="113">
        <v>45712</v>
      </c>
      <c r="B823" s="115">
        <v>25.235600000000002</v>
      </c>
      <c r="C823" s="113">
        <v>45712</v>
      </c>
      <c r="D823" s="115">
        <v>15.6136</v>
      </c>
    </row>
    <row r="824" spans="1:4">
      <c r="A824" s="113">
        <v>45713</v>
      </c>
      <c r="B824" s="115">
        <v>25.118200000000002</v>
      </c>
      <c r="C824" s="113">
        <v>45713</v>
      </c>
      <c r="D824" s="115">
        <v>15.6416</v>
      </c>
    </row>
    <row r="825" spans="1:4">
      <c r="A825" s="113">
        <v>45714</v>
      </c>
      <c r="B825" s="115">
        <v>24.267900000000001</v>
      </c>
      <c r="C825" s="113">
        <v>45714</v>
      </c>
      <c r="D825" s="115">
        <v>15.661199999999999</v>
      </c>
    </row>
    <row r="826" spans="1:4">
      <c r="A826" s="113">
        <v>45715</v>
      </c>
      <c r="B826" s="115">
        <v>23.888200000000001</v>
      </c>
      <c r="C826" s="113">
        <v>45715</v>
      </c>
      <c r="D826" s="115">
        <v>15.5594</v>
      </c>
    </row>
    <row r="827" spans="1:4">
      <c r="A827" s="113">
        <v>45716</v>
      </c>
      <c r="B827" s="115">
        <v>24.2639</v>
      </c>
      <c r="C827" s="113">
        <v>45716</v>
      </c>
      <c r="D827" s="115">
        <v>15.5341</v>
      </c>
    </row>
    <row r="828" spans="1:4">
      <c r="A828" s="113">
        <v>45719</v>
      </c>
      <c r="B828" s="115">
        <v>23.8368</v>
      </c>
      <c r="C828" s="113">
        <v>45719</v>
      </c>
      <c r="D828" s="115">
        <v>15.702</v>
      </c>
    </row>
    <row r="829" spans="1:4">
      <c r="A829" s="113">
        <v>45720</v>
      </c>
      <c r="B829" s="115">
        <v>23.551200000000001</v>
      </c>
      <c r="C829" s="113">
        <v>45720</v>
      </c>
      <c r="D829" s="115">
        <v>15.383599999999999</v>
      </c>
    </row>
    <row r="830" spans="1:4">
      <c r="A830" s="113">
        <v>45721</v>
      </c>
      <c r="B830" s="115">
        <v>23.813700000000001</v>
      </c>
      <c r="C830" s="113">
        <v>45721</v>
      </c>
      <c r="D830" s="115">
        <v>15.4931</v>
      </c>
    </row>
    <row r="831" spans="1:4">
      <c r="A831" s="113">
        <v>45722</v>
      </c>
      <c r="B831" s="115">
        <v>23.369800000000001</v>
      </c>
      <c r="C831" s="113">
        <v>45722</v>
      </c>
      <c r="D831" s="115">
        <v>15.4582</v>
      </c>
    </row>
    <row r="832" spans="1:4">
      <c r="A832" s="113">
        <v>45723</v>
      </c>
      <c r="B832" s="115">
        <v>23.498799999999999</v>
      </c>
      <c r="C832" s="113">
        <v>45723</v>
      </c>
      <c r="D832" s="115">
        <v>15.382</v>
      </c>
    </row>
    <row r="833" spans="1:4">
      <c r="A833" s="113">
        <v>45726</v>
      </c>
      <c r="B833" s="115">
        <v>22.864999999999998</v>
      </c>
      <c r="C833" s="113">
        <v>45726</v>
      </c>
      <c r="D833" s="115">
        <v>15.185</v>
      </c>
    </row>
    <row r="834" spans="1:4">
      <c r="A834" s="113">
        <v>45727</v>
      </c>
      <c r="B834" s="115">
        <v>22.6919</v>
      </c>
      <c r="C834" s="113">
        <v>45727</v>
      </c>
      <c r="D834" s="115">
        <v>14.9339</v>
      </c>
    </row>
    <row r="835" spans="1:4">
      <c r="A835" s="113">
        <v>45728</v>
      </c>
      <c r="B835" s="115">
        <v>22.802800000000001</v>
      </c>
      <c r="C835" s="113">
        <v>45728</v>
      </c>
      <c r="D835" s="115">
        <v>15.115</v>
      </c>
    </row>
    <row r="836" spans="1:4">
      <c r="A836" s="113">
        <v>45729</v>
      </c>
      <c r="B836" s="115">
        <v>22.485199999999999</v>
      </c>
      <c r="C836" s="113">
        <v>45729</v>
      </c>
      <c r="D836" s="115">
        <v>15.092599999999999</v>
      </c>
    </row>
    <row r="837" spans="1:4">
      <c r="A837" s="113">
        <v>45730</v>
      </c>
      <c r="B837" s="115">
        <v>22.9634</v>
      </c>
      <c r="C837" s="113">
        <v>45730</v>
      </c>
      <c r="D837" s="115">
        <v>15.2691</v>
      </c>
    </row>
    <row r="838" spans="1:4">
      <c r="A838" s="113">
        <v>45733</v>
      </c>
      <c r="B838" s="115">
        <v>23.110700000000001</v>
      </c>
      <c r="C838" s="113">
        <v>45733</v>
      </c>
      <c r="D838" s="115">
        <v>15.400399999999999</v>
      </c>
    </row>
    <row r="839" spans="1:4">
      <c r="A839" s="113">
        <v>45734</v>
      </c>
      <c r="B839" s="115">
        <v>22.8645</v>
      </c>
      <c r="C839" s="113">
        <v>45734</v>
      </c>
      <c r="D839" s="115">
        <v>15.4846</v>
      </c>
    </row>
    <row r="840" spans="1:4">
      <c r="A840" s="113">
        <v>45735</v>
      </c>
      <c r="B840" s="115">
        <v>23.1114</v>
      </c>
      <c r="C840" s="113">
        <v>45735</v>
      </c>
      <c r="D840" s="115">
        <v>15.5374</v>
      </c>
    </row>
    <row r="841" spans="1:4">
      <c r="A841" s="113">
        <v>45736</v>
      </c>
      <c r="B841" s="115">
        <v>23.0609</v>
      </c>
      <c r="C841" s="113">
        <v>45736</v>
      </c>
      <c r="D841" s="115">
        <v>15.472300000000001</v>
      </c>
    </row>
    <row r="842" spans="1:4">
      <c r="A842" s="113">
        <v>45737</v>
      </c>
      <c r="B842" s="115">
        <v>23.079899999999999</v>
      </c>
      <c r="C842" s="113">
        <v>45737</v>
      </c>
      <c r="D842" s="115">
        <v>15.3879</v>
      </c>
    </row>
    <row r="843" spans="1:4">
      <c r="A843" s="113">
        <v>45740</v>
      </c>
      <c r="B843" s="115">
        <v>23.487200000000001</v>
      </c>
      <c r="C843" s="113">
        <v>45740</v>
      </c>
      <c r="D843" s="115">
        <v>15.3637</v>
      </c>
    </row>
    <row r="844" spans="1:4">
      <c r="A844" s="113">
        <v>45741</v>
      </c>
      <c r="B844" s="115">
        <v>23.524100000000001</v>
      </c>
      <c r="C844" s="113">
        <v>45741</v>
      </c>
      <c r="D844" s="115">
        <v>15.475899999999999</v>
      </c>
    </row>
    <row r="845" spans="1:4">
      <c r="A845" s="113">
        <v>45742</v>
      </c>
      <c r="B845" s="115">
        <v>23.261399999999998</v>
      </c>
      <c r="C845" s="113">
        <v>45742</v>
      </c>
      <c r="D845" s="115">
        <v>15.2079</v>
      </c>
    </row>
    <row r="846" spans="1:4">
      <c r="A846" s="113">
        <v>45743</v>
      </c>
      <c r="B846" s="115">
        <v>23.183399999999999</v>
      </c>
      <c r="C846" s="113">
        <v>45743</v>
      </c>
      <c r="D846" s="115">
        <v>15.1408</v>
      </c>
    </row>
    <row r="847" spans="1:4">
      <c r="A847" s="113">
        <v>45744</v>
      </c>
      <c r="B847" s="115">
        <v>22.725899999999999</v>
      </c>
      <c r="C847" s="113">
        <v>45744</v>
      </c>
      <c r="D847" s="115">
        <v>15.0291</v>
      </c>
    </row>
    <row r="848" spans="1:4">
      <c r="A848" s="113">
        <v>45747</v>
      </c>
      <c r="B848" s="115">
        <v>22.851700000000001</v>
      </c>
      <c r="C848" s="113">
        <v>45747</v>
      </c>
      <c r="D848" s="115">
        <v>14.809100000000001</v>
      </c>
    </row>
    <row r="849" spans="1:4">
      <c r="A849" s="113">
        <v>45748</v>
      </c>
      <c r="B849" s="115">
        <v>22.938099999999999</v>
      </c>
      <c r="C849" s="113">
        <v>45748</v>
      </c>
      <c r="D849" s="115">
        <v>14.9115</v>
      </c>
    </row>
    <row r="850" spans="1:4">
      <c r="A850" s="113">
        <v>45749</v>
      </c>
      <c r="B850" s="115">
        <v>23.092500000000001</v>
      </c>
      <c r="C850" s="113">
        <v>45749</v>
      </c>
      <c r="D850" s="115">
        <v>14.8339</v>
      </c>
    </row>
    <row r="851" spans="1:4">
      <c r="A851" s="113">
        <v>45750</v>
      </c>
      <c r="B851" s="115">
        <v>21.974900000000002</v>
      </c>
      <c r="C851" s="113">
        <v>45750</v>
      </c>
      <c r="D851" s="115">
        <v>14.4346</v>
      </c>
    </row>
    <row r="852" spans="1:4">
      <c r="A852" s="113">
        <v>45751</v>
      </c>
      <c r="B852" s="115">
        <v>20.661899999999999</v>
      </c>
      <c r="C852" s="113">
        <v>45751</v>
      </c>
      <c r="D852" s="115">
        <v>13.7179</v>
      </c>
    </row>
    <row r="853" spans="1:4">
      <c r="A853" s="113">
        <v>45754</v>
      </c>
      <c r="B853" s="115">
        <v>20.613700000000001</v>
      </c>
      <c r="C853" s="113">
        <v>45754</v>
      </c>
      <c r="D853" s="115">
        <v>13.1051</v>
      </c>
    </row>
    <row r="854" spans="1:4">
      <c r="A854" s="113">
        <v>45755</v>
      </c>
      <c r="B854" s="115">
        <v>20.290099999999999</v>
      </c>
      <c r="C854" s="113">
        <v>45755</v>
      </c>
      <c r="D854" s="115">
        <v>13.449</v>
      </c>
    </row>
    <row r="855" spans="1:4">
      <c r="A855" s="113">
        <v>45756</v>
      </c>
      <c r="B855" s="115">
        <v>22.220800000000001</v>
      </c>
      <c r="C855" s="113">
        <v>45756</v>
      </c>
      <c r="D855" s="115">
        <v>13.449</v>
      </c>
    </row>
    <row r="856" spans="1:4">
      <c r="A856" s="113">
        <v>45757</v>
      </c>
      <c r="B856" s="115">
        <v>22.220800000000001</v>
      </c>
      <c r="C856" s="113">
        <v>45757</v>
      </c>
      <c r="D856" s="115">
        <v>13.449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86"/>
  <sheetViews>
    <sheetView workbookViewId="0">
      <selection activeCell="J3" sqref="J3"/>
    </sheetView>
  </sheetViews>
  <sheetFormatPr defaultColWidth="9.21875" defaultRowHeight="16.2"/>
  <cols>
    <col min="1" max="1" width="19.6640625" style="95" bestFit="1" customWidth="1"/>
    <col min="2" max="2" width="10.33203125" style="95" bestFit="1" customWidth="1"/>
    <col min="3" max="3" width="6.21875" style="95" customWidth="1"/>
    <col min="4" max="4" width="9.21875" style="95"/>
    <col min="5" max="5" width="18" style="95" bestFit="1" customWidth="1"/>
    <col min="6" max="6" width="10.33203125" style="95" bestFit="1" customWidth="1"/>
    <col min="7" max="7" width="10.33203125" style="95" customWidth="1"/>
    <col min="8" max="8" width="12.33203125" style="95" customWidth="1"/>
    <col min="9" max="11" width="9.21875" style="95"/>
    <col min="12" max="12" width="11.88671875" style="95" customWidth="1"/>
    <col min="13" max="14" width="9.21875" style="95"/>
    <col min="15" max="15" width="12.44140625" style="95" customWidth="1"/>
    <col min="16" max="18" width="9.21875" style="95"/>
    <col min="19" max="19" width="12.44140625" style="95" customWidth="1"/>
    <col min="20" max="21" width="9.21875" style="95"/>
    <col min="22" max="22" width="12" style="95" customWidth="1"/>
    <col min="23" max="25" width="9.21875" style="95"/>
    <col min="26" max="26" width="11.88671875" style="95" customWidth="1"/>
    <col min="27" max="28" width="9.21875" style="95"/>
    <col min="29" max="29" width="11.77734375" style="95" customWidth="1"/>
    <col min="30" max="32" width="9.21875" style="95"/>
    <col min="33" max="33" width="11.88671875" style="95" customWidth="1"/>
    <col min="34" max="16384" width="9.21875" style="95"/>
  </cols>
  <sheetData>
    <row r="1" spans="1:34">
      <c r="A1" s="95" t="s">
        <v>223</v>
      </c>
      <c r="G1" s="95" t="s">
        <v>224</v>
      </c>
      <c r="N1" s="95" t="s">
        <v>225</v>
      </c>
      <c r="U1" s="95" t="s">
        <v>226</v>
      </c>
      <c r="AB1" s="95" t="s">
        <v>227</v>
      </c>
    </row>
    <row r="2" spans="1:34">
      <c r="A2" s="95" t="s">
        <v>71</v>
      </c>
      <c r="B2" s="95" t="s">
        <v>33</v>
      </c>
      <c r="C2" s="95" t="s">
        <v>228</v>
      </c>
      <c r="E2" s="95" t="s">
        <v>72</v>
      </c>
      <c r="F2" s="95" t="s">
        <v>73</v>
      </c>
      <c r="H2" s="95" t="s">
        <v>74</v>
      </c>
      <c r="I2" s="95" t="s">
        <v>73</v>
      </c>
      <c r="J2" s="95" t="s">
        <v>229</v>
      </c>
      <c r="L2" s="95" t="s">
        <v>75</v>
      </c>
      <c r="M2" s="95" t="s">
        <v>73</v>
      </c>
      <c r="O2" s="95" t="s">
        <v>76</v>
      </c>
      <c r="P2" s="95" t="s">
        <v>73</v>
      </c>
      <c r="Q2" s="95" t="s">
        <v>230</v>
      </c>
      <c r="S2" s="95" t="s">
        <v>77</v>
      </c>
      <c r="T2" s="95" t="s">
        <v>73</v>
      </c>
      <c r="V2" s="95" t="s">
        <v>78</v>
      </c>
      <c r="W2" s="95" t="s">
        <v>73</v>
      </c>
      <c r="Z2" s="95" t="s">
        <v>79</v>
      </c>
      <c r="AA2" s="95" t="s">
        <v>73</v>
      </c>
      <c r="AC2" s="95" t="s">
        <v>80</v>
      </c>
      <c r="AD2" s="95" t="s">
        <v>73</v>
      </c>
      <c r="AE2" s="95" t="s">
        <v>231</v>
      </c>
      <c r="AG2" s="95" t="s">
        <v>81</v>
      </c>
      <c r="AH2" s="95" t="s">
        <v>73</v>
      </c>
    </row>
    <row r="3" spans="1:34">
      <c r="A3" s="100" t="e">
        <f ca="1">_xll.BDH(A2,B2,"2021/7/30","","cols=2;rows=44")</f>
        <v>#NAME?</v>
      </c>
      <c r="B3" s="95">
        <v>15.97</v>
      </c>
      <c r="C3" s="95">
        <f>B3-F3</f>
        <v>7.26</v>
      </c>
      <c r="E3" s="100" t="e">
        <f ca="1">_xll.BDH(E2,F2,"2021/7/30","","cols=2;rows=44")</f>
        <v>#NAME?</v>
      </c>
      <c r="F3" s="95">
        <v>8.7100000000000009</v>
      </c>
      <c r="H3" s="100" t="e">
        <f ca="1">_xll.BDH(H2,I2,"2021/7/30","","cols=2;rows=44")</f>
        <v>#NAME?</v>
      </c>
      <c r="I3" s="95">
        <v>16.3</v>
      </c>
      <c r="J3" s="95">
        <f>I3-M3</f>
        <v>3.6000000000000014</v>
      </c>
      <c r="L3" s="100" t="e">
        <f ca="1">_xll.BDH(L2,M2,"2021/7/30","","cols=2;rows=44")</f>
        <v>#NAME?</v>
      </c>
      <c r="M3" s="95">
        <v>12.7</v>
      </c>
      <c r="O3" s="100" t="e">
        <f ca="1">_xll.BDH(O2,P2,"2021/7/30","","cols=2;rows=44")</f>
        <v>#NAME?</v>
      </c>
      <c r="P3" s="95">
        <v>11.3</v>
      </c>
      <c r="Q3" s="95">
        <f>P3-T3</f>
        <v>3.4000000000000004</v>
      </c>
      <c r="S3" s="100" t="e">
        <f ca="1">_xll.BDH(S2,T2,"2021/7/30","","cols=2;rows=44")</f>
        <v>#NAME?</v>
      </c>
      <c r="T3" s="95">
        <v>7.9</v>
      </c>
      <c r="V3" s="100" t="e">
        <f ca="1">_xll.BDH(V2,W2,"2021/7/30","","cols=2;rows=44")</f>
        <v>#NAME?</v>
      </c>
      <c r="W3" s="95">
        <v>18.02</v>
      </c>
      <c r="X3" s="95">
        <f>W3-AA3</f>
        <v>10.19</v>
      </c>
      <c r="Z3" s="100" t="e">
        <f ca="1">_xll.BDH(Z2,AA2,"2021/7/30","","cols=2;rows=44")</f>
        <v>#NAME?</v>
      </c>
      <c r="AA3" s="95">
        <v>7.83</v>
      </c>
      <c r="AC3" s="100" t="e">
        <f ca="1">_xll.BDH(AC2,AD2,"2021/7/30","","cols=2;rows=44")</f>
        <v>#NAME?</v>
      </c>
      <c r="AD3" s="95">
        <v>4.9000000000000004</v>
      </c>
      <c r="AE3" s="95">
        <f>AD3-AH3</f>
        <v>-3.4000000000000004</v>
      </c>
      <c r="AG3" s="100" t="e">
        <f ca="1">_xll.BDH(AG2,AH2,"2021/7/30","","cols=2;rows=44")</f>
        <v>#NAME?</v>
      </c>
      <c r="AH3" s="95">
        <v>8.3000000000000007</v>
      </c>
    </row>
    <row r="4" spans="1:34">
      <c r="A4" s="100">
        <v>44439</v>
      </c>
      <c r="B4" s="95">
        <v>15.19</v>
      </c>
      <c r="C4" s="95">
        <f t="shared" ref="C4:C25" si="0">B4-F4</f>
        <v>6.6</v>
      </c>
      <c r="E4" s="100">
        <v>44439</v>
      </c>
      <c r="F4" s="95">
        <v>8.59</v>
      </c>
      <c r="H4" s="100">
        <v>44439</v>
      </c>
      <c r="I4" s="95">
        <v>16.600000000000001</v>
      </c>
      <c r="J4" s="95">
        <f t="shared" ref="J4:J24" si="1">I4-M4</f>
        <v>3.3000000000000007</v>
      </c>
      <c r="L4" s="100">
        <v>44439</v>
      </c>
      <c r="M4" s="95">
        <v>13.3</v>
      </c>
      <c r="O4" s="100">
        <v>44439</v>
      </c>
      <c r="P4" s="95">
        <v>11.4</v>
      </c>
      <c r="Q4" s="95">
        <f t="shared" ref="Q4:Q46" si="2">P4-T4</f>
        <v>3.3000000000000007</v>
      </c>
      <c r="S4" s="100">
        <v>44439</v>
      </c>
      <c r="T4" s="95">
        <v>8.1</v>
      </c>
      <c r="V4" s="100">
        <v>44439</v>
      </c>
      <c r="W4" s="95">
        <v>17.97</v>
      </c>
      <c r="X4" s="95">
        <f t="shared" ref="X4:X46" si="3">W4-AA4</f>
        <v>10.829999999999998</v>
      </c>
      <c r="Z4" s="100">
        <v>44439</v>
      </c>
      <c r="AA4" s="95">
        <v>7.14</v>
      </c>
      <c r="AC4" s="100">
        <v>44439</v>
      </c>
      <c r="AD4" s="95">
        <v>4.2</v>
      </c>
      <c r="AE4" s="95">
        <f t="shared" ref="AE4:AE46" si="4">AD4-AH4</f>
        <v>-3.9999999999999991</v>
      </c>
      <c r="AG4" s="100">
        <v>44439</v>
      </c>
      <c r="AH4" s="95">
        <v>8.1999999999999993</v>
      </c>
    </row>
    <row r="5" spans="1:34">
      <c r="A5" s="100">
        <v>44469</v>
      </c>
      <c r="B5" s="95">
        <v>15.22</v>
      </c>
      <c r="C5" s="95">
        <f t="shared" si="0"/>
        <v>6.33</v>
      </c>
      <c r="E5" s="100">
        <v>44469</v>
      </c>
      <c r="F5" s="95">
        <v>8.89</v>
      </c>
      <c r="H5" s="100">
        <v>44469</v>
      </c>
      <c r="I5" s="95">
        <v>15.8</v>
      </c>
      <c r="J5" s="95">
        <f t="shared" si="1"/>
        <v>3</v>
      </c>
      <c r="L5" s="100">
        <v>44469</v>
      </c>
      <c r="M5" s="95">
        <v>12.8</v>
      </c>
      <c r="O5" s="100">
        <v>44469</v>
      </c>
      <c r="P5" s="95">
        <v>11.4</v>
      </c>
      <c r="Q5" s="95">
        <f t="shared" si="2"/>
        <v>3.6000000000000005</v>
      </c>
      <c r="S5" s="100">
        <v>44469</v>
      </c>
      <c r="T5" s="95">
        <v>7.8</v>
      </c>
      <c r="V5" s="100">
        <v>44469</v>
      </c>
      <c r="W5" s="95">
        <v>18.27</v>
      </c>
      <c r="X5" s="95">
        <f t="shared" si="3"/>
        <v>10.209999999999999</v>
      </c>
      <c r="Z5" s="100">
        <v>44469</v>
      </c>
      <c r="AA5" s="95">
        <v>8.06</v>
      </c>
      <c r="AC5" s="100">
        <v>44469</v>
      </c>
      <c r="AD5" s="95">
        <v>3.7</v>
      </c>
      <c r="AE5" s="95">
        <f t="shared" si="4"/>
        <v>-4.6000000000000005</v>
      </c>
      <c r="AG5" s="100">
        <v>44469</v>
      </c>
      <c r="AH5" s="95">
        <v>8.3000000000000007</v>
      </c>
    </row>
    <row r="6" spans="1:34">
      <c r="A6" s="100">
        <v>44500</v>
      </c>
      <c r="B6" s="95">
        <v>14.81</v>
      </c>
      <c r="C6" s="95">
        <f t="shared" si="0"/>
        <v>6.3000000000000007</v>
      </c>
      <c r="E6" s="100">
        <v>44500</v>
      </c>
      <c r="F6" s="95">
        <v>8.51</v>
      </c>
      <c r="H6" s="100">
        <v>44500</v>
      </c>
      <c r="I6" s="95">
        <v>15.5</v>
      </c>
      <c r="J6" s="95">
        <f t="shared" si="1"/>
        <v>2.6999999999999993</v>
      </c>
      <c r="L6" s="100">
        <v>44500</v>
      </c>
      <c r="M6" s="95">
        <v>12.8</v>
      </c>
      <c r="O6" s="100">
        <v>44500</v>
      </c>
      <c r="P6" s="95">
        <v>10.9</v>
      </c>
      <c r="Q6" s="95">
        <f t="shared" si="2"/>
        <v>3.3000000000000007</v>
      </c>
      <c r="S6" s="100">
        <v>44500</v>
      </c>
      <c r="T6" s="95">
        <v>7.6</v>
      </c>
      <c r="V6" s="100">
        <v>44500</v>
      </c>
      <c r="W6" s="95">
        <v>18.09</v>
      </c>
      <c r="X6" s="95">
        <f t="shared" si="3"/>
        <v>10</v>
      </c>
      <c r="Z6" s="100">
        <v>44500</v>
      </c>
      <c r="AA6" s="95">
        <v>8.09</v>
      </c>
      <c r="AC6" s="100">
        <v>44500</v>
      </c>
      <c r="AD6" s="95">
        <v>2.8</v>
      </c>
      <c r="AE6" s="95">
        <f t="shared" si="4"/>
        <v>-5.8999999999999995</v>
      </c>
      <c r="AG6" s="100">
        <v>44500</v>
      </c>
      <c r="AH6" s="95">
        <v>8.6999999999999993</v>
      </c>
    </row>
    <row r="7" spans="1:34">
      <c r="A7" s="100">
        <v>44530</v>
      </c>
      <c r="B7" s="95">
        <v>13.13</v>
      </c>
      <c r="C7" s="95">
        <f t="shared" si="0"/>
        <v>4.9500000000000011</v>
      </c>
      <c r="E7" s="100">
        <v>44530</v>
      </c>
      <c r="F7" s="95">
        <v>8.18</v>
      </c>
      <c r="H7" s="100">
        <v>44530</v>
      </c>
      <c r="I7" s="95">
        <v>14.9</v>
      </c>
      <c r="J7" s="95">
        <f t="shared" si="1"/>
        <v>2.5999999999999996</v>
      </c>
      <c r="L7" s="100">
        <v>44530</v>
      </c>
      <c r="M7" s="95">
        <v>12.3</v>
      </c>
      <c r="O7" s="100">
        <v>44530</v>
      </c>
      <c r="P7" s="95">
        <v>10.199999999999999</v>
      </c>
      <c r="Q7" s="95">
        <f t="shared" si="2"/>
        <v>2.9999999999999991</v>
      </c>
      <c r="S7" s="100">
        <v>44530</v>
      </c>
      <c r="T7" s="95">
        <v>7.2</v>
      </c>
      <c r="V7" s="100">
        <v>44530</v>
      </c>
      <c r="W7" s="95">
        <v>18.04</v>
      </c>
      <c r="X7" s="95">
        <f t="shared" si="3"/>
        <v>9.84</v>
      </c>
      <c r="Z7" s="100">
        <v>44530</v>
      </c>
      <c r="AA7" s="95">
        <v>8.1999999999999993</v>
      </c>
      <c r="AC7" s="100">
        <v>44530</v>
      </c>
      <c r="AD7" s="95">
        <v>3</v>
      </c>
      <c r="AE7" s="95">
        <f t="shared" si="4"/>
        <v>-5.5</v>
      </c>
      <c r="AG7" s="100">
        <v>44530</v>
      </c>
      <c r="AH7" s="95">
        <v>8.5</v>
      </c>
    </row>
    <row r="8" spans="1:34">
      <c r="A8" s="100">
        <v>44561</v>
      </c>
      <c r="B8" s="95">
        <v>12.09</v>
      </c>
      <c r="C8" s="95">
        <f t="shared" si="0"/>
        <v>4.74</v>
      </c>
      <c r="E8" s="100">
        <v>44561</v>
      </c>
      <c r="F8" s="95">
        <v>7.35</v>
      </c>
      <c r="H8" s="100">
        <v>44561</v>
      </c>
      <c r="I8" s="95">
        <v>14.4</v>
      </c>
      <c r="J8" s="95">
        <f t="shared" si="1"/>
        <v>2.2000000000000011</v>
      </c>
      <c r="L8" s="100">
        <v>44561</v>
      </c>
      <c r="M8" s="95">
        <v>12.2</v>
      </c>
      <c r="O8" s="100">
        <v>44561</v>
      </c>
      <c r="P8" s="95">
        <v>9.8000000000000007</v>
      </c>
      <c r="Q8" s="95">
        <f t="shared" si="2"/>
        <v>2.9000000000000004</v>
      </c>
      <c r="S8" s="100">
        <v>44561</v>
      </c>
      <c r="T8" s="95">
        <v>6.9</v>
      </c>
      <c r="V8" s="100">
        <v>44561</v>
      </c>
      <c r="W8" s="95">
        <v>18.46</v>
      </c>
      <c r="X8" s="95">
        <f t="shared" si="3"/>
        <v>9.1900000000000013</v>
      </c>
      <c r="Z8" s="100">
        <v>44561</v>
      </c>
      <c r="AA8" s="95">
        <v>9.27</v>
      </c>
      <c r="AC8" s="100">
        <v>44561</v>
      </c>
      <c r="AD8" s="95">
        <v>3.5</v>
      </c>
      <c r="AE8" s="95">
        <f t="shared" si="4"/>
        <v>-5.5</v>
      </c>
      <c r="AG8" s="100">
        <v>44561</v>
      </c>
      <c r="AH8" s="95">
        <v>9</v>
      </c>
    </row>
    <row r="9" spans="1:34">
      <c r="A9" s="100">
        <v>44592</v>
      </c>
      <c r="B9" s="95">
        <v>11.87</v>
      </c>
      <c r="C9" s="95">
        <f t="shared" si="0"/>
        <v>3.34</v>
      </c>
      <c r="E9" s="100">
        <v>44592</v>
      </c>
      <c r="F9" s="95">
        <v>8.5299999999999994</v>
      </c>
      <c r="H9" s="100">
        <v>44592</v>
      </c>
      <c r="I9" s="95">
        <v>13.4</v>
      </c>
      <c r="J9" s="95">
        <f t="shared" si="1"/>
        <v>1.9000000000000004</v>
      </c>
      <c r="L9" s="100">
        <v>44592</v>
      </c>
      <c r="M9" s="95">
        <v>11.5</v>
      </c>
      <c r="O9" s="100">
        <v>44592</v>
      </c>
      <c r="P9" s="95">
        <v>9.5</v>
      </c>
      <c r="Q9" s="95">
        <f t="shared" si="2"/>
        <v>2.5</v>
      </c>
      <c r="S9" s="100">
        <v>44592</v>
      </c>
      <c r="T9" s="95">
        <v>7</v>
      </c>
      <c r="V9" s="100">
        <v>44592</v>
      </c>
      <c r="W9" s="95">
        <v>17.45</v>
      </c>
      <c r="X9" s="95">
        <f t="shared" si="3"/>
        <v>8.8099999999999987</v>
      </c>
      <c r="Z9" s="100">
        <v>44592</v>
      </c>
      <c r="AA9" s="95">
        <v>8.64</v>
      </c>
      <c r="AC9" s="100">
        <v>44592</v>
      </c>
      <c r="AD9" s="95">
        <v>-1.9</v>
      </c>
      <c r="AE9" s="95">
        <f t="shared" si="4"/>
        <v>-11.700000000000001</v>
      </c>
      <c r="AG9" s="100">
        <v>44592</v>
      </c>
      <c r="AH9" s="95">
        <v>9.8000000000000007</v>
      </c>
    </row>
    <row r="10" spans="1:34">
      <c r="A10" s="100">
        <v>44620</v>
      </c>
      <c r="B10" s="95">
        <v>11.25</v>
      </c>
      <c r="C10" s="95">
        <f t="shared" si="0"/>
        <v>3.5999999999999996</v>
      </c>
      <c r="E10" s="100">
        <v>44620</v>
      </c>
      <c r="F10" s="95">
        <v>7.65</v>
      </c>
      <c r="H10" s="100">
        <v>44620</v>
      </c>
      <c r="I10" s="95">
        <v>12.5</v>
      </c>
      <c r="J10" s="95">
        <f t="shared" si="1"/>
        <v>1.8000000000000007</v>
      </c>
      <c r="L10" s="100">
        <v>44620</v>
      </c>
      <c r="M10" s="95">
        <v>10.7</v>
      </c>
      <c r="O10" s="100">
        <v>44620</v>
      </c>
      <c r="P10" s="95">
        <v>9.3000000000000007</v>
      </c>
      <c r="Q10" s="95">
        <f t="shared" si="2"/>
        <v>2.4000000000000004</v>
      </c>
      <c r="S10" s="100">
        <v>44620</v>
      </c>
      <c r="T10" s="95">
        <v>6.9</v>
      </c>
      <c r="V10" s="100">
        <v>44620</v>
      </c>
      <c r="W10" s="95">
        <v>16.84</v>
      </c>
      <c r="X10" s="95">
        <f t="shared" si="3"/>
        <v>8.31</v>
      </c>
      <c r="Z10" s="100">
        <v>44620</v>
      </c>
      <c r="AA10" s="95">
        <v>8.5299999999999994</v>
      </c>
      <c r="AC10" s="100">
        <v>44620</v>
      </c>
      <c r="AD10" s="95">
        <v>4.7</v>
      </c>
      <c r="AE10" s="95">
        <f t="shared" si="4"/>
        <v>-4.4999999999999991</v>
      </c>
      <c r="AG10" s="100">
        <v>44620</v>
      </c>
      <c r="AH10" s="95">
        <v>9.1999999999999993</v>
      </c>
    </row>
    <row r="11" spans="1:34">
      <c r="A11" s="100">
        <v>44651</v>
      </c>
      <c r="B11" s="95">
        <v>10.39</v>
      </c>
      <c r="C11" s="95">
        <f t="shared" si="0"/>
        <v>2.17</v>
      </c>
      <c r="E11" s="100">
        <v>44651</v>
      </c>
      <c r="F11" s="95">
        <v>8.2200000000000006</v>
      </c>
      <c r="H11" s="100">
        <v>44651</v>
      </c>
      <c r="I11" s="95">
        <v>11.2</v>
      </c>
      <c r="J11" s="95">
        <f t="shared" si="1"/>
        <v>1.5999999999999996</v>
      </c>
      <c r="L11" s="100">
        <v>44651</v>
      </c>
      <c r="M11" s="95">
        <v>9.6</v>
      </c>
      <c r="O11" s="100">
        <v>44651</v>
      </c>
      <c r="P11" s="95">
        <v>9.1</v>
      </c>
      <c r="Q11" s="95">
        <f t="shared" si="2"/>
        <v>2.2999999999999998</v>
      </c>
      <c r="S11" s="100">
        <v>44651</v>
      </c>
      <c r="T11" s="95">
        <v>6.8</v>
      </c>
      <c r="V11" s="100">
        <v>44651</v>
      </c>
      <c r="W11" s="95">
        <v>16.989999999999998</v>
      </c>
      <c r="X11" s="95">
        <f t="shared" si="3"/>
        <v>7.6699999999999982</v>
      </c>
      <c r="Z11" s="100">
        <v>44651</v>
      </c>
      <c r="AA11" s="95">
        <v>9.32</v>
      </c>
      <c r="AC11" s="100">
        <v>44651</v>
      </c>
      <c r="AD11" s="95">
        <v>4.7</v>
      </c>
      <c r="AE11" s="95">
        <f t="shared" si="4"/>
        <v>-4.9999999999999991</v>
      </c>
      <c r="AG11" s="100">
        <v>44651</v>
      </c>
      <c r="AH11" s="95">
        <v>9.6999999999999993</v>
      </c>
    </row>
    <row r="12" spans="1:34">
      <c r="A12" s="100">
        <v>44681</v>
      </c>
      <c r="B12" s="95">
        <v>9.06</v>
      </c>
      <c r="C12" s="95">
        <f t="shared" si="0"/>
        <v>0.82000000000000028</v>
      </c>
      <c r="E12" s="100">
        <v>44681</v>
      </c>
      <c r="F12" s="95">
        <v>8.24</v>
      </c>
      <c r="H12" s="100">
        <v>44681</v>
      </c>
      <c r="I12" s="95">
        <v>9.3000000000000007</v>
      </c>
      <c r="J12" s="95">
        <f t="shared" si="1"/>
        <v>1.4000000000000004</v>
      </c>
      <c r="L12" s="100">
        <v>44681</v>
      </c>
      <c r="M12" s="95">
        <v>7.9</v>
      </c>
      <c r="O12" s="100">
        <v>44681</v>
      </c>
      <c r="P12" s="95">
        <v>8.6</v>
      </c>
      <c r="Q12" s="95">
        <f t="shared" si="2"/>
        <v>2</v>
      </c>
      <c r="S12" s="100">
        <v>44681</v>
      </c>
      <c r="T12" s="95">
        <v>6.6</v>
      </c>
      <c r="V12" s="100">
        <v>44681</v>
      </c>
      <c r="W12" s="95">
        <v>16.82</v>
      </c>
      <c r="X12" s="95">
        <f t="shared" si="3"/>
        <v>7.42</v>
      </c>
      <c r="Z12" s="100">
        <v>44681</v>
      </c>
      <c r="AA12" s="95">
        <v>9.4</v>
      </c>
      <c r="AC12" s="100">
        <v>44681</v>
      </c>
      <c r="AD12" s="95">
        <v>5.0999999999999996</v>
      </c>
      <c r="AE12" s="95">
        <f t="shared" si="4"/>
        <v>-5.4</v>
      </c>
      <c r="AG12" s="100">
        <v>44681</v>
      </c>
      <c r="AH12" s="95">
        <v>10.5</v>
      </c>
    </row>
    <row r="13" spans="1:34">
      <c r="A13" s="100">
        <v>44712</v>
      </c>
      <c r="B13" s="95">
        <v>8.2799999999999994</v>
      </c>
      <c r="C13" s="95">
        <f t="shared" si="0"/>
        <v>0.78999999999999915</v>
      </c>
      <c r="E13" s="100">
        <v>44712</v>
      </c>
      <c r="F13" s="95">
        <v>7.49</v>
      </c>
      <c r="H13" s="100">
        <v>44712</v>
      </c>
      <c r="I13" s="95">
        <v>7.3</v>
      </c>
      <c r="J13" s="95">
        <f t="shared" si="1"/>
        <v>1.0999999999999996</v>
      </c>
      <c r="L13" s="100">
        <v>44712</v>
      </c>
      <c r="M13" s="95">
        <v>6.2</v>
      </c>
      <c r="O13" s="100">
        <v>44712</v>
      </c>
      <c r="P13" s="95">
        <v>8.3000000000000007</v>
      </c>
      <c r="Q13" s="95">
        <f t="shared" si="2"/>
        <v>2.0000000000000009</v>
      </c>
      <c r="S13" s="100">
        <v>44712</v>
      </c>
      <c r="T13" s="95">
        <v>6.3</v>
      </c>
      <c r="V13" s="100">
        <v>44712</v>
      </c>
      <c r="W13" s="95">
        <v>16.43</v>
      </c>
      <c r="X13" s="95">
        <f t="shared" si="3"/>
        <v>6.18</v>
      </c>
      <c r="Z13" s="100">
        <v>44712</v>
      </c>
      <c r="AA13" s="95">
        <v>10.25</v>
      </c>
      <c r="AC13" s="100">
        <v>44712</v>
      </c>
      <c r="AD13" s="95">
        <v>4.5999999999999996</v>
      </c>
      <c r="AE13" s="95">
        <f t="shared" si="4"/>
        <v>-6.5</v>
      </c>
      <c r="AG13" s="100">
        <v>44712</v>
      </c>
      <c r="AH13" s="95">
        <v>11.1</v>
      </c>
    </row>
    <row r="14" spans="1:34">
      <c r="A14" s="100">
        <v>44742</v>
      </c>
      <c r="B14" s="95">
        <v>7.03</v>
      </c>
      <c r="C14" s="95">
        <f t="shared" si="0"/>
        <v>-0.3199999999999994</v>
      </c>
      <c r="E14" s="100">
        <v>44742</v>
      </c>
      <c r="F14" s="95">
        <v>7.35</v>
      </c>
      <c r="H14" s="100">
        <v>44742</v>
      </c>
      <c r="I14" s="95">
        <v>6.6</v>
      </c>
      <c r="J14" s="95">
        <f t="shared" si="1"/>
        <v>0.89999999999999947</v>
      </c>
      <c r="L14" s="100">
        <v>44742</v>
      </c>
      <c r="M14" s="95">
        <v>5.7</v>
      </c>
      <c r="O14" s="100">
        <v>44742</v>
      </c>
      <c r="P14" s="95">
        <v>7.4</v>
      </c>
      <c r="Q14" s="95">
        <f t="shared" si="2"/>
        <v>1.3000000000000007</v>
      </c>
      <c r="S14" s="100">
        <v>44742</v>
      </c>
      <c r="T14" s="95">
        <v>6.1</v>
      </c>
      <c r="V14" s="100">
        <v>44742</v>
      </c>
      <c r="W14" s="95">
        <v>13.97</v>
      </c>
      <c r="X14" s="95">
        <f t="shared" si="3"/>
        <v>4.0500000000000007</v>
      </c>
      <c r="Z14" s="100">
        <v>44742</v>
      </c>
      <c r="AA14" s="95">
        <v>9.92</v>
      </c>
      <c r="AC14" s="100">
        <v>44742</v>
      </c>
      <c r="AD14" s="95">
        <v>5.8</v>
      </c>
      <c r="AE14" s="95">
        <f t="shared" si="4"/>
        <v>-5.6000000000000005</v>
      </c>
      <c r="AG14" s="100">
        <v>44742</v>
      </c>
      <c r="AH14" s="95">
        <v>11.4</v>
      </c>
    </row>
    <row r="15" spans="1:34">
      <c r="A15" s="100">
        <v>44773</v>
      </c>
      <c r="B15" s="95">
        <v>7.37</v>
      </c>
      <c r="C15" s="95">
        <f t="shared" si="0"/>
        <v>0.46999999999999975</v>
      </c>
      <c r="E15" s="100">
        <v>44773</v>
      </c>
      <c r="F15" s="95">
        <v>6.9</v>
      </c>
      <c r="H15" s="100">
        <v>44773</v>
      </c>
      <c r="I15" s="95">
        <v>5.3</v>
      </c>
      <c r="J15" s="95">
        <f t="shared" si="1"/>
        <v>0.39999999999999947</v>
      </c>
      <c r="L15" s="100">
        <v>44773</v>
      </c>
      <c r="M15" s="95">
        <v>4.9000000000000004</v>
      </c>
      <c r="O15" s="100">
        <v>44773</v>
      </c>
      <c r="P15" s="95">
        <v>6.9</v>
      </c>
      <c r="Q15" s="95">
        <f t="shared" si="2"/>
        <v>0.90000000000000036</v>
      </c>
      <c r="S15" s="100">
        <v>44773</v>
      </c>
      <c r="T15" s="95">
        <v>6</v>
      </c>
      <c r="V15" s="100">
        <v>44773</v>
      </c>
      <c r="W15" s="95">
        <v>10.51</v>
      </c>
      <c r="X15" s="95">
        <f t="shared" si="3"/>
        <v>1.379999999999999</v>
      </c>
      <c r="Z15" s="100">
        <v>44773</v>
      </c>
      <c r="AA15" s="95">
        <v>9.1300000000000008</v>
      </c>
      <c r="AC15" s="100">
        <v>44773</v>
      </c>
      <c r="AD15" s="95">
        <v>6.7</v>
      </c>
      <c r="AE15" s="95">
        <f t="shared" si="4"/>
        <v>-5.3</v>
      </c>
      <c r="AG15" s="100">
        <v>44773</v>
      </c>
      <c r="AH15" s="95">
        <v>12</v>
      </c>
    </row>
    <row r="16" spans="1:34">
      <c r="A16" s="100">
        <v>44804</v>
      </c>
      <c r="B16" s="95">
        <v>7.48</v>
      </c>
      <c r="C16" s="95">
        <f t="shared" si="0"/>
        <v>0.52000000000000046</v>
      </c>
      <c r="E16" s="100">
        <v>44804</v>
      </c>
      <c r="F16" s="95">
        <v>6.96</v>
      </c>
      <c r="H16" s="100">
        <v>44804</v>
      </c>
      <c r="I16" s="95">
        <v>3.8</v>
      </c>
      <c r="J16" s="95">
        <f t="shared" si="1"/>
        <v>0</v>
      </c>
      <c r="L16" s="100">
        <v>44804</v>
      </c>
      <c r="M16" s="95">
        <v>3.8</v>
      </c>
      <c r="O16" s="100">
        <v>44804</v>
      </c>
      <c r="P16" s="95">
        <v>6.8</v>
      </c>
      <c r="Q16" s="95">
        <f t="shared" si="2"/>
        <v>0.5</v>
      </c>
      <c r="S16" s="100">
        <v>44804</v>
      </c>
      <c r="T16" s="95">
        <v>6.3</v>
      </c>
      <c r="V16" s="100">
        <v>44804</v>
      </c>
      <c r="W16" s="95">
        <v>8.17</v>
      </c>
      <c r="X16" s="95">
        <f t="shared" si="3"/>
        <v>-0.80000000000000071</v>
      </c>
      <c r="Z16" s="100">
        <v>44804</v>
      </c>
      <c r="AA16" s="95">
        <v>8.9700000000000006</v>
      </c>
      <c r="AC16" s="100">
        <v>44804</v>
      </c>
      <c r="AD16" s="95">
        <v>6.1</v>
      </c>
      <c r="AE16" s="95">
        <f t="shared" si="4"/>
        <v>-6.1</v>
      </c>
      <c r="AG16" s="100">
        <v>44804</v>
      </c>
      <c r="AH16" s="95">
        <v>12.2</v>
      </c>
    </row>
    <row r="17" spans="1:34">
      <c r="A17" s="100">
        <v>44834</v>
      </c>
      <c r="B17" s="95">
        <v>5.6</v>
      </c>
      <c r="C17" s="95">
        <f t="shared" si="0"/>
        <v>-1.29</v>
      </c>
      <c r="E17" s="100">
        <v>44834</v>
      </c>
      <c r="F17" s="95">
        <v>6.89</v>
      </c>
      <c r="H17" s="100">
        <v>44834</v>
      </c>
      <c r="I17" s="95">
        <v>2.1</v>
      </c>
      <c r="J17" s="95">
        <f t="shared" si="1"/>
        <v>-0.5</v>
      </c>
      <c r="L17" s="100">
        <v>44834</v>
      </c>
      <c r="M17" s="95">
        <v>2.6</v>
      </c>
      <c r="O17" s="100">
        <v>44834</v>
      </c>
      <c r="P17" s="95">
        <v>5.2</v>
      </c>
      <c r="Q17" s="95">
        <f t="shared" si="2"/>
        <v>-0.70000000000000018</v>
      </c>
      <c r="S17" s="100">
        <v>44834</v>
      </c>
      <c r="T17" s="95">
        <v>5.9</v>
      </c>
      <c r="V17" s="100">
        <v>44834</v>
      </c>
      <c r="W17" s="95">
        <v>6.38</v>
      </c>
      <c r="X17" s="95">
        <f t="shared" si="3"/>
        <v>-0.92999999999999972</v>
      </c>
      <c r="Z17" s="100">
        <v>44834</v>
      </c>
      <c r="AA17" s="95">
        <v>7.31</v>
      </c>
      <c r="AC17" s="100">
        <v>44834</v>
      </c>
      <c r="AD17" s="95">
        <v>6.4</v>
      </c>
      <c r="AE17" s="95">
        <f t="shared" si="4"/>
        <v>-5.6999999999999993</v>
      </c>
      <c r="AG17" s="100">
        <v>44834</v>
      </c>
      <c r="AH17" s="95">
        <v>12.1</v>
      </c>
    </row>
    <row r="18" spans="1:34">
      <c r="A18" s="100">
        <v>44865</v>
      </c>
      <c r="B18" s="95">
        <v>4.6500000000000004</v>
      </c>
      <c r="C18" s="95">
        <f t="shared" si="0"/>
        <v>-2.84</v>
      </c>
      <c r="E18" s="100">
        <v>44865</v>
      </c>
      <c r="F18" s="95">
        <v>7.49</v>
      </c>
      <c r="H18" s="100">
        <v>44865</v>
      </c>
      <c r="I18" s="95">
        <v>0.2</v>
      </c>
      <c r="J18" s="95">
        <f t="shared" si="1"/>
        <v>-1.1000000000000001</v>
      </c>
      <c r="L18" s="100">
        <v>44865</v>
      </c>
      <c r="M18" s="95">
        <v>1.3</v>
      </c>
      <c r="O18" s="100">
        <v>44865</v>
      </c>
      <c r="P18" s="95">
        <v>3.5</v>
      </c>
      <c r="Q18" s="95">
        <f t="shared" si="2"/>
        <v>-1.5</v>
      </c>
      <c r="S18" s="100">
        <v>44865</v>
      </c>
      <c r="T18" s="95">
        <v>5</v>
      </c>
      <c r="V18" s="100">
        <v>44865</v>
      </c>
      <c r="W18" s="95">
        <v>4.5599999999999996</v>
      </c>
      <c r="X18" s="95">
        <f t="shared" si="3"/>
        <v>-2.8400000000000007</v>
      </c>
      <c r="Z18" s="100">
        <v>44865</v>
      </c>
      <c r="AA18" s="95">
        <v>7.4</v>
      </c>
      <c r="AC18" s="100">
        <v>44865</v>
      </c>
      <c r="AD18" s="95">
        <v>5.8</v>
      </c>
      <c r="AE18" s="95">
        <f t="shared" si="4"/>
        <v>-6.0000000000000009</v>
      </c>
      <c r="AG18" s="100">
        <v>44865</v>
      </c>
      <c r="AH18" s="95">
        <v>11.8</v>
      </c>
    </row>
    <row r="19" spans="1:34">
      <c r="A19" s="100">
        <v>44895</v>
      </c>
      <c r="B19" s="95">
        <v>4.7</v>
      </c>
      <c r="C19" s="95">
        <f t="shared" si="0"/>
        <v>-2.8199999999999994</v>
      </c>
      <c r="E19" s="100">
        <v>44895</v>
      </c>
      <c r="F19" s="95">
        <v>7.52</v>
      </c>
      <c r="H19" s="100">
        <v>44895</v>
      </c>
      <c r="I19" s="95">
        <v>-1.5</v>
      </c>
      <c r="J19" s="95">
        <f t="shared" si="1"/>
        <v>-1.7</v>
      </c>
      <c r="L19" s="100">
        <v>44895</v>
      </c>
      <c r="M19" s="95">
        <v>0.2</v>
      </c>
      <c r="O19" s="100">
        <v>44895</v>
      </c>
      <c r="P19" s="95">
        <v>2.2000000000000002</v>
      </c>
      <c r="Q19" s="95">
        <f t="shared" si="2"/>
        <v>-2.2999999999999998</v>
      </c>
      <c r="S19" s="100">
        <v>44895</v>
      </c>
      <c r="T19" s="95">
        <v>4.5</v>
      </c>
      <c r="V19" s="100">
        <v>44895</v>
      </c>
      <c r="W19" s="95">
        <v>2.4300000000000002</v>
      </c>
      <c r="X19" s="95">
        <f t="shared" si="3"/>
        <v>-4.82</v>
      </c>
      <c r="Z19" s="100">
        <v>44895</v>
      </c>
      <c r="AA19" s="95">
        <v>7.25</v>
      </c>
      <c r="AC19" s="100">
        <v>44895</v>
      </c>
      <c r="AD19" s="95">
        <v>4.5999999999999996</v>
      </c>
      <c r="AE19" s="95">
        <f t="shared" si="4"/>
        <v>-7.8000000000000007</v>
      </c>
      <c r="AG19" s="100">
        <v>44895</v>
      </c>
      <c r="AH19" s="95">
        <v>12.4</v>
      </c>
    </row>
    <row r="20" spans="1:34">
      <c r="A20" s="100">
        <v>44926</v>
      </c>
      <c r="B20" s="95">
        <v>3.33</v>
      </c>
      <c r="C20" s="95">
        <f t="shared" si="0"/>
        <v>-3.41</v>
      </c>
      <c r="E20" s="100">
        <v>44926</v>
      </c>
      <c r="F20" s="95">
        <v>6.74</v>
      </c>
      <c r="H20" s="100">
        <v>44926</v>
      </c>
      <c r="I20" s="95">
        <v>-3.6</v>
      </c>
      <c r="J20" s="95">
        <f t="shared" si="1"/>
        <v>-2.4000000000000004</v>
      </c>
      <c r="L20" s="100">
        <v>44926</v>
      </c>
      <c r="M20" s="95">
        <v>-1.2</v>
      </c>
      <c r="O20" s="100">
        <v>44926</v>
      </c>
      <c r="P20" s="95">
        <v>0.1</v>
      </c>
      <c r="Q20" s="95">
        <f t="shared" si="2"/>
        <v>-3.3</v>
      </c>
      <c r="S20" s="100">
        <v>44926</v>
      </c>
      <c r="T20" s="95">
        <v>3.4</v>
      </c>
      <c r="V20" s="100">
        <v>44926</v>
      </c>
      <c r="W20" s="95">
        <v>0.71</v>
      </c>
      <c r="X20" s="95">
        <f t="shared" si="3"/>
        <v>-5.62</v>
      </c>
      <c r="Z20" s="100">
        <v>44926</v>
      </c>
      <c r="AA20" s="95">
        <v>6.33</v>
      </c>
      <c r="AC20" s="100">
        <v>44926</v>
      </c>
      <c r="AD20" s="95">
        <v>3.7</v>
      </c>
      <c r="AE20" s="95">
        <f t="shared" si="4"/>
        <v>-8.1000000000000014</v>
      </c>
      <c r="AG20" s="100">
        <v>44926</v>
      </c>
      <c r="AH20" s="95">
        <v>11.8</v>
      </c>
    </row>
    <row r="21" spans="1:34">
      <c r="A21" s="100">
        <v>44957</v>
      </c>
      <c r="B21" s="95">
        <v>2.6</v>
      </c>
      <c r="C21" s="95">
        <f t="shared" si="0"/>
        <v>-4.3499999999999996</v>
      </c>
      <c r="E21" s="100">
        <v>44957</v>
      </c>
      <c r="F21" s="95">
        <v>6.95</v>
      </c>
      <c r="H21" s="100">
        <v>44957</v>
      </c>
      <c r="I21" s="95">
        <v>-4.8</v>
      </c>
      <c r="J21" s="95">
        <f t="shared" si="1"/>
        <v>-3</v>
      </c>
      <c r="L21" s="100">
        <v>44957</v>
      </c>
      <c r="M21" s="95">
        <v>-1.8</v>
      </c>
      <c r="O21" s="100">
        <v>44957</v>
      </c>
      <c r="P21" s="95">
        <v>-1.3</v>
      </c>
      <c r="Q21" s="95">
        <f t="shared" si="2"/>
        <v>-3.9000000000000004</v>
      </c>
      <c r="S21" s="100">
        <v>44957</v>
      </c>
      <c r="T21" s="95">
        <v>2.6</v>
      </c>
      <c r="V21" s="100">
        <v>44957</v>
      </c>
      <c r="W21" s="95">
        <v>0.12</v>
      </c>
      <c r="X21" s="95">
        <f t="shared" si="3"/>
        <v>-7</v>
      </c>
      <c r="Z21" s="100">
        <v>44957</v>
      </c>
      <c r="AA21" s="95">
        <v>7.12</v>
      </c>
      <c r="AC21" s="100">
        <v>44957</v>
      </c>
      <c r="AD21" s="95">
        <v>6.7</v>
      </c>
      <c r="AE21" s="95">
        <f t="shared" si="4"/>
        <v>-5.8999999999999995</v>
      </c>
      <c r="AG21" s="100">
        <v>44957</v>
      </c>
      <c r="AH21" s="95">
        <v>12.6</v>
      </c>
    </row>
    <row r="22" spans="1:34">
      <c r="A22" s="100">
        <v>44985</v>
      </c>
      <c r="B22" s="95">
        <v>1.7</v>
      </c>
      <c r="C22" s="95">
        <f t="shared" si="0"/>
        <v>-5.1899999999999995</v>
      </c>
      <c r="E22" s="100">
        <v>44985</v>
      </c>
      <c r="F22" s="95">
        <v>6.89</v>
      </c>
      <c r="H22" s="100">
        <v>44985</v>
      </c>
      <c r="I22" s="95">
        <v>-6.1</v>
      </c>
      <c r="J22" s="95">
        <f t="shared" si="1"/>
        <v>-3.8</v>
      </c>
      <c r="L22" s="100">
        <v>44985</v>
      </c>
      <c r="M22" s="95">
        <v>-2.2999999999999998</v>
      </c>
      <c r="O22" s="100">
        <v>44985</v>
      </c>
      <c r="P22" s="95">
        <v>-3.1</v>
      </c>
      <c r="Q22" s="95">
        <f t="shared" si="2"/>
        <v>-4.8</v>
      </c>
      <c r="S22" s="100">
        <v>44985</v>
      </c>
      <c r="T22" s="95">
        <v>1.7</v>
      </c>
      <c r="V22" s="100">
        <v>44985</v>
      </c>
      <c r="W22" s="95">
        <v>-0.86</v>
      </c>
      <c r="X22" s="95">
        <f t="shared" si="3"/>
        <v>-7.6400000000000006</v>
      </c>
      <c r="Z22" s="100">
        <v>44985</v>
      </c>
      <c r="AA22" s="95">
        <v>6.78</v>
      </c>
      <c r="AC22" s="100">
        <v>44985</v>
      </c>
      <c r="AD22" s="95">
        <v>5.8</v>
      </c>
      <c r="AE22" s="95">
        <f t="shared" si="4"/>
        <v>-7.1000000000000005</v>
      </c>
      <c r="AG22" s="100">
        <v>44985</v>
      </c>
      <c r="AH22" s="95">
        <v>12.9</v>
      </c>
    </row>
    <row r="23" spans="1:34">
      <c r="A23" s="100">
        <v>45016</v>
      </c>
      <c r="B23" s="95">
        <v>2.2400000000000002</v>
      </c>
      <c r="C23" s="95">
        <f t="shared" si="0"/>
        <v>-4.3899999999999997</v>
      </c>
      <c r="E23" s="100">
        <v>45016</v>
      </c>
      <c r="F23" s="95">
        <v>6.63</v>
      </c>
      <c r="H23" s="100">
        <v>45016</v>
      </c>
      <c r="I23" s="95">
        <v>-8.5</v>
      </c>
      <c r="J23" s="95">
        <f t="shared" si="1"/>
        <v>-4.5999999999999996</v>
      </c>
      <c r="L23" s="100">
        <v>45016</v>
      </c>
      <c r="M23" s="95">
        <v>-3.9</v>
      </c>
      <c r="O23" s="100">
        <v>45016</v>
      </c>
      <c r="P23" s="95">
        <v>-4.7</v>
      </c>
      <c r="Q23" s="95">
        <f t="shared" si="2"/>
        <v>-5.7</v>
      </c>
      <c r="S23" s="100">
        <v>45016</v>
      </c>
      <c r="T23" s="95">
        <v>1</v>
      </c>
      <c r="V23" s="100">
        <v>45016</v>
      </c>
      <c r="W23" s="95">
        <v>-2.4</v>
      </c>
      <c r="X23" s="95">
        <f t="shared" si="3"/>
        <v>-8.99</v>
      </c>
      <c r="Z23" s="100">
        <v>45016</v>
      </c>
      <c r="AA23" s="95">
        <v>6.59</v>
      </c>
      <c r="AC23" s="100">
        <v>45016</v>
      </c>
      <c r="AD23" s="95">
        <v>5.0999999999999996</v>
      </c>
      <c r="AE23" s="95">
        <f t="shared" si="4"/>
        <v>-7.6</v>
      </c>
      <c r="AG23" s="100">
        <v>45016</v>
      </c>
      <c r="AH23" s="95">
        <v>12.7</v>
      </c>
    </row>
    <row r="24" spans="1:34">
      <c r="A24" s="100">
        <v>45046</v>
      </c>
      <c r="B24" s="95">
        <v>2.98</v>
      </c>
      <c r="C24" s="95">
        <f t="shared" si="0"/>
        <v>-3.77</v>
      </c>
      <c r="E24" s="100">
        <v>45046</v>
      </c>
      <c r="F24" s="95">
        <v>6.75</v>
      </c>
      <c r="H24" s="100">
        <v>45046</v>
      </c>
      <c r="I24" s="95">
        <v>-10.199999999999999</v>
      </c>
      <c r="J24" s="95">
        <f t="shared" si="1"/>
        <v>-5.4999999999999991</v>
      </c>
      <c r="L24" s="100">
        <v>45046</v>
      </c>
      <c r="M24" s="95">
        <v>-4.7</v>
      </c>
      <c r="O24" s="100">
        <v>45046</v>
      </c>
      <c r="P24" s="95">
        <v>-5.8</v>
      </c>
      <c r="Q24" s="95">
        <f t="shared" si="2"/>
        <v>-6.2</v>
      </c>
      <c r="S24" s="100">
        <v>45046</v>
      </c>
      <c r="T24" s="95">
        <v>0.4</v>
      </c>
      <c r="V24" s="100">
        <v>45046</v>
      </c>
      <c r="W24" s="95">
        <v>-3.44</v>
      </c>
      <c r="X24" s="95">
        <f t="shared" si="3"/>
        <v>-9.6999999999999993</v>
      </c>
      <c r="Z24" s="100">
        <v>45046</v>
      </c>
      <c r="AA24" s="95">
        <v>6.26</v>
      </c>
      <c r="AC24" s="100">
        <v>45046</v>
      </c>
      <c r="AD24" s="95">
        <v>5.3</v>
      </c>
      <c r="AE24" s="95">
        <f t="shared" si="4"/>
        <v>-7.1000000000000005</v>
      </c>
      <c r="AG24" s="100">
        <v>45046</v>
      </c>
      <c r="AH24" s="95">
        <v>12.4</v>
      </c>
    </row>
    <row r="25" spans="1:34">
      <c r="A25" s="100">
        <v>45077</v>
      </c>
      <c r="B25" s="95">
        <v>2.5099999999999998</v>
      </c>
      <c r="C25" s="95">
        <f t="shared" si="0"/>
        <v>-3.67</v>
      </c>
      <c r="E25" s="100">
        <v>45077</v>
      </c>
      <c r="F25" s="95">
        <v>6.18</v>
      </c>
      <c r="H25" s="100">
        <v>45077</v>
      </c>
      <c r="I25" s="95">
        <v>-10.3</v>
      </c>
      <c r="J25" s="95">
        <f>I25-M25</f>
        <v>-6.2000000000000011</v>
      </c>
      <c r="L25" s="100">
        <v>45077</v>
      </c>
      <c r="M25" s="95">
        <v>-4.0999999999999996</v>
      </c>
      <c r="O25" s="100">
        <v>45077</v>
      </c>
      <c r="P25" s="95">
        <v>-7</v>
      </c>
      <c r="Q25" s="95">
        <f t="shared" si="2"/>
        <v>-6.9</v>
      </c>
      <c r="S25" s="100">
        <v>45077</v>
      </c>
      <c r="T25" s="95">
        <v>-0.1</v>
      </c>
      <c r="V25" s="100">
        <v>45077</v>
      </c>
      <c r="W25" s="95">
        <v>-3.73</v>
      </c>
      <c r="X25" s="95">
        <f t="shared" si="3"/>
        <v>-9.4499999999999993</v>
      </c>
      <c r="Z25" s="100">
        <v>45077</v>
      </c>
      <c r="AA25" s="95">
        <v>5.72</v>
      </c>
      <c r="AC25" s="100">
        <v>45077</v>
      </c>
      <c r="AD25" s="95">
        <v>4.7</v>
      </c>
      <c r="AE25" s="95">
        <f t="shared" si="4"/>
        <v>-6.8999999999999995</v>
      </c>
      <c r="AG25" s="100">
        <v>45077</v>
      </c>
      <c r="AH25" s="95">
        <v>11.6</v>
      </c>
    </row>
    <row r="26" spans="1:34">
      <c r="A26" s="100">
        <v>45107</v>
      </c>
      <c r="B26" s="95">
        <v>3.55</v>
      </c>
      <c r="C26" s="95">
        <f>B26-F26</f>
        <v>-3.3</v>
      </c>
      <c r="E26" s="100">
        <v>45107</v>
      </c>
      <c r="F26" s="95">
        <v>6.85</v>
      </c>
      <c r="H26" s="100">
        <v>45107</v>
      </c>
      <c r="I26" s="95">
        <v>-10.5</v>
      </c>
      <c r="J26" s="95">
        <f t="shared" ref="J26:J46" si="5">I26-M26</f>
        <v>-6.5</v>
      </c>
      <c r="L26" s="100">
        <v>45107</v>
      </c>
      <c r="M26" s="95">
        <v>-4</v>
      </c>
      <c r="O26" s="100">
        <v>45107</v>
      </c>
      <c r="P26" s="95">
        <v>-8</v>
      </c>
      <c r="Q26" s="95">
        <f t="shared" si="2"/>
        <v>-7.4</v>
      </c>
      <c r="S26" s="100">
        <v>45107</v>
      </c>
      <c r="T26" s="95">
        <v>-0.6</v>
      </c>
      <c r="V26" s="100">
        <v>45107</v>
      </c>
      <c r="W26" s="95">
        <v>-4.04</v>
      </c>
      <c r="X26" s="95">
        <f t="shared" si="3"/>
        <v>-8.1999999999999993</v>
      </c>
      <c r="Z26" s="100">
        <v>45107</v>
      </c>
      <c r="AA26" s="95">
        <v>4.16</v>
      </c>
      <c r="AC26" s="100">
        <v>45107</v>
      </c>
      <c r="AD26" s="95">
        <v>3.1</v>
      </c>
      <c r="AE26" s="95">
        <f t="shared" si="4"/>
        <v>-8.2000000000000011</v>
      </c>
      <c r="AG26" s="100">
        <v>45107</v>
      </c>
      <c r="AH26" s="95">
        <v>11.3</v>
      </c>
    </row>
    <row r="27" spans="1:34">
      <c r="A27" s="100">
        <v>45138</v>
      </c>
      <c r="B27" s="95">
        <v>3.85</v>
      </c>
      <c r="C27" s="95">
        <f t="shared" ref="C27:C46" si="6">B27-F27</f>
        <v>-3.36</v>
      </c>
      <c r="E27" s="100">
        <v>45138</v>
      </c>
      <c r="F27" s="95">
        <v>7.21</v>
      </c>
      <c r="H27" s="100">
        <v>45138</v>
      </c>
      <c r="I27" s="95">
        <v>-10.7</v>
      </c>
      <c r="J27" s="95">
        <f t="shared" si="5"/>
        <v>-6.6999999999999993</v>
      </c>
      <c r="L27" s="100">
        <v>45138</v>
      </c>
      <c r="M27" s="95">
        <v>-4</v>
      </c>
      <c r="O27" s="100">
        <v>45138</v>
      </c>
      <c r="P27" s="95">
        <v>-9.1</v>
      </c>
      <c r="Q27" s="95">
        <f t="shared" si="2"/>
        <v>-7.6999999999999993</v>
      </c>
      <c r="S27" s="100">
        <v>45138</v>
      </c>
      <c r="T27" s="95">
        <v>-1.4</v>
      </c>
      <c r="V27" s="100">
        <v>45138</v>
      </c>
      <c r="W27" s="95">
        <v>-3.9</v>
      </c>
      <c r="X27" s="95">
        <f t="shared" si="3"/>
        <v>-7.82</v>
      </c>
      <c r="Z27" s="100">
        <v>45138</v>
      </c>
      <c r="AA27" s="95">
        <v>3.92</v>
      </c>
      <c r="AC27" s="100">
        <v>45138</v>
      </c>
      <c r="AD27" s="95">
        <v>2.2999999999999998</v>
      </c>
      <c r="AE27" s="95">
        <f t="shared" si="4"/>
        <v>-8.3999999999999986</v>
      </c>
      <c r="AG27" s="100">
        <v>45138</v>
      </c>
      <c r="AH27" s="95">
        <v>10.7</v>
      </c>
    </row>
    <row r="28" spans="1:34">
      <c r="A28" s="100">
        <v>45169</v>
      </c>
      <c r="B28" s="95">
        <v>2.38</v>
      </c>
      <c r="C28" s="95">
        <f t="shared" si="6"/>
        <v>-3.96</v>
      </c>
      <c r="E28" s="100">
        <v>45169</v>
      </c>
      <c r="F28" s="95">
        <v>6.34</v>
      </c>
      <c r="H28" s="100">
        <v>45169</v>
      </c>
      <c r="I28" s="95">
        <v>-10.8</v>
      </c>
      <c r="J28" s="95">
        <f t="shared" si="5"/>
        <v>-6.8000000000000007</v>
      </c>
      <c r="L28" s="100">
        <v>45169</v>
      </c>
      <c r="M28" s="95">
        <v>-4</v>
      </c>
      <c r="O28" s="100">
        <v>45169</v>
      </c>
      <c r="P28" s="95">
        <v>-10.4</v>
      </c>
      <c r="Q28" s="95">
        <f t="shared" si="2"/>
        <v>-8.1000000000000014</v>
      </c>
      <c r="S28" s="100">
        <v>45169</v>
      </c>
      <c r="T28" s="95">
        <v>-2.2999999999999998</v>
      </c>
      <c r="V28" s="100">
        <v>45169</v>
      </c>
      <c r="W28" s="95">
        <v>-2.27</v>
      </c>
      <c r="X28" s="95">
        <f t="shared" si="3"/>
        <v>-6.6099999999999994</v>
      </c>
      <c r="Z28" s="100">
        <v>45169</v>
      </c>
      <c r="AA28" s="95">
        <v>4.34</v>
      </c>
      <c r="AC28" s="100">
        <v>45169</v>
      </c>
      <c r="AD28" s="95">
        <v>2.2000000000000002</v>
      </c>
      <c r="AE28" s="95">
        <f t="shared" si="4"/>
        <v>-8.3999999999999986</v>
      </c>
      <c r="AG28" s="100">
        <v>45169</v>
      </c>
      <c r="AH28" s="95">
        <v>10.6</v>
      </c>
    </row>
    <row r="29" spans="1:34">
      <c r="A29" s="100">
        <v>45199</v>
      </c>
      <c r="B29" s="95">
        <v>3.33</v>
      </c>
      <c r="C29" s="95">
        <f t="shared" si="6"/>
        <v>-2.5700000000000003</v>
      </c>
      <c r="E29" s="100">
        <v>45199</v>
      </c>
      <c r="F29" s="95">
        <v>5.9</v>
      </c>
      <c r="H29" s="100">
        <v>45199</v>
      </c>
      <c r="I29" s="95">
        <v>-10.6</v>
      </c>
      <c r="J29" s="95">
        <f t="shared" si="5"/>
        <v>-6.8999999999999995</v>
      </c>
      <c r="L29" s="100">
        <v>45199</v>
      </c>
      <c r="M29" s="95">
        <v>-3.7</v>
      </c>
      <c r="O29" s="100">
        <v>45199</v>
      </c>
      <c r="P29" s="95">
        <v>-10</v>
      </c>
      <c r="Q29" s="95">
        <f t="shared" si="2"/>
        <v>-7.8</v>
      </c>
      <c r="S29" s="100">
        <v>45199</v>
      </c>
      <c r="T29" s="95">
        <v>-2.2000000000000002</v>
      </c>
      <c r="V29" s="100">
        <v>45199</v>
      </c>
      <c r="W29" s="95">
        <v>-2.09</v>
      </c>
      <c r="X29" s="95">
        <f t="shared" si="3"/>
        <v>-7.18</v>
      </c>
      <c r="Z29" s="100">
        <v>45199</v>
      </c>
      <c r="AA29" s="95">
        <v>5.09</v>
      </c>
      <c r="AC29" s="100">
        <v>45199</v>
      </c>
      <c r="AD29" s="95">
        <v>2.1</v>
      </c>
      <c r="AE29" s="95">
        <f t="shared" si="4"/>
        <v>-8.2000000000000011</v>
      </c>
      <c r="AG29" s="100">
        <v>45199</v>
      </c>
      <c r="AH29" s="95">
        <v>10.3</v>
      </c>
    </row>
    <row r="30" spans="1:34">
      <c r="A30" s="100">
        <v>45230</v>
      </c>
      <c r="B30" s="95">
        <v>3.03</v>
      </c>
      <c r="C30" s="95">
        <f t="shared" si="6"/>
        <v>-2.4500000000000006</v>
      </c>
      <c r="E30" s="100">
        <v>45230</v>
      </c>
      <c r="F30" s="95">
        <v>5.48</v>
      </c>
      <c r="H30" s="100">
        <v>45230</v>
      </c>
      <c r="I30" s="95">
        <v>-10.3</v>
      </c>
      <c r="J30" s="95">
        <f t="shared" si="5"/>
        <v>-6.9</v>
      </c>
      <c r="L30" s="100">
        <v>45230</v>
      </c>
      <c r="M30" s="95">
        <v>-3.4</v>
      </c>
      <c r="O30" s="100">
        <v>45230</v>
      </c>
      <c r="P30" s="95">
        <v>-10</v>
      </c>
      <c r="Q30" s="95">
        <f t="shared" si="2"/>
        <v>-7.8</v>
      </c>
      <c r="S30" s="100">
        <v>45230</v>
      </c>
      <c r="T30" s="95">
        <v>-2.2000000000000002</v>
      </c>
      <c r="V30" s="100">
        <v>45230</v>
      </c>
      <c r="W30" s="95">
        <v>-1.34</v>
      </c>
      <c r="X30" s="95">
        <f t="shared" si="3"/>
        <v>-5.83</v>
      </c>
      <c r="Z30" s="100">
        <v>45230</v>
      </c>
      <c r="AA30" s="95">
        <v>4.49</v>
      </c>
      <c r="AC30" s="100">
        <v>45230</v>
      </c>
      <c r="AD30" s="95">
        <v>1.9</v>
      </c>
      <c r="AE30" s="95">
        <f t="shared" si="4"/>
        <v>-8.4</v>
      </c>
      <c r="AG30" s="100">
        <v>45230</v>
      </c>
      <c r="AH30" s="95">
        <v>10.3</v>
      </c>
    </row>
    <row r="31" spans="1:34">
      <c r="A31" s="100">
        <v>45260</v>
      </c>
      <c r="B31" s="95">
        <v>2.9</v>
      </c>
      <c r="C31" s="95">
        <f t="shared" si="6"/>
        <v>-2.2900000000000005</v>
      </c>
      <c r="E31" s="100">
        <v>45260</v>
      </c>
      <c r="F31" s="95">
        <v>5.19</v>
      </c>
      <c r="H31" s="100">
        <v>45260</v>
      </c>
      <c r="I31" s="95">
        <v>-9.9</v>
      </c>
      <c r="J31" s="95">
        <f t="shared" si="5"/>
        <v>-6.8000000000000007</v>
      </c>
      <c r="L31" s="100">
        <v>45260</v>
      </c>
      <c r="M31" s="95">
        <v>-3.1</v>
      </c>
      <c r="O31" s="100">
        <v>45260</v>
      </c>
      <c r="P31" s="95">
        <v>-9.6</v>
      </c>
      <c r="Q31" s="95">
        <f t="shared" si="2"/>
        <v>-7.6999999999999993</v>
      </c>
      <c r="S31" s="100">
        <v>45260</v>
      </c>
      <c r="T31" s="95">
        <v>-1.9</v>
      </c>
      <c r="V31" s="100">
        <v>45260</v>
      </c>
      <c r="W31" s="95">
        <v>-0.34</v>
      </c>
      <c r="X31" s="95">
        <f t="shared" si="3"/>
        <v>-4.95</v>
      </c>
      <c r="Z31" s="100">
        <v>45260</v>
      </c>
      <c r="AA31" s="95">
        <v>4.6100000000000003</v>
      </c>
      <c r="AC31" s="100">
        <v>45260</v>
      </c>
      <c r="AD31" s="95">
        <v>1.3</v>
      </c>
      <c r="AE31" s="95">
        <f t="shared" si="4"/>
        <v>-8.6999999999999993</v>
      </c>
      <c r="AG31" s="100">
        <v>45260</v>
      </c>
      <c r="AH31" s="95">
        <v>10</v>
      </c>
    </row>
    <row r="32" spans="1:34">
      <c r="A32" s="100">
        <v>45291</v>
      </c>
      <c r="B32" s="95">
        <v>3.95</v>
      </c>
      <c r="C32" s="95">
        <f t="shared" si="6"/>
        <v>-1.6899999999999995</v>
      </c>
      <c r="E32" s="100">
        <v>45291</v>
      </c>
      <c r="F32" s="95">
        <v>5.64</v>
      </c>
      <c r="H32" s="100">
        <v>45291</v>
      </c>
      <c r="I32" s="95">
        <v>-8.9</v>
      </c>
      <c r="J32" s="95">
        <f t="shared" si="5"/>
        <v>-6.5</v>
      </c>
      <c r="L32" s="100">
        <v>45291</v>
      </c>
      <c r="M32" s="95">
        <v>-2.4</v>
      </c>
      <c r="O32" s="100">
        <v>45291</v>
      </c>
      <c r="P32" s="95">
        <v>-8.6</v>
      </c>
      <c r="Q32" s="95">
        <f t="shared" si="2"/>
        <v>-7.6</v>
      </c>
      <c r="S32" s="100">
        <v>45291</v>
      </c>
      <c r="T32" s="95">
        <v>-1</v>
      </c>
      <c r="V32" s="100">
        <v>45291</v>
      </c>
      <c r="W32" s="95">
        <v>-0.19</v>
      </c>
      <c r="X32" s="95">
        <f t="shared" si="3"/>
        <v>-5.04</v>
      </c>
      <c r="Z32" s="100">
        <v>45291</v>
      </c>
      <c r="AA32" s="95">
        <v>4.8499999999999996</v>
      </c>
      <c r="AC32" s="100">
        <v>45291</v>
      </c>
      <c r="AD32" s="95">
        <v>1.3</v>
      </c>
      <c r="AE32" s="95">
        <f t="shared" si="4"/>
        <v>-8.3999999999999986</v>
      </c>
      <c r="AG32" s="100">
        <v>45291</v>
      </c>
      <c r="AH32" s="95">
        <v>9.6999999999999993</v>
      </c>
    </row>
    <row r="33" spans="1:34">
      <c r="A33" s="100">
        <v>45322</v>
      </c>
      <c r="B33" s="95">
        <v>3.34</v>
      </c>
      <c r="C33" s="95">
        <f t="shared" si="6"/>
        <v>-1.83</v>
      </c>
      <c r="E33" s="100">
        <v>45322</v>
      </c>
      <c r="F33" s="95">
        <v>5.17</v>
      </c>
      <c r="H33" s="100">
        <v>45322</v>
      </c>
      <c r="I33" s="95">
        <v>-8.1</v>
      </c>
      <c r="J33" s="95">
        <f t="shared" si="5"/>
        <v>-6.1</v>
      </c>
      <c r="L33" s="100">
        <v>45322</v>
      </c>
      <c r="M33" s="95">
        <v>-2</v>
      </c>
      <c r="O33" s="100">
        <v>45322</v>
      </c>
      <c r="P33" s="95">
        <v>-8.6</v>
      </c>
      <c r="Q33" s="95">
        <f t="shared" si="2"/>
        <v>-7.5</v>
      </c>
      <c r="S33" s="100">
        <v>45322</v>
      </c>
      <c r="T33" s="95">
        <v>-1.1000000000000001</v>
      </c>
      <c r="V33" s="100">
        <v>45322</v>
      </c>
      <c r="W33" s="95">
        <v>0.02</v>
      </c>
      <c r="X33" s="95">
        <f t="shared" si="3"/>
        <v>-4.5</v>
      </c>
      <c r="Z33" s="100">
        <v>45322</v>
      </c>
      <c r="AA33" s="95">
        <v>4.5199999999999996</v>
      </c>
      <c r="AC33" s="100">
        <v>45322</v>
      </c>
      <c r="AD33" s="95">
        <v>3.3</v>
      </c>
      <c r="AE33" s="95">
        <f t="shared" si="4"/>
        <v>-5.3999999999999995</v>
      </c>
      <c r="AG33" s="100">
        <v>45322</v>
      </c>
      <c r="AH33" s="95">
        <v>8.6999999999999993</v>
      </c>
    </row>
    <row r="34" spans="1:34">
      <c r="A34" s="100">
        <v>45351</v>
      </c>
      <c r="B34" s="95">
        <v>4.95</v>
      </c>
      <c r="C34" s="95">
        <f t="shared" si="6"/>
        <v>-0.91999999999999993</v>
      </c>
      <c r="E34" s="100">
        <v>45351</v>
      </c>
      <c r="F34" s="95">
        <v>5.87</v>
      </c>
      <c r="H34" s="100">
        <v>45351</v>
      </c>
      <c r="I34" s="95">
        <v>-7.2</v>
      </c>
      <c r="J34" s="95">
        <f t="shared" si="5"/>
        <v>-5.7</v>
      </c>
      <c r="L34" s="100">
        <v>45351</v>
      </c>
      <c r="M34" s="95">
        <v>-1.5</v>
      </c>
      <c r="O34" s="100">
        <v>45351</v>
      </c>
      <c r="P34" s="95">
        <v>-7.7</v>
      </c>
      <c r="Q34" s="95">
        <f t="shared" si="2"/>
        <v>-7.1000000000000005</v>
      </c>
      <c r="S34" s="100">
        <v>45351</v>
      </c>
      <c r="T34" s="95">
        <v>-0.6</v>
      </c>
      <c r="V34" s="100">
        <v>45351</v>
      </c>
      <c r="W34" s="95">
        <v>1.18</v>
      </c>
      <c r="X34" s="95">
        <f t="shared" si="3"/>
        <v>-3.9800000000000004</v>
      </c>
      <c r="Z34" s="100">
        <v>45351</v>
      </c>
      <c r="AA34" s="95">
        <v>5.16</v>
      </c>
      <c r="AC34" s="100">
        <v>45351</v>
      </c>
      <c r="AD34" s="95">
        <v>2.6</v>
      </c>
      <c r="AE34" s="95">
        <f t="shared" si="4"/>
        <v>-6.1</v>
      </c>
      <c r="AG34" s="100">
        <v>45351</v>
      </c>
      <c r="AH34" s="95">
        <v>8.6999999999999993</v>
      </c>
    </row>
    <row r="35" spans="1:34">
      <c r="A35" s="100">
        <v>45382</v>
      </c>
      <c r="B35" s="95">
        <v>5.76</v>
      </c>
      <c r="C35" s="95">
        <f t="shared" si="6"/>
        <v>-0.69000000000000039</v>
      </c>
      <c r="E35" s="100">
        <v>45382</v>
      </c>
      <c r="F35" s="95">
        <v>6.45</v>
      </c>
      <c r="H35" s="100">
        <v>45382</v>
      </c>
      <c r="I35" s="95">
        <v>-5</v>
      </c>
      <c r="J35" s="95">
        <f t="shared" si="5"/>
        <v>-5.0999999999999996</v>
      </c>
      <c r="L35" s="100">
        <v>45382</v>
      </c>
      <c r="M35" s="95">
        <v>0.1</v>
      </c>
      <c r="O35" s="100">
        <v>45382</v>
      </c>
      <c r="P35" s="95">
        <v>-6.7</v>
      </c>
      <c r="Q35" s="95">
        <f t="shared" si="2"/>
        <v>-6.4</v>
      </c>
      <c r="S35" s="100">
        <v>45382</v>
      </c>
      <c r="T35" s="95">
        <v>-0.3</v>
      </c>
      <c r="V35" s="100">
        <v>45382</v>
      </c>
      <c r="W35" s="95">
        <v>1.86</v>
      </c>
      <c r="X35" s="95">
        <f t="shared" si="3"/>
        <v>-2.9099999999999993</v>
      </c>
      <c r="Z35" s="100">
        <v>45382</v>
      </c>
      <c r="AA35" s="95">
        <v>4.7699999999999996</v>
      </c>
      <c r="AC35" s="100">
        <v>45382</v>
      </c>
      <c r="AD35" s="95">
        <v>2.2999999999999998</v>
      </c>
      <c r="AE35" s="95">
        <f t="shared" si="4"/>
        <v>-6.0000000000000009</v>
      </c>
      <c r="AG35" s="100">
        <v>45382</v>
      </c>
      <c r="AH35" s="95">
        <v>8.3000000000000007</v>
      </c>
    </row>
    <row r="36" spans="1:34">
      <c r="A36" s="100">
        <v>45412</v>
      </c>
      <c r="B36" s="95">
        <v>4.7</v>
      </c>
      <c r="C36" s="95">
        <f t="shared" si="6"/>
        <v>-1.1299999999999999</v>
      </c>
      <c r="E36" s="100">
        <v>45412</v>
      </c>
      <c r="F36" s="95">
        <v>5.83</v>
      </c>
      <c r="H36" s="100">
        <v>45412</v>
      </c>
      <c r="I36" s="95">
        <v>-3.4</v>
      </c>
      <c r="J36" s="95">
        <f t="shared" si="5"/>
        <v>-4.4000000000000004</v>
      </c>
      <c r="L36" s="100">
        <v>45412</v>
      </c>
      <c r="M36" s="95">
        <v>1</v>
      </c>
      <c r="O36" s="100">
        <v>45412</v>
      </c>
      <c r="P36" s="95">
        <v>-5.9</v>
      </c>
      <c r="Q36" s="95">
        <f t="shared" si="2"/>
        <v>-6</v>
      </c>
      <c r="S36" s="100">
        <v>45412</v>
      </c>
      <c r="T36" s="95">
        <v>0.1</v>
      </c>
      <c r="V36" s="100">
        <v>45412</v>
      </c>
      <c r="W36" s="95">
        <v>2.56</v>
      </c>
      <c r="X36" s="95">
        <f t="shared" si="3"/>
        <v>-2.6700000000000004</v>
      </c>
      <c r="Z36" s="100">
        <v>45412</v>
      </c>
      <c r="AA36" s="95">
        <v>5.23</v>
      </c>
      <c r="AC36" s="100">
        <v>45412</v>
      </c>
      <c r="AD36" s="95">
        <v>0.6</v>
      </c>
      <c r="AE36" s="95">
        <f t="shared" si="4"/>
        <v>-6.6000000000000005</v>
      </c>
      <c r="AG36" s="100">
        <v>45412</v>
      </c>
      <c r="AH36" s="95">
        <v>7.2</v>
      </c>
    </row>
    <row r="37" spans="1:34">
      <c r="A37" s="100">
        <v>45443</v>
      </c>
      <c r="B37" s="95">
        <v>5.41</v>
      </c>
      <c r="C37" s="95">
        <f t="shared" si="6"/>
        <v>-1.04</v>
      </c>
      <c r="E37" s="100">
        <v>45443</v>
      </c>
      <c r="F37" s="95">
        <v>6.45</v>
      </c>
      <c r="H37" s="100">
        <v>45443</v>
      </c>
      <c r="I37" s="95">
        <v>-2.9</v>
      </c>
      <c r="J37" s="95">
        <f t="shared" si="5"/>
        <v>-3.8</v>
      </c>
      <c r="L37" s="100">
        <v>45443</v>
      </c>
      <c r="M37" s="95">
        <v>0.9</v>
      </c>
      <c r="O37" s="100">
        <v>45443</v>
      </c>
      <c r="P37" s="95">
        <v>-5</v>
      </c>
      <c r="Q37" s="95">
        <f t="shared" si="2"/>
        <v>-5.6</v>
      </c>
      <c r="S37" s="100">
        <v>45443</v>
      </c>
      <c r="T37" s="95">
        <v>0.6</v>
      </c>
      <c r="V37" s="100">
        <v>45443</v>
      </c>
      <c r="W37" s="95">
        <v>2.5099999999999998</v>
      </c>
      <c r="X37" s="95">
        <f t="shared" si="3"/>
        <v>-2.5099999999999998</v>
      </c>
      <c r="Z37" s="100">
        <v>45443</v>
      </c>
      <c r="AA37" s="95">
        <v>5.0199999999999996</v>
      </c>
      <c r="AC37" s="100">
        <v>45443</v>
      </c>
      <c r="AD37" s="95">
        <v>-0.8</v>
      </c>
      <c r="AE37" s="95">
        <f t="shared" si="4"/>
        <v>-7.8</v>
      </c>
      <c r="AG37" s="100">
        <v>45443</v>
      </c>
      <c r="AH37" s="95">
        <v>7</v>
      </c>
    </row>
    <row r="38" spans="1:34">
      <c r="A38" s="100">
        <v>45473</v>
      </c>
      <c r="B38" s="95">
        <v>5.36</v>
      </c>
      <c r="C38" s="95">
        <f t="shared" si="6"/>
        <v>-0.88999999999999968</v>
      </c>
      <c r="E38" s="100">
        <v>45473</v>
      </c>
      <c r="F38" s="95">
        <v>6.25</v>
      </c>
      <c r="H38" s="100">
        <v>45473</v>
      </c>
      <c r="I38" s="95">
        <v>-2.1</v>
      </c>
      <c r="J38" s="95">
        <f t="shared" si="5"/>
        <v>-3.5</v>
      </c>
      <c r="L38" s="100">
        <v>45473</v>
      </c>
      <c r="M38" s="95">
        <v>1.4</v>
      </c>
      <c r="O38" s="100">
        <v>45473</v>
      </c>
      <c r="P38" s="95">
        <v>-3.4</v>
      </c>
      <c r="Q38" s="95">
        <f t="shared" si="2"/>
        <v>-4.5999999999999996</v>
      </c>
      <c r="S38" s="100">
        <v>45473</v>
      </c>
      <c r="T38" s="95">
        <v>1.2</v>
      </c>
      <c r="V38" s="100">
        <v>45473</v>
      </c>
      <c r="W38" s="95">
        <v>3.49</v>
      </c>
      <c r="X38" s="95">
        <f t="shared" si="3"/>
        <v>-1.8899999999999997</v>
      </c>
      <c r="Z38" s="100">
        <v>45473</v>
      </c>
      <c r="AA38" s="95">
        <v>5.38</v>
      </c>
      <c r="AC38" s="100">
        <v>45473</v>
      </c>
      <c r="AD38" s="95">
        <v>-1.7</v>
      </c>
      <c r="AE38" s="95">
        <f t="shared" si="4"/>
        <v>-7.9</v>
      </c>
      <c r="AG38" s="100">
        <v>45473</v>
      </c>
      <c r="AH38" s="95">
        <v>6.2</v>
      </c>
    </row>
    <row r="39" spans="1:34">
      <c r="A39" s="100">
        <v>45504</v>
      </c>
      <c r="B39" s="95">
        <v>4.05</v>
      </c>
      <c r="C39" s="95">
        <f t="shared" si="6"/>
        <v>-1.8500000000000005</v>
      </c>
      <c r="E39" s="100">
        <v>45504</v>
      </c>
      <c r="F39" s="95">
        <v>5.9</v>
      </c>
      <c r="H39" s="100">
        <v>45504</v>
      </c>
      <c r="I39" s="95">
        <v>-1.7</v>
      </c>
      <c r="J39" s="95">
        <f t="shared" si="5"/>
        <v>-3.3</v>
      </c>
      <c r="L39" s="100">
        <v>45504</v>
      </c>
      <c r="M39" s="95">
        <v>1.6</v>
      </c>
      <c r="O39" s="100">
        <v>45504</v>
      </c>
      <c r="P39" s="95">
        <v>-3</v>
      </c>
      <c r="Q39" s="95">
        <f t="shared" si="2"/>
        <v>-4.2</v>
      </c>
      <c r="S39" s="100">
        <v>45504</v>
      </c>
      <c r="T39" s="95">
        <v>1.2</v>
      </c>
      <c r="V39" s="100">
        <v>45504</v>
      </c>
      <c r="W39" s="95">
        <v>5.79</v>
      </c>
      <c r="X39" s="95">
        <f t="shared" si="3"/>
        <v>-0.16999999999999993</v>
      </c>
      <c r="Z39" s="100">
        <v>45504</v>
      </c>
      <c r="AA39" s="95">
        <v>5.96</v>
      </c>
      <c r="AC39" s="100">
        <v>45504</v>
      </c>
      <c r="AD39" s="95">
        <v>-2.6</v>
      </c>
      <c r="AE39" s="95">
        <f t="shared" si="4"/>
        <v>-8.9</v>
      </c>
      <c r="AG39" s="100">
        <v>45504</v>
      </c>
      <c r="AH39" s="95">
        <v>6.3</v>
      </c>
    </row>
    <row r="40" spans="1:34">
      <c r="A40" s="100">
        <v>45535</v>
      </c>
      <c r="B40" s="95">
        <v>4.42</v>
      </c>
      <c r="C40" s="95">
        <f t="shared" si="6"/>
        <v>-1.3499999999999996</v>
      </c>
      <c r="E40" s="100">
        <v>45535</v>
      </c>
      <c r="F40" s="95">
        <v>5.77</v>
      </c>
      <c r="H40" s="100">
        <v>45535</v>
      </c>
      <c r="I40" s="95">
        <v>-0.7</v>
      </c>
      <c r="J40" s="95">
        <f t="shared" si="5"/>
        <v>-2.8</v>
      </c>
      <c r="L40" s="100">
        <v>45535</v>
      </c>
      <c r="M40" s="95">
        <v>2.1</v>
      </c>
      <c r="O40" s="100">
        <v>45535</v>
      </c>
      <c r="P40" s="95">
        <v>-2</v>
      </c>
      <c r="Q40" s="95">
        <f t="shared" si="2"/>
        <v>-3.7</v>
      </c>
      <c r="S40" s="100">
        <v>45535</v>
      </c>
      <c r="T40" s="95">
        <v>1.7</v>
      </c>
      <c r="V40" s="100">
        <v>45535</v>
      </c>
      <c r="W40" s="95">
        <v>5.0999999999999996</v>
      </c>
      <c r="X40" s="95">
        <f t="shared" si="3"/>
        <v>-0.5600000000000005</v>
      </c>
      <c r="Z40" s="100">
        <v>45535</v>
      </c>
      <c r="AA40" s="95">
        <v>5.66</v>
      </c>
      <c r="AC40" s="100">
        <v>45535</v>
      </c>
      <c r="AD40" s="95">
        <v>-3</v>
      </c>
      <c r="AE40" s="95">
        <f t="shared" si="4"/>
        <v>-9.3000000000000007</v>
      </c>
      <c r="AG40" s="100">
        <v>45535</v>
      </c>
      <c r="AH40" s="95">
        <v>6.3</v>
      </c>
    </row>
    <row r="41" spans="1:34">
      <c r="A41" s="100">
        <v>45565</v>
      </c>
      <c r="B41" s="95">
        <v>4.47</v>
      </c>
      <c r="C41" s="95">
        <f t="shared" si="6"/>
        <v>-1.1100000000000003</v>
      </c>
      <c r="E41" s="100">
        <v>45565</v>
      </c>
      <c r="F41" s="95">
        <v>5.58</v>
      </c>
      <c r="H41" s="100">
        <v>45565</v>
      </c>
      <c r="I41" s="95">
        <v>0.2</v>
      </c>
      <c r="J41" s="95">
        <f t="shared" si="5"/>
        <v>-2.5</v>
      </c>
      <c r="L41" s="100">
        <v>45565</v>
      </c>
      <c r="M41" s="95">
        <v>2.7</v>
      </c>
      <c r="O41" s="100">
        <v>45565</v>
      </c>
      <c r="P41" s="95">
        <v>-1.3</v>
      </c>
      <c r="Q41" s="95">
        <f t="shared" si="2"/>
        <v>-3.3</v>
      </c>
      <c r="S41" s="100">
        <v>45565</v>
      </c>
      <c r="T41" s="95">
        <v>2</v>
      </c>
      <c r="V41" s="100">
        <v>45565</v>
      </c>
      <c r="W41" s="95">
        <v>5.32</v>
      </c>
      <c r="X41" s="95">
        <f t="shared" si="3"/>
        <v>-0.12999999999999989</v>
      </c>
      <c r="Z41" s="100">
        <v>45565</v>
      </c>
      <c r="AA41" s="95">
        <v>5.45</v>
      </c>
      <c r="AC41" s="100">
        <v>45565</v>
      </c>
      <c r="AD41" s="95">
        <v>-3.3</v>
      </c>
      <c r="AE41" s="95">
        <f t="shared" si="4"/>
        <v>-10.1</v>
      </c>
      <c r="AG41" s="100">
        <v>45565</v>
      </c>
      <c r="AH41" s="95">
        <v>6.8</v>
      </c>
    </row>
    <row r="42" spans="1:34">
      <c r="A42" s="100">
        <v>45596</v>
      </c>
      <c r="B42" s="95">
        <v>5.29</v>
      </c>
      <c r="C42" s="95">
        <f t="shared" si="6"/>
        <v>-0.45999999999999996</v>
      </c>
      <c r="E42" s="100">
        <v>45596</v>
      </c>
      <c r="F42" s="95">
        <v>5.75</v>
      </c>
      <c r="H42" s="100">
        <v>45596</v>
      </c>
      <c r="I42" s="95">
        <v>1.1000000000000001</v>
      </c>
      <c r="J42" s="95">
        <f t="shared" si="5"/>
        <v>-2</v>
      </c>
      <c r="L42" s="100">
        <v>45596</v>
      </c>
      <c r="M42" s="95">
        <v>3.1</v>
      </c>
      <c r="O42" s="100">
        <v>45596</v>
      </c>
      <c r="P42" s="95">
        <v>0.2</v>
      </c>
      <c r="Q42" s="95">
        <f t="shared" si="2"/>
        <v>-2.1999999999999997</v>
      </c>
      <c r="S42" s="100">
        <v>45596</v>
      </c>
      <c r="T42" s="95">
        <v>2.4</v>
      </c>
      <c r="V42" s="100">
        <v>45596</v>
      </c>
      <c r="W42" s="95">
        <v>6.39</v>
      </c>
      <c r="X42" s="95">
        <f t="shared" si="3"/>
        <v>4.0000000000000036E-2</v>
      </c>
      <c r="Z42" s="100">
        <v>45596</v>
      </c>
      <c r="AA42" s="95">
        <v>6.35</v>
      </c>
      <c r="AC42" s="100">
        <v>45596</v>
      </c>
      <c r="AD42" s="95">
        <v>-2.2999999999999998</v>
      </c>
      <c r="AE42" s="95">
        <f t="shared" si="4"/>
        <v>-9.8000000000000007</v>
      </c>
      <c r="AG42" s="100">
        <v>45596</v>
      </c>
      <c r="AH42" s="95">
        <v>7.5</v>
      </c>
    </row>
    <row r="43" spans="1:34">
      <c r="A43" s="100">
        <v>45626</v>
      </c>
      <c r="B43" s="95">
        <v>3.87</v>
      </c>
      <c r="C43" s="95">
        <f t="shared" si="6"/>
        <v>-1.3999999999999995</v>
      </c>
      <c r="E43" s="100">
        <v>45626</v>
      </c>
      <c r="F43" s="95">
        <v>5.27</v>
      </c>
      <c r="H43" s="100">
        <v>45626</v>
      </c>
      <c r="I43" s="95">
        <v>2.1</v>
      </c>
      <c r="J43" s="95">
        <f t="shared" si="5"/>
        <v>-1.6</v>
      </c>
      <c r="L43" s="100">
        <v>45626</v>
      </c>
      <c r="M43" s="95">
        <v>3.7</v>
      </c>
      <c r="O43" s="100">
        <v>45626</v>
      </c>
      <c r="P43" s="95">
        <v>1.5</v>
      </c>
      <c r="Q43" s="95">
        <f t="shared" si="2"/>
        <v>-1.4</v>
      </c>
      <c r="S43" s="100">
        <v>45626</v>
      </c>
      <c r="T43" s="95">
        <v>2.9</v>
      </c>
      <c r="V43" s="100">
        <v>45626</v>
      </c>
      <c r="W43" s="95">
        <v>6.36</v>
      </c>
      <c r="X43" s="95">
        <f t="shared" si="3"/>
        <v>0.55000000000000071</v>
      </c>
      <c r="Z43" s="100">
        <v>45626</v>
      </c>
      <c r="AA43" s="95">
        <v>5.81</v>
      </c>
      <c r="AC43" s="100">
        <v>45626</v>
      </c>
      <c r="AD43" s="95">
        <v>-0.7</v>
      </c>
      <c r="AE43" s="95">
        <f t="shared" si="4"/>
        <v>-7.8</v>
      </c>
      <c r="AG43" s="100">
        <v>45626</v>
      </c>
      <c r="AH43" s="95">
        <v>7.1</v>
      </c>
    </row>
    <row r="44" spans="1:34">
      <c r="A44" s="100">
        <v>45657</v>
      </c>
      <c r="B44" s="95">
        <v>3.8</v>
      </c>
      <c r="C44" s="95">
        <f t="shared" si="6"/>
        <v>-1.6100000000000003</v>
      </c>
      <c r="E44" s="100">
        <v>45657</v>
      </c>
      <c r="F44" s="95">
        <v>5.41</v>
      </c>
      <c r="H44" s="100">
        <v>45657</v>
      </c>
      <c r="I44" s="95">
        <v>2.6</v>
      </c>
      <c r="J44" s="95">
        <f t="shared" si="5"/>
        <v>-1.1999999999999997</v>
      </c>
      <c r="L44" s="100">
        <v>45657</v>
      </c>
      <c r="M44" s="95">
        <v>3.8</v>
      </c>
      <c r="O44" s="100">
        <v>45657</v>
      </c>
      <c r="P44" s="95">
        <v>1.8</v>
      </c>
      <c r="Q44" s="95">
        <f t="shared" si="2"/>
        <v>-0.8</v>
      </c>
      <c r="S44" s="100">
        <v>45657</v>
      </c>
      <c r="T44" s="95">
        <v>2.6</v>
      </c>
      <c r="V44" s="100">
        <v>45657</v>
      </c>
      <c r="W44" s="95">
        <v>7.39</v>
      </c>
      <c r="X44" s="95">
        <f t="shared" si="3"/>
        <v>1.9399999999999995</v>
      </c>
      <c r="Z44" s="100">
        <v>45657</v>
      </c>
      <c r="AA44" s="95">
        <v>5.45</v>
      </c>
      <c r="AC44" s="100">
        <v>45657</v>
      </c>
      <c r="AD44" s="95">
        <v>1.2</v>
      </c>
      <c r="AE44" s="95">
        <f t="shared" si="4"/>
        <v>-6.1</v>
      </c>
      <c r="AG44" s="100">
        <v>45657</v>
      </c>
      <c r="AH44" s="95">
        <v>7.3</v>
      </c>
    </row>
    <row r="45" spans="1:34">
      <c r="A45" s="100">
        <v>45688</v>
      </c>
      <c r="B45" s="95">
        <v>4.0599999999999996</v>
      </c>
      <c r="C45" s="95">
        <f t="shared" si="6"/>
        <v>-1.33</v>
      </c>
      <c r="E45" s="100">
        <v>45688</v>
      </c>
      <c r="F45" s="95">
        <v>5.39</v>
      </c>
      <c r="H45" s="100">
        <v>45688</v>
      </c>
      <c r="I45" s="95">
        <v>2.9</v>
      </c>
      <c r="J45" s="95">
        <f t="shared" si="5"/>
        <v>-1</v>
      </c>
      <c r="L45" s="100">
        <v>45688</v>
      </c>
      <c r="M45" s="95">
        <v>3.9</v>
      </c>
      <c r="O45" s="100">
        <v>45688</v>
      </c>
      <c r="P45" s="95">
        <v>2.7</v>
      </c>
      <c r="Q45" s="95">
        <f t="shared" si="2"/>
        <v>-0.19999999999999973</v>
      </c>
      <c r="S45" s="100">
        <v>45688</v>
      </c>
      <c r="T45" s="95">
        <v>2.9</v>
      </c>
      <c r="V45" s="100">
        <v>45688</v>
      </c>
      <c r="W45" s="95">
        <v>7.48</v>
      </c>
      <c r="X45" s="95">
        <f t="shared" si="3"/>
        <v>2.12</v>
      </c>
      <c r="Z45" s="100">
        <v>45688</v>
      </c>
      <c r="AA45" s="95">
        <v>5.36</v>
      </c>
      <c r="AC45" s="100">
        <v>45688</v>
      </c>
      <c r="AD45" s="95">
        <v>0.4</v>
      </c>
      <c r="AE45" s="95">
        <f t="shared" si="4"/>
        <v>-6.6</v>
      </c>
      <c r="AG45" s="100">
        <v>45688</v>
      </c>
      <c r="AH45" s="95">
        <v>7</v>
      </c>
    </row>
    <row r="46" spans="1:34">
      <c r="A46" s="100">
        <v>45716</v>
      </c>
      <c r="B46" s="95">
        <v>2.63</v>
      </c>
      <c r="C46" s="95">
        <f t="shared" si="6"/>
        <v>-2.2300000000000004</v>
      </c>
      <c r="E46" s="100">
        <v>45716</v>
      </c>
      <c r="F46" s="95">
        <v>4.8600000000000003</v>
      </c>
      <c r="H46" s="100">
        <v>45716</v>
      </c>
      <c r="I46" s="95">
        <v>3</v>
      </c>
      <c r="J46" s="95">
        <f t="shared" si="5"/>
        <v>-0.89999999999999991</v>
      </c>
      <c r="L46" s="100">
        <v>45716</v>
      </c>
      <c r="M46" s="95">
        <v>3.9</v>
      </c>
      <c r="O46" s="100">
        <v>45716</v>
      </c>
      <c r="P46" s="95">
        <v>3.5</v>
      </c>
      <c r="Q46" s="95">
        <f t="shared" si="2"/>
        <v>0.5</v>
      </c>
      <c r="S46" s="100">
        <v>45716</v>
      </c>
      <c r="T46" s="95">
        <v>3</v>
      </c>
      <c r="V46" s="100">
        <v>45716</v>
      </c>
      <c r="W46" s="95">
        <v>7.28</v>
      </c>
      <c r="X46" s="95">
        <f t="shared" si="3"/>
        <v>1.9500000000000002</v>
      </c>
      <c r="Z46" s="100">
        <v>45716</v>
      </c>
      <c r="AA46" s="95">
        <v>5.33</v>
      </c>
      <c r="AC46" s="100">
        <v>45716</v>
      </c>
      <c r="AD46" s="95">
        <v>0.1</v>
      </c>
      <c r="AE46" s="95">
        <f t="shared" si="4"/>
        <v>-6.9</v>
      </c>
      <c r="AG46" s="100">
        <v>45716</v>
      </c>
      <c r="AH46" s="95">
        <v>7</v>
      </c>
    </row>
    <row r="47" spans="1:34">
      <c r="A47" s="100"/>
      <c r="E47" s="100"/>
      <c r="H47" s="100"/>
      <c r="L47" s="100"/>
      <c r="O47" s="100"/>
      <c r="S47" s="100"/>
      <c r="V47" s="100"/>
      <c r="Z47" s="100"/>
      <c r="AC47" s="100"/>
      <c r="AG47" s="100"/>
    </row>
    <row r="48" spans="1:34">
      <c r="A48" s="100"/>
      <c r="E48" s="100"/>
      <c r="H48" s="100"/>
      <c r="L48" s="100"/>
      <c r="O48" s="100"/>
      <c r="S48" s="100"/>
      <c r="V48" s="100"/>
      <c r="Z48" s="100"/>
      <c r="AC48" s="100"/>
      <c r="AG48" s="100"/>
    </row>
    <row r="49" spans="1:33">
      <c r="A49" s="100"/>
      <c r="E49" s="100"/>
      <c r="H49" s="100"/>
      <c r="L49" s="100"/>
      <c r="O49" s="100"/>
      <c r="S49" s="100"/>
      <c r="V49" s="100"/>
      <c r="Z49" s="100"/>
      <c r="AC49" s="100"/>
      <c r="AG49" s="100"/>
    </row>
    <row r="50" spans="1:33">
      <c r="A50" s="100"/>
      <c r="E50" s="100"/>
      <c r="H50" s="100"/>
      <c r="L50" s="100"/>
      <c r="O50" s="100"/>
      <c r="S50" s="100"/>
      <c r="V50" s="100"/>
      <c r="Z50" s="100"/>
      <c r="AC50" s="100"/>
      <c r="AG50" s="100"/>
    </row>
    <row r="51" spans="1:33">
      <c r="A51" s="100"/>
      <c r="E51" s="100"/>
      <c r="H51" s="100"/>
      <c r="L51" s="100"/>
      <c r="O51" s="100"/>
      <c r="S51" s="100"/>
      <c r="V51" s="100"/>
      <c r="Z51" s="100"/>
      <c r="AC51" s="100"/>
      <c r="AG51" s="100"/>
    </row>
    <row r="52" spans="1:33">
      <c r="A52" s="100"/>
      <c r="E52" s="100"/>
      <c r="H52" s="100"/>
      <c r="L52" s="100"/>
      <c r="O52" s="100"/>
      <c r="S52" s="100"/>
      <c r="V52" s="100"/>
      <c r="Z52" s="100"/>
      <c r="AC52" s="100"/>
      <c r="AG52" s="100"/>
    </row>
    <row r="53" spans="1:33">
      <c r="A53" s="100"/>
      <c r="E53" s="100"/>
      <c r="H53" s="100"/>
      <c r="L53" s="100"/>
      <c r="O53" s="100"/>
      <c r="S53" s="100"/>
      <c r="V53" s="100"/>
      <c r="Z53" s="100"/>
      <c r="AC53" s="100"/>
      <c r="AG53" s="100"/>
    </row>
    <row r="54" spans="1:33">
      <c r="A54" s="100"/>
      <c r="E54" s="100"/>
      <c r="H54" s="100"/>
      <c r="L54" s="100"/>
      <c r="O54" s="100"/>
      <c r="S54" s="100"/>
      <c r="V54" s="100"/>
      <c r="Z54" s="100"/>
      <c r="AC54" s="100"/>
      <c r="AG54" s="100"/>
    </row>
    <row r="55" spans="1:33">
      <c r="A55" s="100"/>
      <c r="E55" s="100"/>
      <c r="H55" s="100"/>
      <c r="L55" s="100"/>
      <c r="O55" s="100"/>
      <c r="S55" s="100"/>
      <c r="V55" s="100"/>
      <c r="Z55" s="100"/>
      <c r="AC55" s="100"/>
      <c r="AG55" s="100"/>
    </row>
    <row r="56" spans="1:33">
      <c r="A56" s="100"/>
      <c r="E56" s="100"/>
      <c r="H56" s="100"/>
      <c r="L56" s="100"/>
      <c r="O56" s="100"/>
      <c r="S56" s="100"/>
      <c r="V56" s="100"/>
      <c r="Z56" s="100"/>
      <c r="AC56" s="100"/>
      <c r="AG56" s="100"/>
    </row>
    <row r="57" spans="1:33">
      <c r="A57" s="100"/>
      <c r="E57" s="100"/>
      <c r="H57" s="100"/>
      <c r="L57" s="100"/>
      <c r="O57" s="100"/>
      <c r="S57" s="100"/>
      <c r="V57" s="100"/>
      <c r="Z57" s="100"/>
      <c r="AC57" s="100"/>
      <c r="AG57" s="100"/>
    </row>
    <row r="58" spans="1:33">
      <c r="A58" s="100"/>
      <c r="E58" s="100"/>
      <c r="H58" s="100"/>
      <c r="L58" s="100"/>
      <c r="O58" s="100"/>
      <c r="S58" s="100"/>
      <c r="V58" s="100"/>
      <c r="Z58" s="100"/>
      <c r="AC58" s="100"/>
      <c r="AG58" s="100"/>
    </row>
    <row r="59" spans="1:33">
      <c r="A59" s="100"/>
      <c r="E59" s="100"/>
      <c r="H59" s="100"/>
      <c r="L59" s="100"/>
      <c r="O59" s="100"/>
      <c r="S59" s="100"/>
      <c r="V59" s="100"/>
      <c r="Z59" s="100"/>
      <c r="AC59" s="100"/>
      <c r="AG59" s="100"/>
    </row>
    <row r="60" spans="1:33">
      <c r="A60" s="100"/>
      <c r="E60" s="100"/>
      <c r="H60" s="100"/>
      <c r="L60" s="100"/>
      <c r="O60" s="100"/>
      <c r="S60" s="100"/>
      <c r="V60" s="100"/>
      <c r="Z60" s="100"/>
      <c r="AC60" s="100"/>
      <c r="AG60" s="100"/>
    </row>
    <row r="61" spans="1:33">
      <c r="A61" s="100"/>
      <c r="E61" s="100"/>
      <c r="H61" s="100"/>
      <c r="L61" s="100"/>
      <c r="O61" s="100"/>
      <c r="S61" s="100"/>
      <c r="V61" s="100"/>
      <c r="Z61" s="100"/>
      <c r="AC61" s="100"/>
      <c r="AG61" s="100"/>
    </row>
    <row r="62" spans="1:33">
      <c r="A62" s="100"/>
      <c r="E62" s="100"/>
      <c r="H62" s="100"/>
      <c r="L62" s="100"/>
      <c r="O62" s="100"/>
      <c r="S62" s="100"/>
      <c r="V62" s="100"/>
      <c r="Z62" s="100"/>
      <c r="AC62" s="100"/>
      <c r="AG62" s="100"/>
    </row>
    <row r="63" spans="1:33">
      <c r="A63" s="100"/>
      <c r="E63" s="100"/>
      <c r="H63" s="100"/>
      <c r="L63" s="100"/>
      <c r="O63" s="100"/>
      <c r="S63" s="100"/>
      <c r="V63" s="100"/>
      <c r="Z63" s="100"/>
      <c r="AC63" s="100"/>
      <c r="AG63" s="100"/>
    </row>
    <row r="64" spans="1:33">
      <c r="A64" s="100"/>
      <c r="E64" s="100"/>
      <c r="H64" s="100"/>
      <c r="L64" s="100"/>
      <c r="O64" s="100"/>
      <c r="S64" s="100"/>
      <c r="V64" s="100"/>
      <c r="Z64" s="100"/>
      <c r="AC64" s="100"/>
      <c r="AG64" s="100"/>
    </row>
    <row r="65" spans="1:33">
      <c r="A65" s="100"/>
      <c r="E65" s="100"/>
      <c r="H65" s="100"/>
      <c r="L65" s="100"/>
      <c r="O65" s="100"/>
      <c r="S65" s="100"/>
      <c r="V65" s="100"/>
      <c r="Z65" s="100"/>
      <c r="AC65" s="100"/>
      <c r="AG65" s="100"/>
    </row>
    <row r="66" spans="1:33">
      <c r="A66" s="100"/>
      <c r="E66" s="100"/>
      <c r="H66" s="100"/>
      <c r="L66" s="100"/>
      <c r="O66" s="100"/>
      <c r="S66" s="100"/>
      <c r="V66" s="100"/>
      <c r="Z66" s="100"/>
      <c r="AC66" s="100"/>
      <c r="AG66" s="100"/>
    </row>
    <row r="67" spans="1:33">
      <c r="A67" s="100"/>
      <c r="E67" s="100"/>
      <c r="H67" s="100"/>
      <c r="L67" s="100"/>
      <c r="O67" s="100"/>
      <c r="S67" s="100"/>
      <c r="V67" s="100"/>
      <c r="Z67" s="100"/>
      <c r="AC67" s="100"/>
      <c r="AG67" s="100"/>
    </row>
    <row r="68" spans="1:33">
      <c r="A68" s="100"/>
      <c r="E68" s="100"/>
      <c r="H68" s="100"/>
      <c r="L68" s="100"/>
      <c r="O68" s="100"/>
      <c r="S68" s="100"/>
      <c r="V68" s="100"/>
      <c r="Z68" s="100"/>
      <c r="AC68" s="100"/>
      <c r="AG68" s="100"/>
    </row>
    <row r="69" spans="1:33">
      <c r="A69" s="100"/>
      <c r="E69" s="100"/>
      <c r="H69" s="100"/>
      <c r="L69" s="100"/>
      <c r="O69" s="100"/>
      <c r="S69" s="100"/>
      <c r="V69" s="100"/>
      <c r="Z69" s="100"/>
      <c r="AC69" s="100"/>
      <c r="AG69" s="100"/>
    </row>
    <row r="70" spans="1:33">
      <c r="A70" s="100"/>
      <c r="E70" s="100"/>
      <c r="H70" s="100"/>
      <c r="L70" s="100"/>
      <c r="O70" s="100"/>
      <c r="S70" s="100"/>
      <c r="V70" s="100"/>
      <c r="Z70" s="100"/>
      <c r="AC70" s="100"/>
      <c r="AG70" s="100"/>
    </row>
    <row r="71" spans="1:33">
      <c r="A71" s="100"/>
      <c r="E71" s="100"/>
      <c r="H71" s="100"/>
      <c r="L71" s="100"/>
      <c r="O71" s="100"/>
      <c r="S71" s="100"/>
      <c r="V71" s="100"/>
      <c r="Z71" s="100"/>
      <c r="AC71" s="100"/>
      <c r="AG71" s="100"/>
    </row>
    <row r="72" spans="1:33">
      <c r="A72" s="100"/>
      <c r="E72" s="100"/>
      <c r="H72" s="100"/>
      <c r="L72" s="100"/>
      <c r="O72" s="100"/>
      <c r="S72" s="100"/>
      <c r="V72" s="100"/>
      <c r="Z72" s="100"/>
      <c r="AC72" s="100"/>
      <c r="AG72" s="100"/>
    </row>
    <row r="73" spans="1:33">
      <c r="A73" s="100"/>
      <c r="E73" s="100"/>
      <c r="H73" s="100"/>
      <c r="L73" s="100"/>
      <c r="O73" s="100"/>
      <c r="S73" s="100"/>
      <c r="V73" s="100"/>
      <c r="Z73" s="100"/>
      <c r="AC73" s="100"/>
      <c r="AG73" s="100"/>
    </row>
    <row r="74" spans="1:33">
      <c r="A74" s="100"/>
      <c r="E74" s="100"/>
      <c r="H74" s="100"/>
      <c r="L74" s="100"/>
      <c r="O74" s="100"/>
      <c r="S74" s="100"/>
      <c r="V74" s="100"/>
      <c r="Z74" s="100"/>
      <c r="AC74" s="100"/>
      <c r="AG74" s="100"/>
    </row>
    <row r="75" spans="1:33">
      <c r="A75" s="100"/>
      <c r="E75" s="100"/>
      <c r="H75" s="100"/>
      <c r="L75" s="100"/>
      <c r="O75" s="100"/>
      <c r="S75" s="100"/>
      <c r="V75" s="100"/>
      <c r="Z75" s="100"/>
      <c r="AC75" s="100"/>
      <c r="AG75" s="100"/>
    </row>
    <row r="76" spans="1:33">
      <c r="A76" s="100"/>
      <c r="E76" s="100"/>
      <c r="H76" s="100"/>
      <c r="L76" s="100"/>
      <c r="O76" s="100"/>
      <c r="S76" s="100"/>
      <c r="V76" s="100"/>
      <c r="Z76" s="100"/>
      <c r="AC76" s="100"/>
      <c r="AG76" s="100"/>
    </row>
    <row r="77" spans="1:33">
      <c r="A77" s="100"/>
      <c r="E77" s="100"/>
      <c r="H77" s="100"/>
      <c r="L77" s="100"/>
      <c r="O77" s="100"/>
      <c r="S77" s="100"/>
      <c r="V77" s="100"/>
      <c r="Z77" s="100"/>
      <c r="AC77" s="100"/>
      <c r="AG77" s="100"/>
    </row>
    <row r="78" spans="1:33">
      <c r="A78" s="100"/>
      <c r="E78" s="100"/>
      <c r="H78" s="100"/>
      <c r="L78" s="100"/>
      <c r="O78" s="100"/>
      <c r="S78" s="100"/>
      <c r="V78" s="100"/>
      <c r="Z78" s="100"/>
      <c r="AC78" s="100"/>
      <c r="AG78" s="100"/>
    </row>
    <row r="79" spans="1:33">
      <c r="A79" s="100"/>
      <c r="C79" s="107"/>
      <c r="E79" s="100"/>
      <c r="H79" s="100"/>
      <c r="L79" s="100"/>
      <c r="O79" s="100"/>
      <c r="S79" s="100"/>
      <c r="V79" s="100"/>
      <c r="Z79" s="100"/>
      <c r="AC79" s="100"/>
      <c r="AG79" s="100"/>
    </row>
    <row r="80" spans="1:33">
      <c r="A80" s="100"/>
      <c r="C80" s="107"/>
      <c r="E80" s="100"/>
      <c r="H80" s="100"/>
      <c r="L80" s="100"/>
      <c r="O80" s="100"/>
      <c r="S80" s="100"/>
      <c r="V80" s="100"/>
      <c r="Z80" s="100"/>
      <c r="AC80" s="100"/>
      <c r="AG80" s="100"/>
    </row>
    <row r="81" spans="1:33">
      <c r="A81" s="100"/>
      <c r="C81" s="107"/>
      <c r="E81" s="100"/>
      <c r="H81" s="100"/>
      <c r="L81" s="100"/>
      <c r="O81" s="100"/>
      <c r="S81" s="100"/>
      <c r="V81" s="100"/>
      <c r="Z81" s="100"/>
      <c r="AC81" s="100"/>
      <c r="AG81" s="100"/>
    </row>
    <row r="82" spans="1:33">
      <c r="A82" s="100"/>
      <c r="C82" s="107"/>
      <c r="E82" s="100"/>
      <c r="H82" s="100"/>
      <c r="L82" s="100"/>
      <c r="O82" s="100"/>
      <c r="S82" s="100"/>
      <c r="V82" s="100"/>
      <c r="Z82" s="100"/>
      <c r="AC82" s="100"/>
      <c r="AG82" s="100"/>
    </row>
    <row r="83" spans="1:33">
      <c r="A83" s="100"/>
      <c r="C83" s="107"/>
      <c r="E83" s="100"/>
      <c r="H83" s="100"/>
      <c r="L83" s="100"/>
      <c r="O83" s="100"/>
      <c r="S83" s="100"/>
      <c r="V83" s="100"/>
      <c r="Z83" s="100"/>
      <c r="AC83" s="100"/>
      <c r="AG83" s="100"/>
    </row>
    <row r="84" spans="1:33">
      <c r="A84" s="100"/>
      <c r="C84" s="107"/>
      <c r="E84" s="100"/>
      <c r="H84" s="100"/>
      <c r="L84" s="100"/>
      <c r="O84" s="100"/>
      <c r="S84" s="100"/>
      <c r="V84" s="100"/>
      <c r="Z84" s="100"/>
      <c r="AC84" s="100"/>
      <c r="AG84" s="100"/>
    </row>
    <row r="85" spans="1:33">
      <c r="A85" s="100"/>
      <c r="C85" s="107"/>
      <c r="E85" s="100"/>
      <c r="H85" s="100"/>
      <c r="L85" s="100"/>
      <c r="O85" s="100"/>
      <c r="S85" s="100"/>
      <c r="V85" s="100"/>
      <c r="Z85" s="100"/>
      <c r="AC85" s="100"/>
      <c r="AG85" s="100"/>
    </row>
    <row r="86" spans="1:33">
      <c r="A86" s="100"/>
      <c r="E86" s="100"/>
      <c r="H86" s="100"/>
      <c r="L86" s="100"/>
      <c r="O86" s="100"/>
      <c r="S86" s="100"/>
      <c r="V86" s="100"/>
      <c r="Z86" s="100"/>
      <c r="AC86" s="100"/>
      <c r="AG86" s="10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86"/>
  <sheetViews>
    <sheetView showGridLines="0" workbookViewId="0">
      <pane ySplit="2" topLeftCell="A27" activePane="bottomLeft" state="frozen"/>
      <selection pane="bottomLeft" sqref="A1:XFD1048576"/>
    </sheetView>
  </sheetViews>
  <sheetFormatPr defaultColWidth="9.21875" defaultRowHeight="14.4"/>
  <cols>
    <col min="1" max="1" width="17.44140625" style="108" bestFit="1" customWidth="1"/>
    <col min="2" max="2" width="9.109375" style="108" bestFit="1" customWidth="1"/>
    <col min="3" max="3" width="12.44140625" style="108" bestFit="1" customWidth="1"/>
    <col min="4" max="4" width="9.21875" style="108"/>
    <col min="5" max="5" width="16.33203125" style="108" bestFit="1" customWidth="1"/>
    <col min="6" max="6" width="9.109375" style="108" bestFit="1" customWidth="1"/>
    <col min="7" max="7" width="5.44140625" style="108" bestFit="1" customWidth="1"/>
    <col min="8" max="8" width="15.21875" style="108" bestFit="1" customWidth="1"/>
    <col min="9" max="9" width="9.109375" style="108" bestFit="1" customWidth="1"/>
    <col min="10" max="10" width="11.33203125" style="108" bestFit="1" customWidth="1"/>
    <col min="11" max="11" width="9.21875" style="108"/>
    <col min="12" max="12" width="15.21875" style="108" bestFit="1" customWidth="1"/>
    <col min="13" max="13" width="9.109375" style="108" bestFit="1" customWidth="1"/>
    <col min="14" max="14" width="5.44140625" style="108" bestFit="1" customWidth="1"/>
    <col min="15" max="15" width="17.33203125" style="108" bestFit="1" customWidth="1"/>
    <col min="16" max="16" width="9.109375" style="108" bestFit="1" customWidth="1"/>
    <col min="17" max="17" width="13.44140625" style="108" bestFit="1" customWidth="1"/>
    <col min="18" max="18" width="9.21875" style="108"/>
    <col min="19" max="19" width="17.33203125" style="108" bestFit="1" customWidth="1"/>
    <col min="20" max="20" width="9.109375" style="108" bestFit="1" customWidth="1"/>
    <col min="21" max="21" width="5.44140625" style="108" bestFit="1" customWidth="1"/>
    <col min="22" max="22" width="13.44140625" style="108" bestFit="1" customWidth="1"/>
    <col min="23" max="23" width="9.109375" style="108" bestFit="1" customWidth="1"/>
    <col min="24" max="24" width="6.44140625" style="108" bestFit="1" customWidth="1"/>
    <col min="25" max="25" width="9.21875" style="108"/>
    <col min="26" max="26" width="13.44140625" style="108" bestFit="1" customWidth="1"/>
    <col min="27" max="27" width="9.109375" style="108" bestFit="1" customWidth="1"/>
    <col min="28" max="28" width="7.44140625" style="108" bestFit="1" customWidth="1"/>
    <col min="29" max="29" width="17.109375" style="108" bestFit="1" customWidth="1"/>
    <col min="30" max="30" width="9.109375" style="108" bestFit="1" customWidth="1"/>
    <col min="31" max="31" width="11.33203125" style="108" bestFit="1" customWidth="1"/>
    <col min="32" max="32" width="9.21875" style="108"/>
    <col min="33" max="33" width="17.109375" style="108" bestFit="1" customWidth="1"/>
    <col min="34" max="34" width="9.109375" style="108" bestFit="1" customWidth="1"/>
    <col min="35" max="16384" width="9.21875" style="108"/>
  </cols>
  <sheetData>
    <row r="1" spans="1:34">
      <c r="A1" s="108" t="s">
        <v>241</v>
      </c>
      <c r="G1" s="108" t="s">
        <v>242</v>
      </c>
      <c r="N1" s="108" t="s">
        <v>243</v>
      </c>
      <c r="U1" s="108" t="s">
        <v>244</v>
      </c>
      <c r="AB1" s="108" t="s">
        <v>245</v>
      </c>
    </row>
    <row r="2" spans="1:34">
      <c r="A2" s="108" t="s">
        <v>71</v>
      </c>
      <c r="B2" s="108" t="s">
        <v>73</v>
      </c>
      <c r="C2" s="108" t="s">
        <v>87</v>
      </c>
      <c r="E2" s="108" t="s">
        <v>72</v>
      </c>
      <c r="F2" s="108" t="s">
        <v>73</v>
      </c>
      <c r="H2" s="108" t="s">
        <v>74</v>
      </c>
      <c r="I2" s="108" t="s">
        <v>73</v>
      </c>
      <c r="J2" s="108" t="s">
        <v>84</v>
      </c>
      <c r="L2" s="108" t="s">
        <v>75</v>
      </c>
      <c r="M2" s="108" t="s">
        <v>73</v>
      </c>
      <c r="O2" s="108" t="s">
        <v>76</v>
      </c>
      <c r="P2" s="108" t="s">
        <v>73</v>
      </c>
      <c r="Q2" s="108" t="s">
        <v>85</v>
      </c>
      <c r="S2" s="108" t="s">
        <v>77</v>
      </c>
      <c r="T2" s="108" t="s">
        <v>73</v>
      </c>
      <c r="V2" s="108" t="s">
        <v>78</v>
      </c>
      <c r="W2" s="108" t="s">
        <v>73</v>
      </c>
      <c r="Z2" s="108" t="s">
        <v>79</v>
      </c>
      <c r="AA2" s="108" t="s">
        <v>73</v>
      </c>
      <c r="AC2" s="108" t="s">
        <v>80</v>
      </c>
      <c r="AD2" s="108" t="s">
        <v>73</v>
      </c>
      <c r="AE2" s="108" t="s">
        <v>86</v>
      </c>
      <c r="AG2" s="108" t="s">
        <v>81</v>
      </c>
      <c r="AH2" s="108" t="s">
        <v>73</v>
      </c>
    </row>
    <row r="3" spans="1:34">
      <c r="A3" s="109">
        <v>44408</v>
      </c>
      <c r="B3" s="108">
        <v>15.97</v>
      </c>
      <c r="C3" s="108">
        <v>7.26</v>
      </c>
      <c r="E3" s="109">
        <v>44408</v>
      </c>
      <c r="F3" s="108">
        <v>8.7100000000000009</v>
      </c>
      <c r="H3" s="109">
        <v>44408</v>
      </c>
      <c r="I3" s="108">
        <v>16.3</v>
      </c>
      <c r="J3" s="108">
        <v>3.6000000000000014</v>
      </c>
      <c r="L3" s="109">
        <v>44408</v>
      </c>
      <c r="M3" s="108">
        <v>12.7</v>
      </c>
      <c r="O3" s="109">
        <v>44408</v>
      </c>
      <c r="P3" s="108">
        <v>11.3</v>
      </c>
      <c r="Q3" s="108">
        <v>3.4000000000000004</v>
      </c>
      <c r="S3" s="109">
        <v>44408</v>
      </c>
      <c r="T3" s="108">
        <v>7.9</v>
      </c>
      <c r="V3" s="109">
        <v>44408</v>
      </c>
      <c r="W3" s="108">
        <v>18.02</v>
      </c>
      <c r="X3" s="108">
        <v>10.19</v>
      </c>
      <c r="Z3" s="109">
        <v>44408</v>
      </c>
      <c r="AA3" s="108">
        <v>7.83</v>
      </c>
      <c r="AC3" s="109">
        <v>44408</v>
      </c>
      <c r="AD3" s="108">
        <v>4.9000000000000004</v>
      </c>
      <c r="AE3" s="108">
        <v>-3.4000000000000004</v>
      </c>
      <c r="AG3" s="109">
        <v>44408</v>
      </c>
      <c r="AH3" s="108">
        <v>8.3000000000000007</v>
      </c>
    </row>
    <row r="4" spans="1:34">
      <c r="A4" s="109">
        <v>44439</v>
      </c>
      <c r="B4" s="108">
        <v>15.19</v>
      </c>
      <c r="C4" s="108">
        <v>6.6</v>
      </c>
      <c r="E4" s="109">
        <v>44439</v>
      </c>
      <c r="F4" s="108">
        <v>8.59</v>
      </c>
      <c r="H4" s="109">
        <v>44439</v>
      </c>
      <c r="I4" s="108">
        <v>16.600000000000001</v>
      </c>
      <c r="J4" s="108">
        <v>3.3000000000000007</v>
      </c>
      <c r="L4" s="109">
        <v>44439</v>
      </c>
      <c r="M4" s="108">
        <v>13.3</v>
      </c>
      <c r="O4" s="109">
        <v>44439</v>
      </c>
      <c r="P4" s="108">
        <v>11.4</v>
      </c>
      <c r="Q4" s="108">
        <v>3.3000000000000007</v>
      </c>
      <c r="S4" s="109">
        <v>44439</v>
      </c>
      <c r="T4" s="108">
        <v>8.1</v>
      </c>
      <c r="V4" s="109">
        <v>44439</v>
      </c>
      <c r="W4" s="108">
        <v>17.97</v>
      </c>
      <c r="X4" s="108">
        <v>10.829999999999998</v>
      </c>
      <c r="Z4" s="109">
        <v>44439</v>
      </c>
      <c r="AA4" s="108">
        <v>7.14</v>
      </c>
      <c r="AC4" s="109">
        <v>44439</v>
      </c>
      <c r="AD4" s="108">
        <v>4.2</v>
      </c>
      <c r="AE4" s="108">
        <v>-3.9999999999999991</v>
      </c>
      <c r="AG4" s="109">
        <v>44439</v>
      </c>
      <c r="AH4" s="108">
        <v>8.1999999999999993</v>
      </c>
    </row>
    <row r="5" spans="1:34">
      <c r="A5" s="109">
        <v>44469</v>
      </c>
      <c r="B5" s="108">
        <v>15.22</v>
      </c>
      <c r="C5" s="108">
        <v>6.33</v>
      </c>
      <c r="E5" s="109">
        <v>44469</v>
      </c>
      <c r="F5" s="108">
        <v>8.89</v>
      </c>
      <c r="H5" s="109">
        <v>44469</v>
      </c>
      <c r="I5" s="108">
        <v>15.8</v>
      </c>
      <c r="J5" s="108">
        <v>3</v>
      </c>
      <c r="L5" s="109">
        <v>44469</v>
      </c>
      <c r="M5" s="108">
        <v>12.8</v>
      </c>
      <c r="O5" s="109">
        <v>44469</v>
      </c>
      <c r="P5" s="108">
        <v>11.4</v>
      </c>
      <c r="Q5" s="108">
        <v>3.6000000000000005</v>
      </c>
      <c r="S5" s="109">
        <v>44469</v>
      </c>
      <c r="T5" s="108">
        <v>7.8</v>
      </c>
      <c r="V5" s="109">
        <v>44469</v>
      </c>
      <c r="W5" s="108">
        <v>18.27</v>
      </c>
      <c r="X5" s="108">
        <v>10.209999999999999</v>
      </c>
      <c r="Z5" s="109">
        <v>44469</v>
      </c>
      <c r="AA5" s="108">
        <v>8.06</v>
      </c>
      <c r="AC5" s="109">
        <v>44469</v>
      </c>
      <c r="AD5" s="108">
        <v>3.7</v>
      </c>
      <c r="AE5" s="108">
        <v>-4.6000000000000005</v>
      </c>
      <c r="AG5" s="109">
        <v>44469</v>
      </c>
      <c r="AH5" s="108">
        <v>8.3000000000000007</v>
      </c>
    </row>
    <row r="6" spans="1:34">
      <c r="A6" s="109">
        <v>44500</v>
      </c>
      <c r="B6" s="108">
        <v>14.81</v>
      </c>
      <c r="C6" s="108">
        <v>6.3000000000000007</v>
      </c>
      <c r="E6" s="109">
        <v>44500</v>
      </c>
      <c r="F6" s="108">
        <v>8.51</v>
      </c>
      <c r="H6" s="109">
        <v>44500</v>
      </c>
      <c r="I6" s="108">
        <v>15.5</v>
      </c>
      <c r="J6" s="108">
        <v>2.6999999999999993</v>
      </c>
      <c r="L6" s="109">
        <v>44500</v>
      </c>
      <c r="M6" s="108">
        <v>12.8</v>
      </c>
      <c r="O6" s="109">
        <v>44500</v>
      </c>
      <c r="P6" s="108">
        <v>10.9</v>
      </c>
      <c r="Q6" s="108">
        <v>3.3000000000000007</v>
      </c>
      <c r="S6" s="109">
        <v>44500</v>
      </c>
      <c r="T6" s="108">
        <v>7.6</v>
      </c>
      <c r="V6" s="109">
        <v>44500</v>
      </c>
      <c r="W6" s="108">
        <v>18.09</v>
      </c>
      <c r="X6" s="108">
        <v>10</v>
      </c>
      <c r="Z6" s="109">
        <v>44500</v>
      </c>
      <c r="AA6" s="108">
        <v>8.09</v>
      </c>
      <c r="AC6" s="109">
        <v>44500</v>
      </c>
      <c r="AD6" s="108">
        <v>2.8</v>
      </c>
      <c r="AE6" s="108">
        <v>-5.8999999999999995</v>
      </c>
      <c r="AG6" s="109">
        <v>44500</v>
      </c>
      <c r="AH6" s="108">
        <v>8.6999999999999993</v>
      </c>
    </row>
    <row r="7" spans="1:34">
      <c r="A7" s="109">
        <v>44530</v>
      </c>
      <c r="B7" s="108">
        <v>13.13</v>
      </c>
      <c r="C7" s="108">
        <v>4.9500000000000011</v>
      </c>
      <c r="E7" s="109">
        <v>44530</v>
      </c>
      <c r="F7" s="108">
        <v>8.18</v>
      </c>
      <c r="H7" s="109">
        <v>44530</v>
      </c>
      <c r="I7" s="108">
        <v>14.9</v>
      </c>
      <c r="J7" s="108">
        <v>2.5999999999999996</v>
      </c>
      <c r="L7" s="109">
        <v>44530</v>
      </c>
      <c r="M7" s="108">
        <v>12.3</v>
      </c>
      <c r="O7" s="109">
        <v>44530</v>
      </c>
      <c r="P7" s="108">
        <v>10.199999999999999</v>
      </c>
      <c r="Q7" s="108">
        <v>2.9999999999999991</v>
      </c>
      <c r="S7" s="109">
        <v>44530</v>
      </c>
      <c r="T7" s="108">
        <v>7.2</v>
      </c>
      <c r="V7" s="109">
        <v>44530</v>
      </c>
      <c r="W7" s="108">
        <v>18.04</v>
      </c>
      <c r="X7" s="108">
        <v>9.84</v>
      </c>
      <c r="Z7" s="109">
        <v>44530</v>
      </c>
      <c r="AA7" s="108">
        <v>8.1999999999999993</v>
      </c>
      <c r="AC7" s="109">
        <v>44530</v>
      </c>
      <c r="AD7" s="108">
        <v>3</v>
      </c>
      <c r="AE7" s="108">
        <v>-5.5</v>
      </c>
      <c r="AG7" s="109">
        <v>44530</v>
      </c>
      <c r="AH7" s="108">
        <v>8.5</v>
      </c>
    </row>
    <row r="8" spans="1:34">
      <c r="A8" s="109">
        <v>44561</v>
      </c>
      <c r="B8" s="108">
        <v>12.09</v>
      </c>
      <c r="C8" s="108">
        <v>4.74</v>
      </c>
      <c r="E8" s="109">
        <v>44561</v>
      </c>
      <c r="F8" s="108">
        <v>7.35</v>
      </c>
      <c r="H8" s="109">
        <v>44561</v>
      </c>
      <c r="I8" s="108">
        <v>14.4</v>
      </c>
      <c r="J8" s="108">
        <v>2.2000000000000011</v>
      </c>
      <c r="L8" s="109">
        <v>44561</v>
      </c>
      <c r="M8" s="108">
        <v>12.2</v>
      </c>
      <c r="O8" s="109">
        <v>44561</v>
      </c>
      <c r="P8" s="108">
        <v>9.8000000000000007</v>
      </c>
      <c r="Q8" s="108">
        <v>2.9000000000000004</v>
      </c>
      <c r="S8" s="109">
        <v>44561</v>
      </c>
      <c r="T8" s="108">
        <v>6.9</v>
      </c>
      <c r="V8" s="109">
        <v>44561</v>
      </c>
      <c r="W8" s="108">
        <v>18.46</v>
      </c>
      <c r="X8" s="108">
        <v>9.1900000000000013</v>
      </c>
      <c r="Z8" s="109">
        <v>44561</v>
      </c>
      <c r="AA8" s="108">
        <v>9.27</v>
      </c>
      <c r="AC8" s="109">
        <v>44561</v>
      </c>
      <c r="AD8" s="108">
        <v>3.5</v>
      </c>
      <c r="AE8" s="108">
        <v>-5.5</v>
      </c>
      <c r="AG8" s="109">
        <v>44561</v>
      </c>
      <c r="AH8" s="108">
        <v>9</v>
      </c>
    </row>
    <row r="9" spans="1:34">
      <c r="A9" s="109">
        <v>44592</v>
      </c>
      <c r="B9" s="108">
        <v>11.87</v>
      </c>
      <c r="C9" s="108">
        <v>3.34</v>
      </c>
      <c r="E9" s="109">
        <v>44592</v>
      </c>
      <c r="F9" s="108">
        <v>8.5299999999999994</v>
      </c>
      <c r="H9" s="109">
        <v>44592</v>
      </c>
      <c r="I9" s="108">
        <v>13.4</v>
      </c>
      <c r="J9" s="108">
        <v>1.9000000000000004</v>
      </c>
      <c r="L9" s="109">
        <v>44592</v>
      </c>
      <c r="M9" s="108">
        <v>11.5</v>
      </c>
      <c r="O9" s="109">
        <v>44592</v>
      </c>
      <c r="P9" s="108">
        <v>9.5</v>
      </c>
      <c r="Q9" s="108">
        <v>2.5</v>
      </c>
      <c r="S9" s="109">
        <v>44592</v>
      </c>
      <c r="T9" s="108">
        <v>7</v>
      </c>
      <c r="V9" s="109">
        <v>44592</v>
      </c>
      <c r="W9" s="108">
        <v>17.45</v>
      </c>
      <c r="X9" s="108">
        <v>8.8099999999999987</v>
      </c>
      <c r="Z9" s="109">
        <v>44592</v>
      </c>
      <c r="AA9" s="108">
        <v>8.64</v>
      </c>
      <c r="AC9" s="109">
        <v>44592</v>
      </c>
      <c r="AD9" s="108">
        <v>-1.9</v>
      </c>
      <c r="AE9" s="108">
        <v>-11.700000000000001</v>
      </c>
      <c r="AG9" s="109">
        <v>44592</v>
      </c>
      <c r="AH9" s="108">
        <v>9.8000000000000007</v>
      </c>
    </row>
    <row r="10" spans="1:34">
      <c r="A10" s="109">
        <v>44620</v>
      </c>
      <c r="B10" s="108">
        <v>11.25</v>
      </c>
      <c r="C10" s="108">
        <v>3.5999999999999996</v>
      </c>
      <c r="E10" s="109">
        <v>44620</v>
      </c>
      <c r="F10" s="108">
        <v>7.65</v>
      </c>
      <c r="H10" s="109">
        <v>44620</v>
      </c>
      <c r="I10" s="108">
        <v>12.5</v>
      </c>
      <c r="J10" s="108">
        <v>1.8000000000000007</v>
      </c>
      <c r="L10" s="109">
        <v>44620</v>
      </c>
      <c r="M10" s="108">
        <v>10.7</v>
      </c>
      <c r="O10" s="109">
        <v>44620</v>
      </c>
      <c r="P10" s="108">
        <v>9.3000000000000007</v>
      </c>
      <c r="Q10" s="108">
        <v>2.4000000000000004</v>
      </c>
      <c r="S10" s="109">
        <v>44620</v>
      </c>
      <c r="T10" s="108">
        <v>6.9</v>
      </c>
      <c r="V10" s="109">
        <v>44620</v>
      </c>
      <c r="W10" s="108">
        <v>16.84</v>
      </c>
      <c r="X10" s="108">
        <v>8.31</v>
      </c>
      <c r="Z10" s="109">
        <v>44620</v>
      </c>
      <c r="AA10" s="108">
        <v>8.5299999999999994</v>
      </c>
      <c r="AC10" s="109">
        <v>44620</v>
      </c>
      <c r="AD10" s="108">
        <v>4.7</v>
      </c>
      <c r="AE10" s="108">
        <v>-4.4999999999999991</v>
      </c>
      <c r="AG10" s="109">
        <v>44620</v>
      </c>
      <c r="AH10" s="108">
        <v>9.1999999999999993</v>
      </c>
    </row>
    <row r="11" spans="1:34">
      <c r="A11" s="109">
        <v>44651</v>
      </c>
      <c r="B11" s="108">
        <v>10.39</v>
      </c>
      <c r="C11" s="108">
        <v>2.17</v>
      </c>
      <c r="E11" s="109">
        <v>44651</v>
      </c>
      <c r="F11" s="108">
        <v>8.2200000000000006</v>
      </c>
      <c r="H11" s="109">
        <v>44651</v>
      </c>
      <c r="I11" s="108">
        <v>11.2</v>
      </c>
      <c r="J11" s="108">
        <v>1.5999999999999996</v>
      </c>
      <c r="L11" s="109">
        <v>44651</v>
      </c>
      <c r="M11" s="108">
        <v>9.6</v>
      </c>
      <c r="O11" s="109">
        <v>44651</v>
      </c>
      <c r="P11" s="108">
        <v>9.1</v>
      </c>
      <c r="Q11" s="108">
        <v>2.2999999999999998</v>
      </c>
      <c r="S11" s="109">
        <v>44651</v>
      </c>
      <c r="T11" s="108">
        <v>6.8</v>
      </c>
      <c r="V11" s="109">
        <v>44651</v>
      </c>
      <c r="W11" s="108">
        <v>16.989999999999998</v>
      </c>
      <c r="X11" s="108">
        <v>7.6699999999999982</v>
      </c>
      <c r="Z11" s="109">
        <v>44651</v>
      </c>
      <c r="AA11" s="108">
        <v>9.32</v>
      </c>
      <c r="AC11" s="109">
        <v>44651</v>
      </c>
      <c r="AD11" s="108">
        <v>4.7</v>
      </c>
      <c r="AE11" s="108">
        <v>-4.9999999999999991</v>
      </c>
      <c r="AG11" s="109">
        <v>44651</v>
      </c>
      <c r="AH11" s="108">
        <v>9.6999999999999993</v>
      </c>
    </row>
    <row r="12" spans="1:34">
      <c r="A12" s="109">
        <v>44681</v>
      </c>
      <c r="B12" s="108">
        <v>9.06</v>
      </c>
      <c r="C12" s="108">
        <v>0.82000000000000028</v>
      </c>
      <c r="E12" s="109">
        <v>44681</v>
      </c>
      <c r="F12" s="108">
        <v>8.24</v>
      </c>
      <c r="H12" s="109">
        <v>44681</v>
      </c>
      <c r="I12" s="108">
        <v>9.3000000000000007</v>
      </c>
      <c r="J12" s="108">
        <v>1.4000000000000004</v>
      </c>
      <c r="L12" s="109">
        <v>44681</v>
      </c>
      <c r="M12" s="108">
        <v>7.9</v>
      </c>
      <c r="O12" s="109">
        <v>44681</v>
      </c>
      <c r="P12" s="108">
        <v>8.6</v>
      </c>
      <c r="Q12" s="108">
        <v>2</v>
      </c>
      <c r="S12" s="109">
        <v>44681</v>
      </c>
      <c r="T12" s="108">
        <v>6.6</v>
      </c>
      <c r="V12" s="109">
        <v>44681</v>
      </c>
      <c r="W12" s="108">
        <v>16.82</v>
      </c>
      <c r="X12" s="108">
        <v>7.42</v>
      </c>
      <c r="Z12" s="109">
        <v>44681</v>
      </c>
      <c r="AA12" s="108">
        <v>9.4</v>
      </c>
      <c r="AC12" s="109">
        <v>44681</v>
      </c>
      <c r="AD12" s="108">
        <v>5.0999999999999996</v>
      </c>
      <c r="AE12" s="108">
        <v>-5.4</v>
      </c>
      <c r="AG12" s="109">
        <v>44681</v>
      </c>
      <c r="AH12" s="108">
        <v>10.5</v>
      </c>
    </row>
    <row r="13" spans="1:34">
      <c r="A13" s="109">
        <v>44712</v>
      </c>
      <c r="B13" s="108">
        <v>8.2799999999999994</v>
      </c>
      <c r="C13" s="108">
        <v>0.78999999999999915</v>
      </c>
      <c r="E13" s="109">
        <v>44712</v>
      </c>
      <c r="F13" s="108">
        <v>7.49</v>
      </c>
      <c r="H13" s="109">
        <v>44712</v>
      </c>
      <c r="I13" s="108">
        <v>7.3</v>
      </c>
      <c r="J13" s="108">
        <v>1.0999999999999996</v>
      </c>
      <c r="L13" s="109">
        <v>44712</v>
      </c>
      <c r="M13" s="108">
        <v>6.2</v>
      </c>
      <c r="O13" s="109">
        <v>44712</v>
      </c>
      <c r="P13" s="108">
        <v>8.3000000000000007</v>
      </c>
      <c r="Q13" s="108">
        <v>2.0000000000000009</v>
      </c>
      <c r="S13" s="109">
        <v>44712</v>
      </c>
      <c r="T13" s="108">
        <v>6.3</v>
      </c>
      <c r="V13" s="109">
        <v>44712</v>
      </c>
      <c r="W13" s="108">
        <v>16.43</v>
      </c>
      <c r="X13" s="108">
        <v>6.18</v>
      </c>
      <c r="Z13" s="109">
        <v>44712</v>
      </c>
      <c r="AA13" s="108">
        <v>10.25</v>
      </c>
      <c r="AC13" s="109">
        <v>44712</v>
      </c>
      <c r="AD13" s="108">
        <v>4.5999999999999996</v>
      </c>
      <c r="AE13" s="108">
        <v>-6.5</v>
      </c>
      <c r="AG13" s="109">
        <v>44712</v>
      </c>
      <c r="AH13" s="108">
        <v>11.1</v>
      </c>
    </row>
    <row r="14" spans="1:34">
      <c r="A14" s="109">
        <v>44742</v>
      </c>
      <c r="B14" s="108">
        <v>7.03</v>
      </c>
      <c r="C14" s="108">
        <v>-0.3199999999999994</v>
      </c>
      <c r="E14" s="109">
        <v>44742</v>
      </c>
      <c r="F14" s="108">
        <v>7.35</v>
      </c>
      <c r="H14" s="109">
        <v>44742</v>
      </c>
      <c r="I14" s="108">
        <v>6.6</v>
      </c>
      <c r="J14" s="108">
        <v>0.89999999999999947</v>
      </c>
      <c r="L14" s="109">
        <v>44742</v>
      </c>
      <c r="M14" s="108">
        <v>5.7</v>
      </c>
      <c r="O14" s="109">
        <v>44742</v>
      </c>
      <c r="P14" s="108">
        <v>7.4</v>
      </c>
      <c r="Q14" s="108">
        <v>1.3000000000000007</v>
      </c>
      <c r="S14" s="109">
        <v>44742</v>
      </c>
      <c r="T14" s="108">
        <v>6.1</v>
      </c>
      <c r="V14" s="109">
        <v>44742</v>
      </c>
      <c r="W14" s="108">
        <v>13.97</v>
      </c>
      <c r="X14" s="108">
        <v>4.0500000000000007</v>
      </c>
      <c r="Z14" s="109">
        <v>44742</v>
      </c>
      <c r="AA14" s="108">
        <v>9.92</v>
      </c>
      <c r="AC14" s="109">
        <v>44742</v>
      </c>
      <c r="AD14" s="108">
        <v>5.8</v>
      </c>
      <c r="AE14" s="108">
        <v>-5.6000000000000005</v>
      </c>
      <c r="AG14" s="109">
        <v>44742</v>
      </c>
      <c r="AH14" s="108">
        <v>11.4</v>
      </c>
    </row>
    <row r="15" spans="1:34">
      <c r="A15" s="109">
        <v>44773</v>
      </c>
      <c r="B15" s="108">
        <v>7.37</v>
      </c>
      <c r="C15" s="108">
        <v>0.46999999999999975</v>
      </c>
      <c r="E15" s="109">
        <v>44773</v>
      </c>
      <c r="F15" s="108">
        <v>6.9</v>
      </c>
      <c r="H15" s="109">
        <v>44773</v>
      </c>
      <c r="I15" s="108">
        <v>5.3</v>
      </c>
      <c r="J15" s="108">
        <v>0.39999999999999947</v>
      </c>
      <c r="L15" s="109">
        <v>44773</v>
      </c>
      <c r="M15" s="108">
        <v>4.9000000000000004</v>
      </c>
      <c r="O15" s="109">
        <v>44773</v>
      </c>
      <c r="P15" s="108">
        <v>6.9</v>
      </c>
      <c r="Q15" s="108">
        <v>0.90000000000000036</v>
      </c>
      <c r="S15" s="109">
        <v>44773</v>
      </c>
      <c r="T15" s="108">
        <v>6</v>
      </c>
      <c r="V15" s="109">
        <v>44773</v>
      </c>
      <c r="W15" s="108">
        <v>10.51</v>
      </c>
      <c r="X15" s="108">
        <v>1.379999999999999</v>
      </c>
      <c r="Z15" s="109">
        <v>44773</v>
      </c>
      <c r="AA15" s="108">
        <v>9.1300000000000008</v>
      </c>
      <c r="AC15" s="109">
        <v>44773</v>
      </c>
      <c r="AD15" s="108">
        <v>6.7</v>
      </c>
      <c r="AE15" s="108">
        <v>-5.3</v>
      </c>
      <c r="AG15" s="109">
        <v>44773</v>
      </c>
      <c r="AH15" s="108">
        <v>12</v>
      </c>
    </row>
    <row r="16" spans="1:34">
      <c r="A16" s="109">
        <v>44804</v>
      </c>
      <c r="B16" s="108">
        <v>7.48</v>
      </c>
      <c r="C16" s="108">
        <v>0.52000000000000046</v>
      </c>
      <c r="E16" s="109">
        <v>44804</v>
      </c>
      <c r="F16" s="108">
        <v>6.96</v>
      </c>
      <c r="H16" s="109">
        <v>44804</v>
      </c>
      <c r="I16" s="108">
        <v>3.8</v>
      </c>
      <c r="J16" s="108">
        <v>0</v>
      </c>
      <c r="L16" s="109">
        <v>44804</v>
      </c>
      <c r="M16" s="108">
        <v>3.8</v>
      </c>
      <c r="O16" s="109">
        <v>44804</v>
      </c>
      <c r="P16" s="108">
        <v>6.8</v>
      </c>
      <c r="Q16" s="108">
        <v>0.5</v>
      </c>
      <c r="S16" s="109">
        <v>44804</v>
      </c>
      <c r="T16" s="108">
        <v>6.3</v>
      </c>
      <c r="V16" s="109">
        <v>44804</v>
      </c>
      <c r="W16" s="108">
        <v>8.17</v>
      </c>
      <c r="X16" s="108">
        <v>-0.80000000000000071</v>
      </c>
      <c r="Z16" s="109">
        <v>44804</v>
      </c>
      <c r="AA16" s="108">
        <v>8.9700000000000006</v>
      </c>
      <c r="AC16" s="109">
        <v>44804</v>
      </c>
      <c r="AD16" s="108">
        <v>6.1</v>
      </c>
      <c r="AE16" s="108">
        <v>-6.1</v>
      </c>
      <c r="AG16" s="109">
        <v>44804</v>
      </c>
      <c r="AH16" s="108">
        <v>12.2</v>
      </c>
    </row>
    <row r="17" spans="1:34">
      <c r="A17" s="109">
        <v>44834</v>
      </c>
      <c r="B17" s="108">
        <v>5.6</v>
      </c>
      <c r="C17" s="108">
        <v>-1.29</v>
      </c>
      <c r="E17" s="109">
        <v>44834</v>
      </c>
      <c r="F17" s="108">
        <v>6.89</v>
      </c>
      <c r="H17" s="109">
        <v>44834</v>
      </c>
      <c r="I17" s="108">
        <v>2.1</v>
      </c>
      <c r="J17" s="108">
        <v>-0.5</v>
      </c>
      <c r="L17" s="109">
        <v>44834</v>
      </c>
      <c r="M17" s="108">
        <v>2.6</v>
      </c>
      <c r="O17" s="109">
        <v>44834</v>
      </c>
      <c r="P17" s="108">
        <v>5.2</v>
      </c>
      <c r="Q17" s="108">
        <v>-0.70000000000000018</v>
      </c>
      <c r="S17" s="109">
        <v>44834</v>
      </c>
      <c r="T17" s="108">
        <v>5.9</v>
      </c>
      <c r="V17" s="109">
        <v>44834</v>
      </c>
      <c r="W17" s="108">
        <v>6.38</v>
      </c>
      <c r="X17" s="108">
        <v>-0.92999999999999972</v>
      </c>
      <c r="Z17" s="109">
        <v>44834</v>
      </c>
      <c r="AA17" s="108">
        <v>7.31</v>
      </c>
      <c r="AC17" s="109">
        <v>44834</v>
      </c>
      <c r="AD17" s="108">
        <v>6.4</v>
      </c>
      <c r="AE17" s="108">
        <v>-5.6999999999999993</v>
      </c>
      <c r="AG17" s="109">
        <v>44834</v>
      </c>
      <c r="AH17" s="108">
        <v>12.1</v>
      </c>
    </row>
    <row r="18" spans="1:34">
      <c r="A18" s="109">
        <v>44865</v>
      </c>
      <c r="B18" s="108">
        <v>4.6500000000000004</v>
      </c>
      <c r="C18" s="108">
        <v>-2.84</v>
      </c>
      <c r="E18" s="109">
        <v>44865</v>
      </c>
      <c r="F18" s="108">
        <v>7.49</v>
      </c>
      <c r="H18" s="109">
        <v>44865</v>
      </c>
      <c r="I18" s="108">
        <v>0.2</v>
      </c>
      <c r="J18" s="108">
        <v>-1.1000000000000001</v>
      </c>
      <c r="L18" s="109">
        <v>44865</v>
      </c>
      <c r="M18" s="108">
        <v>1.3</v>
      </c>
      <c r="O18" s="109">
        <v>44865</v>
      </c>
      <c r="P18" s="108">
        <v>3.5</v>
      </c>
      <c r="Q18" s="108">
        <v>-1.5</v>
      </c>
      <c r="S18" s="109">
        <v>44865</v>
      </c>
      <c r="T18" s="108">
        <v>5</v>
      </c>
      <c r="V18" s="109">
        <v>44865</v>
      </c>
      <c r="W18" s="108">
        <v>4.5599999999999996</v>
      </c>
      <c r="X18" s="108">
        <v>-2.8400000000000007</v>
      </c>
      <c r="Z18" s="109">
        <v>44865</v>
      </c>
      <c r="AA18" s="108">
        <v>7.4</v>
      </c>
      <c r="AC18" s="109">
        <v>44865</v>
      </c>
      <c r="AD18" s="108">
        <v>5.8</v>
      </c>
      <c r="AE18" s="108">
        <v>-6.0000000000000009</v>
      </c>
      <c r="AG18" s="109">
        <v>44865</v>
      </c>
      <c r="AH18" s="108">
        <v>11.8</v>
      </c>
    </row>
    <row r="19" spans="1:34">
      <c r="A19" s="109">
        <v>44895</v>
      </c>
      <c r="B19" s="108">
        <v>4.7</v>
      </c>
      <c r="C19" s="108">
        <v>-2.8199999999999994</v>
      </c>
      <c r="E19" s="109">
        <v>44895</v>
      </c>
      <c r="F19" s="108">
        <v>7.52</v>
      </c>
      <c r="H19" s="109">
        <v>44895</v>
      </c>
      <c r="I19" s="108">
        <v>-1.5</v>
      </c>
      <c r="J19" s="108">
        <v>-1.7</v>
      </c>
      <c r="L19" s="109">
        <v>44895</v>
      </c>
      <c r="M19" s="108">
        <v>0.2</v>
      </c>
      <c r="O19" s="109">
        <v>44895</v>
      </c>
      <c r="P19" s="108">
        <v>2.2000000000000002</v>
      </c>
      <c r="Q19" s="108">
        <v>-2.2999999999999998</v>
      </c>
      <c r="S19" s="109">
        <v>44895</v>
      </c>
      <c r="T19" s="108">
        <v>4.5</v>
      </c>
      <c r="V19" s="109">
        <v>44895</v>
      </c>
      <c r="W19" s="108">
        <v>2.4300000000000002</v>
      </c>
      <c r="X19" s="108">
        <v>-4.82</v>
      </c>
      <c r="Z19" s="109">
        <v>44895</v>
      </c>
      <c r="AA19" s="108">
        <v>7.25</v>
      </c>
      <c r="AC19" s="109">
        <v>44895</v>
      </c>
      <c r="AD19" s="108">
        <v>4.5999999999999996</v>
      </c>
      <c r="AE19" s="108">
        <v>-7.8000000000000007</v>
      </c>
      <c r="AG19" s="109">
        <v>44895</v>
      </c>
      <c r="AH19" s="108">
        <v>12.4</v>
      </c>
    </row>
    <row r="20" spans="1:34">
      <c r="A20" s="109">
        <v>44926</v>
      </c>
      <c r="B20" s="108">
        <v>3.33</v>
      </c>
      <c r="C20" s="108">
        <v>-3.41</v>
      </c>
      <c r="E20" s="109">
        <v>44926</v>
      </c>
      <c r="F20" s="108">
        <v>6.74</v>
      </c>
      <c r="H20" s="109">
        <v>44926</v>
      </c>
      <c r="I20" s="108">
        <v>-3.6</v>
      </c>
      <c r="J20" s="108">
        <v>-2.4000000000000004</v>
      </c>
      <c r="L20" s="109">
        <v>44926</v>
      </c>
      <c r="M20" s="108">
        <v>-1.2</v>
      </c>
      <c r="O20" s="109">
        <v>44926</v>
      </c>
      <c r="P20" s="108">
        <v>0.1</v>
      </c>
      <c r="Q20" s="108">
        <v>-3.3</v>
      </c>
      <c r="S20" s="109">
        <v>44926</v>
      </c>
      <c r="T20" s="108">
        <v>3.4</v>
      </c>
      <c r="V20" s="109">
        <v>44926</v>
      </c>
      <c r="W20" s="108">
        <v>0.71</v>
      </c>
      <c r="X20" s="108">
        <v>-5.62</v>
      </c>
      <c r="Z20" s="109">
        <v>44926</v>
      </c>
      <c r="AA20" s="108">
        <v>6.33</v>
      </c>
      <c r="AC20" s="109">
        <v>44926</v>
      </c>
      <c r="AD20" s="108">
        <v>3.7</v>
      </c>
      <c r="AE20" s="108">
        <v>-8.1000000000000014</v>
      </c>
      <c r="AG20" s="109">
        <v>44926</v>
      </c>
      <c r="AH20" s="108">
        <v>11.8</v>
      </c>
    </row>
    <row r="21" spans="1:34">
      <c r="A21" s="109">
        <v>44957</v>
      </c>
      <c r="B21" s="108">
        <v>2.6</v>
      </c>
      <c r="C21" s="108">
        <v>-4.3499999999999996</v>
      </c>
      <c r="E21" s="109">
        <v>44957</v>
      </c>
      <c r="F21" s="108">
        <v>6.95</v>
      </c>
      <c r="H21" s="109">
        <v>44957</v>
      </c>
      <c r="I21" s="108">
        <v>-4.8</v>
      </c>
      <c r="J21" s="108">
        <v>-3</v>
      </c>
      <c r="L21" s="109">
        <v>44957</v>
      </c>
      <c r="M21" s="108">
        <v>-1.8</v>
      </c>
      <c r="O21" s="109">
        <v>44957</v>
      </c>
      <c r="P21" s="108">
        <v>-1.3</v>
      </c>
      <c r="Q21" s="108">
        <v>-3.9000000000000004</v>
      </c>
      <c r="S21" s="109">
        <v>44957</v>
      </c>
      <c r="T21" s="108">
        <v>2.6</v>
      </c>
      <c r="V21" s="109">
        <v>44957</v>
      </c>
      <c r="W21" s="108">
        <v>0.12</v>
      </c>
      <c r="X21" s="108">
        <v>-7</v>
      </c>
      <c r="Z21" s="109">
        <v>44957</v>
      </c>
      <c r="AA21" s="108">
        <v>7.12</v>
      </c>
      <c r="AC21" s="109">
        <v>44957</v>
      </c>
      <c r="AD21" s="108">
        <v>6.7</v>
      </c>
      <c r="AE21" s="108">
        <v>-5.8999999999999995</v>
      </c>
      <c r="AG21" s="109">
        <v>44957</v>
      </c>
      <c r="AH21" s="108">
        <v>12.6</v>
      </c>
    </row>
    <row r="22" spans="1:34">
      <c r="A22" s="109">
        <v>44985</v>
      </c>
      <c r="B22" s="108">
        <v>1.7</v>
      </c>
      <c r="C22" s="108">
        <v>-5.1899999999999995</v>
      </c>
      <c r="E22" s="109">
        <v>44985</v>
      </c>
      <c r="F22" s="108">
        <v>6.89</v>
      </c>
      <c r="H22" s="109">
        <v>44985</v>
      </c>
      <c r="I22" s="108">
        <v>-6.1</v>
      </c>
      <c r="J22" s="108">
        <v>-3.8</v>
      </c>
      <c r="L22" s="109">
        <v>44985</v>
      </c>
      <c r="M22" s="108">
        <v>-2.2999999999999998</v>
      </c>
      <c r="O22" s="109">
        <v>44985</v>
      </c>
      <c r="P22" s="108">
        <v>-3.1</v>
      </c>
      <c r="Q22" s="108">
        <v>-4.8</v>
      </c>
      <c r="S22" s="109">
        <v>44985</v>
      </c>
      <c r="T22" s="108">
        <v>1.7</v>
      </c>
      <c r="V22" s="109">
        <v>44985</v>
      </c>
      <c r="W22" s="108">
        <v>-0.86</v>
      </c>
      <c r="X22" s="108">
        <v>-7.6400000000000006</v>
      </c>
      <c r="Z22" s="109">
        <v>44985</v>
      </c>
      <c r="AA22" s="108">
        <v>6.78</v>
      </c>
      <c r="AC22" s="109">
        <v>44985</v>
      </c>
      <c r="AD22" s="108">
        <v>5.8</v>
      </c>
      <c r="AE22" s="108">
        <v>-7.1000000000000005</v>
      </c>
      <c r="AG22" s="109">
        <v>44985</v>
      </c>
      <c r="AH22" s="108">
        <v>12.9</v>
      </c>
    </row>
    <row r="23" spans="1:34">
      <c r="A23" s="109">
        <v>45016</v>
      </c>
      <c r="B23" s="108">
        <v>2.2400000000000002</v>
      </c>
      <c r="C23" s="108">
        <v>-4.3899999999999997</v>
      </c>
      <c r="E23" s="109">
        <v>45016</v>
      </c>
      <c r="F23" s="108">
        <v>6.63</v>
      </c>
      <c r="H23" s="109">
        <v>45016</v>
      </c>
      <c r="I23" s="108">
        <v>-8.5</v>
      </c>
      <c r="J23" s="108">
        <v>-4.5999999999999996</v>
      </c>
      <c r="L23" s="109">
        <v>45016</v>
      </c>
      <c r="M23" s="108">
        <v>-3.9</v>
      </c>
      <c r="O23" s="109">
        <v>45016</v>
      </c>
      <c r="P23" s="108">
        <v>-4.7</v>
      </c>
      <c r="Q23" s="108">
        <v>-5.7</v>
      </c>
      <c r="S23" s="109">
        <v>45016</v>
      </c>
      <c r="T23" s="108">
        <v>1</v>
      </c>
      <c r="V23" s="109">
        <v>45016</v>
      </c>
      <c r="W23" s="108">
        <v>-2.4</v>
      </c>
      <c r="X23" s="108">
        <v>-8.99</v>
      </c>
      <c r="Z23" s="109">
        <v>45016</v>
      </c>
      <c r="AA23" s="108">
        <v>6.59</v>
      </c>
      <c r="AC23" s="109">
        <v>45016</v>
      </c>
      <c r="AD23" s="108">
        <v>5.0999999999999996</v>
      </c>
      <c r="AE23" s="108">
        <v>-7.6</v>
      </c>
      <c r="AG23" s="109">
        <v>45016</v>
      </c>
      <c r="AH23" s="108">
        <v>12.7</v>
      </c>
    </row>
    <row r="24" spans="1:34">
      <c r="A24" s="109">
        <v>45046</v>
      </c>
      <c r="B24" s="108">
        <v>2.98</v>
      </c>
      <c r="C24" s="108">
        <v>-3.77</v>
      </c>
      <c r="E24" s="109">
        <v>45046</v>
      </c>
      <c r="F24" s="108">
        <v>6.75</v>
      </c>
      <c r="H24" s="109">
        <v>45046</v>
      </c>
      <c r="I24" s="108">
        <v>-10.199999999999999</v>
      </c>
      <c r="J24" s="108">
        <v>-5.4999999999999991</v>
      </c>
      <c r="L24" s="109">
        <v>45046</v>
      </c>
      <c r="M24" s="108">
        <v>-4.7</v>
      </c>
      <c r="O24" s="109">
        <v>45046</v>
      </c>
      <c r="P24" s="108">
        <v>-5.8</v>
      </c>
      <c r="Q24" s="108">
        <v>-6.2</v>
      </c>
      <c r="S24" s="109">
        <v>45046</v>
      </c>
      <c r="T24" s="108">
        <v>0.4</v>
      </c>
      <c r="V24" s="109">
        <v>45046</v>
      </c>
      <c r="W24" s="108">
        <v>-3.44</v>
      </c>
      <c r="X24" s="108">
        <v>-9.6999999999999993</v>
      </c>
      <c r="Z24" s="109">
        <v>45046</v>
      </c>
      <c r="AA24" s="108">
        <v>6.26</v>
      </c>
      <c r="AC24" s="109">
        <v>45046</v>
      </c>
      <c r="AD24" s="108">
        <v>5.3</v>
      </c>
      <c r="AE24" s="108">
        <v>-7.1000000000000005</v>
      </c>
      <c r="AG24" s="109">
        <v>45046</v>
      </c>
      <c r="AH24" s="108">
        <v>12.4</v>
      </c>
    </row>
    <row r="25" spans="1:34">
      <c r="A25" s="109">
        <v>45077</v>
      </c>
      <c r="B25" s="108">
        <v>2.5099999999999998</v>
      </c>
      <c r="C25" s="108">
        <v>-3.67</v>
      </c>
      <c r="E25" s="109">
        <v>45077</v>
      </c>
      <c r="F25" s="108">
        <v>6.18</v>
      </c>
      <c r="H25" s="109">
        <v>45077</v>
      </c>
      <c r="I25" s="108">
        <v>-10.3</v>
      </c>
      <c r="J25" s="108">
        <v>-6.2000000000000011</v>
      </c>
      <c r="L25" s="109">
        <v>45077</v>
      </c>
      <c r="M25" s="108">
        <v>-4.0999999999999996</v>
      </c>
      <c r="O25" s="109">
        <v>45077</v>
      </c>
      <c r="P25" s="108">
        <v>-7</v>
      </c>
      <c r="Q25" s="108">
        <v>-6.9</v>
      </c>
      <c r="S25" s="109">
        <v>45077</v>
      </c>
      <c r="T25" s="108">
        <v>-0.1</v>
      </c>
      <c r="V25" s="109">
        <v>45077</v>
      </c>
      <c r="W25" s="108">
        <v>-3.73</v>
      </c>
      <c r="X25" s="108">
        <v>-9.4499999999999993</v>
      </c>
      <c r="Z25" s="109">
        <v>45077</v>
      </c>
      <c r="AA25" s="108">
        <v>5.72</v>
      </c>
      <c r="AC25" s="109">
        <v>45077</v>
      </c>
      <c r="AD25" s="108">
        <v>4.7</v>
      </c>
      <c r="AE25" s="108">
        <v>-6.8999999999999995</v>
      </c>
      <c r="AG25" s="109">
        <v>45077</v>
      </c>
      <c r="AH25" s="108">
        <v>11.6</v>
      </c>
    </row>
    <row r="26" spans="1:34">
      <c r="A26" s="109">
        <v>45107</v>
      </c>
      <c r="B26" s="108">
        <v>3.55</v>
      </c>
      <c r="C26" s="108">
        <v>-3.3</v>
      </c>
      <c r="E26" s="109">
        <v>45107</v>
      </c>
      <c r="F26" s="108">
        <v>6.85</v>
      </c>
      <c r="H26" s="109">
        <v>45107</v>
      </c>
      <c r="I26" s="108">
        <v>-10.5</v>
      </c>
      <c r="J26" s="108">
        <v>-6.5</v>
      </c>
      <c r="L26" s="109">
        <v>45107</v>
      </c>
      <c r="M26" s="108">
        <v>-4</v>
      </c>
      <c r="O26" s="109">
        <v>45107</v>
      </c>
      <c r="P26" s="108">
        <v>-8</v>
      </c>
      <c r="Q26" s="108">
        <v>-7.4</v>
      </c>
      <c r="S26" s="109">
        <v>45107</v>
      </c>
      <c r="T26" s="108">
        <v>-0.6</v>
      </c>
      <c r="V26" s="109">
        <v>45107</v>
      </c>
      <c r="W26" s="108">
        <v>-4.04</v>
      </c>
      <c r="X26" s="108">
        <v>-8.1999999999999993</v>
      </c>
      <c r="Z26" s="109">
        <v>45107</v>
      </c>
      <c r="AA26" s="108">
        <v>4.16</v>
      </c>
      <c r="AC26" s="109">
        <v>45107</v>
      </c>
      <c r="AD26" s="108">
        <v>3.1</v>
      </c>
      <c r="AE26" s="108">
        <v>-8.2000000000000011</v>
      </c>
      <c r="AG26" s="109">
        <v>45107</v>
      </c>
      <c r="AH26" s="108">
        <v>11.3</v>
      </c>
    </row>
    <row r="27" spans="1:34">
      <c r="A27" s="109">
        <v>45138</v>
      </c>
      <c r="B27" s="108">
        <v>3.85</v>
      </c>
      <c r="C27" s="108">
        <v>-3.36</v>
      </c>
      <c r="E27" s="109">
        <v>45138</v>
      </c>
      <c r="F27" s="108">
        <v>7.21</v>
      </c>
      <c r="H27" s="109">
        <v>45138</v>
      </c>
      <c r="I27" s="108">
        <v>-10.7</v>
      </c>
      <c r="J27" s="108">
        <v>-6.6999999999999993</v>
      </c>
      <c r="L27" s="109">
        <v>45138</v>
      </c>
      <c r="M27" s="108">
        <v>-4</v>
      </c>
      <c r="O27" s="109">
        <v>45138</v>
      </c>
      <c r="P27" s="108">
        <v>-9.1</v>
      </c>
      <c r="Q27" s="108">
        <v>-7.6999999999999993</v>
      </c>
      <c r="S27" s="109">
        <v>45138</v>
      </c>
      <c r="T27" s="108">
        <v>-1.4</v>
      </c>
      <c r="V27" s="109">
        <v>45138</v>
      </c>
      <c r="W27" s="108">
        <v>-3.9</v>
      </c>
      <c r="X27" s="108">
        <v>-7.82</v>
      </c>
      <c r="Z27" s="109">
        <v>45138</v>
      </c>
      <c r="AA27" s="108">
        <v>3.92</v>
      </c>
      <c r="AC27" s="109">
        <v>45138</v>
      </c>
      <c r="AD27" s="108">
        <v>2.2999999999999998</v>
      </c>
      <c r="AE27" s="108">
        <v>-8.3999999999999986</v>
      </c>
      <c r="AG27" s="109">
        <v>45138</v>
      </c>
      <c r="AH27" s="108">
        <v>10.7</v>
      </c>
    </row>
    <row r="28" spans="1:34">
      <c r="A28" s="109">
        <v>45169</v>
      </c>
      <c r="B28" s="108">
        <v>2.38</v>
      </c>
      <c r="C28" s="108">
        <v>-3.96</v>
      </c>
      <c r="E28" s="109">
        <v>45169</v>
      </c>
      <c r="F28" s="108">
        <v>6.34</v>
      </c>
      <c r="H28" s="109">
        <v>45169</v>
      </c>
      <c r="I28" s="108">
        <v>-10.8</v>
      </c>
      <c r="J28" s="108">
        <v>-6.8000000000000007</v>
      </c>
      <c r="L28" s="109">
        <v>45169</v>
      </c>
      <c r="M28" s="108">
        <v>-4</v>
      </c>
      <c r="O28" s="109">
        <v>45169</v>
      </c>
      <c r="P28" s="108">
        <v>-10.4</v>
      </c>
      <c r="Q28" s="108">
        <v>-8.1000000000000014</v>
      </c>
      <c r="S28" s="109">
        <v>45169</v>
      </c>
      <c r="T28" s="108">
        <v>-2.2999999999999998</v>
      </c>
      <c r="V28" s="109">
        <v>45169</v>
      </c>
      <c r="W28" s="108">
        <v>-2.27</v>
      </c>
      <c r="X28" s="108">
        <v>-6.6099999999999994</v>
      </c>
      <c r="Z28" s="109">
        <v>45169</v>
      </c>
      <c r="AA28" s="108">
        <v>4.34</v>
      </c>
      <c r="AC28" s="109">
        <v>45169</v>
      </c>
      <c r="AD28" s="108">
        <v>2.2000000000000002</v>
      </c>
      <c r="AE28" s="108">
        <v>-8.3999999999999986</v>
      </c>
      <c r="AG28" s="109">
        <v>45169</v>
      </c>
      <c r="AH28" s="108">
        <v>10.6</v>
      </c>
    </row>
    <row r="29" spans="1:34">
      <c r="A29" s="109">
        <v>45199</v>
      </c>
      <c r="B29" s="108">
        <v>3.33</v>
      </c>
      <c r="C29" s="108">
        <v>-2.5700000000000003</v>
      </c>
      <c r="E29" s="109">
        <v>45199</v>
      </c>
      <c r="F29" s="108">
        <v>5.9</v>
      </c>
      <c r="H29" s="109">
        <v>45199</v>
      </c>
      <c r="I29" s="108">
        <v>-10.6</v>
      </c>
      <c r="J29" s="108">
        <v>-6.8999999999999995</v>
      </c>
      <c r="L29" s="109">
        <v>45199</v>
      </c>
      <c r="M29" s="108">
        <v>-3.7</v>
      </c>
      <c r="O29" s="109">
        <v>45199</v>
      </c>
      <c r="P29" s="108">
        <v>-10</v>
      </c>
      <c r="Q29" s="108">
        <v>-7.8</v>
      </c>
      <c r="S29" s="109">
        <v>45199</v>
      </c>
      <c r="T29" s="108">
        <v>-2.2000000000000002</v>
      </c>
      <c r="V29" s="109">
        <v>45199</v>
      </c>
      <c r="W29" s="108">
        <v>-2.09</v>
      </c>
      <c r="X29" s="108">
        <v>-7.18</v>
      </c>
      <c r="Z29" s="109">
        <v>45199</v>
      </c>
      <c r="AA29" s="108">
        <v>5.09</v>
      </c>
      <c r="AC29" s="109">
        <v>45199</v>
      </c>
      <c r="AD29" s="108">
        <v>2.1</v>
      </c>
      <c r="AE29" s="108">
        <v>-8.2000000000000011</v>
      </c>
      <c r="AG29" s="109">
        <v>45199</v>
      </c>
      <c r="AH29" s="108">
        <v>10.3</v>
      </c>
    </row>
    <row r="30" spans="1:34">
      <c r="A30" s="109">
        <v>45230</v>
      </c>
      <c r="B30" s="108">
        <v>3.03</v>
      </c>
      <c r="C30" s="108">
        <v>-2.4500000000000006</v>
      </c>
      <c r="E30" s="109">
        <v>45230</v>
      </c>
      <c r="F30" s="108">
        <v>5.48</v>
      </c>
      <c r="H30" s="109">
        <v>45230</v>
      </c>
      <c r="I30" s="108">
        <v>-10.3</v>
      </c>
      <c r="J30" s="108">
        <v>-6.9</v>
      </c>
      <c r="L30" s="109">
        <v>45230</v>
      </c>
      <c r="M30" s="108">
        <v>-3.4</v>
      </c>
      <c r="O30" s="109">
        <v>45230</v>
      </c>
      <c r="P30" s="108">
        <v>-10</v>
      </c>
      <c r="Q30" s="108">
        <v>-7.8</v>
      </c>
      <c r="S30" s="109">
        <v>45230</v>
      </c>
      <c r="T30" s="108">
        <v>-2.2000000000000002</v>
      </c>
      <c r="V30" s="109">
        <v>45230</v>
      </c>
      <c r="W30" s="108">
        <v>-1.34</v>
      </c>
      <c r="X30" s="108">
        <v>-5.83</v>
      </c>
      <c r="Z30" s="109">
        <v>45230</v>
      </c>
      <c r="AA30" s="108">
        <v>4.49</v>
      </c>
      <c r="AC30" s="109">
        <v>45230</v>
      </c>
      <c r="AD30" s="108">
        <v>1.9</v>
      </c>
      <c r="AE30" s="108">
        <v>-8.4</v>
      </c>
      <c r="AG30" s="109">
        <v>45230</v>
      </c>
      <c r="AH30" s="108">
        <v>10.3</v>
      </c>
    </row>
    <row r="31" spans="1:34">
      <c r="A31" s="109">
        <v>45260</v>
      </c>
      <c r="B31" s="108">
        <v>2.9</v>
      </c>
      <c r="C31" s="108">
        <v>-2.2900000000000005</v>
      </c>
      <c r="E31" s="109">
        <v>45260</v>
      </c>
      <c r="F31" s="108">
        <v>5.19</v>
      </c>
      <c r="H31" s="109">
        <v>45260</v>
      </c>
      <c r="I31" s="108">
        <v>-9.9</v>
      </c>
      <c r="J31" s="108">
        <v>-6.8000000000000007</v>
      </c>
      <c r="L31" s="109">
        <v>45260</v>
      </c>
      <c r="M31" s="108">
        <v>-3.1</v>
      </c>
      <c r="O31" s="109">
        <v>45260</v>
      </c>
      <c r="P31" s="108">
        <v>-9.6</v>
      </c>
      <c r="Q31" s="108">
        <v>-7.6999999999999993</v>
      </c>
      <c r="S31" s="109">
        <v>45260</v>
      </c>
      <c r="T31" s="108">
        <v>-1.9</v>
      </c>
      <c r="V31" s="109">
        <v>45260</v>
      </c>
      <c r="W31" s="108">
        <v>-0.34</v>
      </c>
      <c r="X31" s="108">
        <v>-4.95</v>
      </c>
      <c r="Z31" s="109">
        <v>45260</v>
      </c>
      <c r="AA31" s="108">
        <v>4.6100000000000003</v>
      </c>
      <c r="AC31" s="109">
        <v>45260</v>
      </c>
      <c r="AD31" s="108">
        <v>1.3</v>
      </c>
      <c r="AE31" s="108">
        <v>-8.6999999999999993</v>
      </c>
      <c r="AG31" s="109">
        <v>45260</v>
      </c>
      <c r="AH31" s="108">
        <v>10</v>
      </c>
    </row>
    <row r="32" spans="1:34">
      <c r="A32" s="109">
        <v>45291</v>
      </c>
      <c r="B32" s="108">
        <v>3.95</v>
      </c>
      <c r="C32" s="108">
        <v>-1.6899999999999995</v>
      </c>
      <c r="E32" s="109">
        <v>45291</v>
      </c>
      <c r="F32" s="108">
        <v>5.64</v>
      </c>
      <c r="H32" s="109">
        <v>45291</v>
      </c>
      <c r="I32" s="108">
        <v>-8.9</v>
      </c>
      <c r="J32" s="108">
        <v>-6.5</v>
      </c>
      <c r="L32" s="109">
        <v>45291</v>
      </c>
      <c r="M32" s="108">
        <v>-2.4</v>
      </c>
      <c r="O32" s="109">
        <v>45291</v>
      </c>
      <c r="P32" s="108">
        <v>-8.6</v>
      </c>
      <c r="Q32" s="108">
        <v>-7.6</v>
      </c>
      <c r="S32" s="109">
        <v>45291</v>
      </c>
      <c r="T32" s="108">
        <v>-1</v>
      </c>
      <c r="V32" s="109">
        <v>45291</v>
      </c>
      <c r="W32" s="108">
        <v>-0.19</v>
      </c>
      <c r="X32" s="108">
        <v>-5.04</v>
      </c>
      <c r="Z32" s="109">
        <v>45291</v>
      </c>
      <c r="AA32" s="108">
        <v>4.8499999999999996</v>
      </c>
      <c r="AC32" s="109">
        <v>45291</v>
      </c>
      <c r="AD32" s="108">
        <v>1.3</v>
      </c>
      <c r="AE32" s="108">
        <v>-8.3999999999999986</v>
      </c>
      <c r="AG32" s="109">
        <v>45291</v>
      </c>
      <c r="AH32" s="108">
        <v>9.6999999999999993</v>
      </c>
    </row>
    <row r="33" spans="1:34">
      <c r="A33" s="109">
        <v>45322</v>
      </c>
      <c r="B33" s="108">
        <v>3.34</v>
      </c>
      <c r="C33" s="108">
        <v>-1.83</v>
      </c>
      <c r="E33" s="109">
        <v>45322</v>
      </c>
      <c r="F33" s="108">
        <v>5.17</v>
      </c>
      <c r="H33" s="109">
        <v>45322</v>
      </c>
      <c r="I33" s="108">
        <v>-8.1</v>
      </c>
      <c r="J33" s="108">
        <v>-6.1</v>
      </c>
      <c r="L33" s="109">
        <v>45322</v>
      </c>
      <c r="M33" s="108">
        <v>-2</v>
      </c>
      <c r="O33" s="109">
        <v>45322</v>
      </c>
      <c r="P33" s="108">
        <v>-8.6</v>
      </c>
      <c r="Q33" s="108">
        <v>-7.5</v>
      </c>
      <c r="S33" s="109">
        <v>45322</v>
      </c>
      <c r="T33" s="108">
        <v>-1.1000000000000001</v>
      </c>
      <c r="V33" s="109">
        <v>45322</v>
      </c>
      <c r="W33" s="108">
        <v>0.02</v>
      </c>
      <c r="X33" s="108">
        <v>-4.5</v>
      </c>
      <c r="Z33" s="109">
        <v>45322</v>
      </c>
      <c r="AA33" s="108">
        <v>4.5199999999999996</v>
      </c>
      <c r="AC33" s="109">
        <v>45322</v>
      </c>
      <c r="AD33" s="108">
        <v>3.3</v>
      </c>
      <c r="AE33" s="108">
        <v>-5.3999999999999995</v>
      </c>
      <c r="AG33" s="109">
        <v>45322</v>
      </c>
      <c r="AH33" s="108">
        <v>8.6999999999999993</v>
      </c>
    </row>
    <row r="34" spans="1:34">
      <c r="A34" s="109">
        <v>45351</v>
      </c>
      <c r="B34" s="108">
        <v>4.95</v>
      </c>
      <c r="C34" s="108">
        <v>-0.91999999999999993</v>
      </c>
      <c r="E34" s="109">
        <v>45351</v>
      </c>
      <c r="F34" s="108">
        <v>5.87</v>
      </c>
      <c r="H34" s="109">
        <v>45351</v>
      </c>
      <c r="I34" s="108">
        <v>-7.2</v>
      </c>
      <c r="J34" s="108">
        <v>-5.7</v>
      </c>
      <c r="L34" s="109">
        <v>45351</v>
      </c>
      <c r="M34" s="108">
        <v>-1.5</v>
      </c>
      <c r="O34" s="109">
        <v>45351</v>
      </c>
      <c r="P34" s="108">
        <v>-7.7</v>
      </c>
      <c r="Q34" s="108">
        <v>-7.1000000000000005</v>
      </c>
      <c r="S34" s="109">
        <v>45351</v>
      </c>
      <c r="T34" s="108">
        <v>-0.6</v>
      </c>
      <c r="V34" s="109">
        <v>45351</v>
      </c>
      <c r="W34" s="108">
        <v>1.18</v>
      </c>
      <c r="X34" s="108">
        <v>-3.9800000000000004</v>
      </c>
      <c r="Z34" s="109">
        <v>45351</v>
      </c>
      <c r="AA34" s="108">
        <v>5.16</v>
      </c>
      <c r="AC34" s="109">
        <v>45351</v>
      </c>
      <c r="AD34" s="108">
        <v>2.6</v>
      </c>
      <c r="AE34" s="108">
        <v>-6.1</v>
      </c>
      <c r="AG34" s="109">
        <v>45351</v>
      </c>
      <c r="AH34" s="108">
        <v>8.6999999999999993</v>
      </c>
    </row>
    <row r="35" spans="1:34">
      <c r="A35" s="109">
        <v>45382</v>
      </c>
      <c r="B35" s="108">
        <v>5.76</v>
      </c>
      <c r="C35" s="108">
        <v>-0.69000000000000039</v>
      </c>
      <c r="E35" s="109">
        <v>45382</v>
      </c>
      <c r="F35" s="108">
        <v>6.45</v>
      </c>
      <c r="H35" s="109">
        <v>45382</v>
      </c>
      <c r="I35" s="108">
        <v>-5</v>
      </c>
      <c r="J35" s="108">
        <v>-5.0999999999999996</v>
      </c>
      <c r="L35" s="109">
        <v>45382</v>
      </c>
      <c r="M35" s="108">
        <v>0.1</v>
      </c>
      <c r="O35" s="109">
        <v>45382</v>
      </c>
      <c r="P35" s="108">
        <v>-6.7</v>
      </c>
      <c r="Q35" s="108">
        <v>-6.4</v>
      </c>
      <c r="S35" s="109">
        <v>45382</v>
      </c>
      <c r="T35" s="108">
        <v>-0.3</v>
      </c>
      <c r="V35" s="109">
        <v>45382</v>
      </c>
      <c r="W35" s="108">
        <v>1.86</v>
      </c>
      <c r="X35" s="108">
        <v>-2.9099999999999993</v>
      </c>
      <c r="Z35" s="109">
        <v>45382</v>
      </c>
      <c r="AA35" s="108">
        <v>4.7699999999999996</v>
      </c>
      <c r="AC35" s="109">
        <v>45382</v>
      </c>
      <c r="AD35" s="108">
        <v>2.2999999999999998</v>
      </c>
      <c r="AE35" s="108">
        <v>-6.0000000000000009</v>
      </c>
      <c r="AG35" s="109">
        <v>45382</v>
      </c>
      <c r="AH35" s="108">
        <v>8.3000000000000007</v>
      </c>
    </row>
    <row r="36" spans="1:34">
      <c r="A36" s="109">
        <v>45412</v>
      </c>
      <c r="B36" s="108">
        <v>4.7</v>
      </c>
      <c r="C36" s="108">
        <v>-1.1299999999999999</v>
      </c>
      <c r="E36" s="109">
        <v>45412</v>
      </c>
      <c r="F36" s="108">
        <v>5.83</v>
      </c>
      <c r="H36" s="109">
        <v>45412</v>
      </c>
      <c r="I36" s="108">
        <v>-3.4</v>
      </c>
      <c r="J36" s="108">
        <v>-4.4000000000000004</v>
      </c>
      <c r="L36" s="109">
        <v>45412</v>
      </c>
      <c r="M36" s="108">
        <v>1</v>
      </c>
      <c r="O36" s="109">
        <v>45412</v>
      </c>
      <c r="P36" s="108">
        <v>-5.9</v>
      </c>
      <c r="Q36" s="108">
        <v>-6</v>
      </c>
      <c r="S36" s="109">
        <v>45412</v>
      </c>
      <c r="T36" s="108">
        <v>0.1</v>
      </c>
      <c r="V36" s="109">
        <v>45412</v>
      </c>
      <c r="W36" s="108">
        <v>2.56</v>
      </c>
      <c r="X36" s="108">
        <v>-2.6700000000000004</v>
      </c>
      <c r="Z36" s="109">
        <v>45412</v>
      </c>
      <c r="AA36" s="108">
        <v>5.23</v>
      </c>
      <c r="AC36" s="109">
        <v>45412</v>
      </c>
      <c r="AD36" s="108">
        <v>0.6</v>
      </c>
      <c r="AE36" s="108">
        <v>-6.6000000000000005</v>
      </c>
      <c r="AG36" s="109">
        <v>45412</v>
      </c>
      <c r="AH36" s="108">
        <v>7.2</v>
      </c>
    </row>
    <row r="37" spans="1:34">
      <c r="A37" s="109">
        <v>45443</v>
      </c>
      <c r="B37" s="108">
        <v>5.41</v>
      </c>
      <c r="C37" s="108">
        <v>-1.04</v>
      </c>
      <c r="E37" s="109">
        <v>45443</v>
      </c>
      <c r="F37" s="108">
        <v>6.45</v>
      </c>
      <c r="H37" s="109">
        <v>45443</v>
      </c>
      <c r="I37" s="108">
        <v>-2.9</v>
      </c>
      <c r="J37" s="108">
        <v>-3.8</v>
      </c>
      <c r="L37" s="109">
        <v>45443</v>
      </c>
      <c r="M37" s="108">
        <v>0.9</v>
      </c>
      <c r="O37" s="109">
        <v>45443</v>
      </c>
      <c r="P37" s="108">
        <v>-5</v>
      </c>
      <c r="Q37" s="108">
        <v>-5.6</v>
      </c>
      <c r="S37" s="109">
        <v>45443</v>
      </c>
      <c r="T37" s="108">
        <v>0.6</v>
      </c>
      <c r="V37" s="109">
        <v>45443</v>
      </c>
      <c r="W37" s="108">
        <v>2.5099999999999998</v>
      </c>
      <c r="X37" s="108">
        <v>-2.5099999999999998</v>
      </c>
      <c r="Z37" s="109">
        <v>45443</v>
      </c>
      <c r="AA37" s="108">
        <v>5.0199999999999996</v>
      </c>
      <c r="AC37" s="109">
        <v>45443</v>
      </c>
      <c r="AD37" s="108">
        <v>-0.8</v>
      </c>
      <c r="AE37" s="108">
        <v>-7.8</v>
      </c>
      <c r="AG37" s="109">
        <v>45443</v>
      </c>
      <c r="AH37" s="108">
        <v>7</v>
      </c>
    </row>
    <row r="38" spans="1:34">
      <c r="A38" s="109">
        <v>45473</v>
      </c>
      <c r="B38" s="108">
        <v>5.36</v>
      </c>
      <c r="C38" s="108">
        <v>-0.88999999999999968</v>
      </c>
      <c r="E38" s="109">
        <v>45473</v>
      </c>
      <c r="F38" s="108">
        <v>6.25</v>
      </c>
      <c r="H38" s="109">
        <v>45473</v>
      </c>
      <c r="I38" s="108">
        <v>-2.1</v>
      </c>
      <c r="J38" s="108">
        <v>-3.5</v>
      </c>
      <c r="L38" s="109">
        <v>45473</v>
      </c>
      <c r="M38" s="108">
        <v>1.4</v>
      </c>
      <c r="O38" s="109">
        <v>45473</v>
      </c>
      <c r="P38" s="108">
        <v>-3.4</v>
      </c>
      <c r="Q38" s="108">
        <v>-4.5999999999999996</v>
      </c>
      <c r="S38" s="109">
        <v>45473</v>
      </c>
      <c r="T38" s="108">
        <v>1.2</v>
      </c>
      <c r="V38" s="109">
        <v>45473</v>
      </c>
      <c r="W38" s="108">
        <v>3.49</v>
      </c>
      <c r="X38" s="108">
        <v>-1.8899999999999997</v>
      </c>
      <c r="Z38" s="109">
        <v>45473</v>
      </c>
      <c r="AA38" s="108">
        <v>5.38</v>
      </c>
      <c r="AC38" s="109">
        <v>45473</v>
      </c>
      <c r="AD38" s="108">
        <v>-1.7</v>
      </c>
      <c r="AE38" s="108">
        <v>-7.9</v>
      </c>
      <c r="AG38" s="109">
        <v>45473</v>
      </c>
      <c r="AH38" s="108">
        <v>6.2</v>
      </c>
    </row>
    <row r="39" spans="1:34">
      <c r="A39" s="109">
        <v>45504</v>
      </c>
      <c r="B39" s="108">
        <v>4.05</v>
      </c>
      <c r="C39" s="108">
        <v>-1.8500000000000005</v>
      </c>
      <c r="E39" s="109">
        <v>45504</v>
      </c>
      <c r="F39" s="108">
        <v>5.9</v>
      </c>
      <c r="H39" s="109">
        <v>45504</v>
      </c>
      <c r="I39" s="108">
        <v>-1.7</v>
      </c>
      <c r="J39" s="108">
        <v>-3.3</v>
      </c>
      <c r="L39" s="109">
        <v>45504</v>
      </c>
      <c r="M39" s="108">
        <v>1.6</v>
      </c>
      <c r="O39" s="109">
        <v>45504</v>
      </c>
      <c r="P39" s="108">
        <v>-3</v>
      </c>
      <c r="Q39" s="108">
        <v>-4.2</v>
      </c>
      <c r="S39" s="109">
        <v>45504</v>
      </c>
      <c r="T39" s="108">
        <v>1.2</v>
      </c>
      <c r="V39" s="109">
        <v>45504</v>
      </c>
      <c r="W39" s="108">
        <v>5.79</v>
      </c>
      <c r="X39" s="108">
        <v>-0.16999999999999993</v>
      </c>
      <c r="Z39" s="109">
        <v>45504</v>
      </c>
      <c r="AA39" s="108">
        <v>5.96</v>
      </c>
      <c r="AC39" s="109">
        <v>45504</v>
      </c>
      <c r="AD39" s="108">
        <v>-2.6</v>
      </c>
      <c r="AE39" s="108">
        <v>-8.9</v>
      </c>
      <c r="AG39" s="109">
        <v>45504</v>
      </c>
      <c r="AH39" s="108">
        <v>6.3</v>
      </c>
    </row>
    <row r="40" spans="1:34">
      <c r="A40" s="109">
        <v>45535</v>
      </c>
      <c r="B40" s="108">
        <v>4.42</v>
      </c>
      <c r="C40" s="108">
        <v>-1.3499999999999996</v>
      </c>
      <c r="E40" s="109">
        <v>45535</v>
      </c>
      <c r="F40" s="108">
        <v>5.77</v>
      </c>
      <c r="H40" s="109">
        <v>45535</v>
      </c>
      <c r="I40" s="108">
        <v>-0.7</v>
      </c>
      <c r="J40" s="108">
        <v>-2.8</v>
      </c>
      <c r="L40" s="109">
        <v>45535</v>
      </c>
      <c r="M40" s="108">
        <v>2.1</v>
      </c>
      <c r="O40" s="109">
        <v>45535</v>
      </c>
      <c r="P40" s="108">
        <v>-2</v>
      </c>
      <c r="Q40" s="108">
        <v>-3.7</v>
      </c>
      <c r="S40" s="109">
        <v>45535</v>
      </c>
      <c r="T40" s="108">
        <v>1.7</v>
      </c>
      <c r="V40" s="109">
        <v>45535</v>
      </c>
      <c r="W40" s="108">
        <v>5.0999999999999996</v>
      </c>
      <c r="X40" s="108">
        <v>-0.5600000000000005</v>
      </c>
      <c r="Z40" s="109">
        <v>45535</v>
      </c>
      <c r="AA40" s="108">
        <v>5.66</v>
      </c>
      <c r="AC40" s="109">
        <v>45535</v>
      </c>
      <c r="AD40" s="108">
        <v>-3</v>
      </c>
      <c r="AE40" s="108">
        <v>-9.3000000000000007</v>
      </c>
      <c r="AG40" s="109">
        <v>45535</v>
      </c>
      <c r="AH40" s="108">
        <v>6.3</v>
      </c>
    </row>
    <row r="41" spans="1:34">
      <c r="A41" s="109">
        <v>45565</v>
      </c>
      <c r="B41" s="108">
        <v>4.47</v>
      </c>
      <c r="C41" s="108">
        <v>-1.1100000000000003</v>
      </c>
      <c r="E41" s="109">
        <v>45565</v>
      </c>
      <c r="F41" s="108">
        <v>5.58</v>
      </c>
      <c r="H41" s="109">
        <v>45565</v>
      </c>
      <c r="I41" s="108">
        <v>0.2</v>
      </c>
      <c r="J41" s="108">
        <v>-2.5</v>
      </c>
      <c r="L41" s="109">
        <v>45565</v>
      </c>
      <c r="M41" s="108">
        <v>2.7</v>
      </c>
      <c r="O41" s="109">
        <v>45565</v>
      </c>
      <c r="P41" s="108">
        <v>-1.3</v>
      </c>
      <c r="Q41" s="108">
        <v>-3.3</v>
      </c>
      <c r="S41" s="109">
        <v>45565</v>
      </c>
      <c r="T41" s="108">
        <v>2</v>
      </c>
      <c r="V41" s="109">
        <v>45565</v>
      </c>
      <c r="W41" s="108">
        <v>5.32</v>
      </c>
      <c r="X41" s="108">
        <v>-0.12999999999999989</v>
      </c>
      <c r="Z41" s="109">
        <v>45565</v>
      </c>
      <c r="AA41" s="108">
        <v>5.45</v>
      </c>
      <c r="AC41" s="109">
        <v>45565</v>
      </c>
      <c r="AD41" s="108">
        <v>-3.3</v>
      </c>
      <c r="AE41" s="108">
        <v>-10.1</v>
      </c>
      <c r="AG41" s="109">
        <v>45565</v>
      </c>
      <c r="AH41" s="108">
        <v>6.8</v>
      </c>
    </row>
    <row r="42" spans="1:34">
      <c r="A42" s="109">
        <v>45596</v>
      </c>
      <c r="B42" s="108">
        <v>5.29</v>
      </c>
      <c r="C42" s="108">
        <v>-0.45999999999999996</v>
      </c>
      <c r="E42" s="109">
        <v>45596</v>
      </c>
      <c r="F42" s="108">
        <v>5.75</v>
      </c>
      <c r="H42" s="109">
        <v>45596</v>
      </c>
      <c r="I42" s="108">
        <v>1.1000000000000001</v>
      </c>
      <c r="J42" s="108">
        <v>-2</v>
      </c>
      <c r="L42" s="109">
        <v>45596</v>
      </c>
      <c r="M42" s="108">
        <v>3.1</v>
      </c>
      <c r="O42" s="109">
        <v>45596</v>
      </c>
      <c r="P42" s="108">
        <v>0.2</v>
      </c>
      <c r="Q42" s="108">
        <v>-2.1999999999999997</v>
      </c>
      <c r="S42" s="109">
        <v>45596</v>
      </c>
      <c r="T42" s="108">
        <v>2.4</v>
      </c>
      <c r="V42" s="109">
        <v>45596</v>
      </c>
      <c r="W42" s="108">
        <v>6.39</v>
      </c>
      <c r="X42" s="108">
        <v>4.0000000000000036E-2</v>
      </c>
      <c r="Z42" s="109">
        <v>45596</v>
      </c>
      <c r="AA42" s="108">
        <v>6.35</v>
      </c>
      <c r="AC42" s="109">
        <v>45596</v>
      </c>
      <c r="AD42" s="108">
        <v>-2.2999999999999998</v>
      </c>
      <c r="AE42" s="108">
        <v>-9.8000000000000007</v>
      </c>
      <c r="AG42" s="109">
        <v>45596</v>
      </c>
      <c r="AH42" s="108">
        <v>7.5</v>
      </c>
    </row>
    <row r="43" spans="1:34">
      <c r="A43" s="109">
        <v>45626</v>
      </c>
      <c r="B43" s="108">
        <v>3.87</v>
      </c>
      <c r="C43" s="108">
        <v>-1.3999999999999995</v>
      </c>
      <c r="E43" s="109">
        <v>45626</v>
      </c>
      <c r="F43" s="108">
        <v>5.27</v>
      </c>
      <c r="H43" s="109">
        <v>45626</v>
      </c>
      <c r="I43" s="108">
        <v>2.1</v>
      </c>
      <c r="J43" s="108">
        <v>-1.6</v>
      </c>
      <c r="L43" s="109">
        <v>45626</v>
      </c>
      <c r="M43" s="108">
        <v>3.7</v>
      </c>
      <c r="O43" s="109">
        <v>45626</v>
      </c>
      <c r="P43" s="108">
        <v>1.5</v>
      </c>
      <c r="Q43" s="108">
        <v>-1.4</v>
      </c>
      <c r="S43" s="109">
        <v>45626</v>
      </c>
      <c r="T43" s="108">
        <v>2.9</v>
      </c>
      <c r="V43" s="109">
        <v>45626</v>
      </c>
      <c r="W43" s="108">
        <v>6.36</v>
      </c>
      <c r="X43" s="108">
        <v>0.55000000000000071</v>
      </c>
      <c r="Z43" s="109">
        <v>45626</v>
      </c>
      <c r="AA43" s="108">
        <v>5.81</v>
      </c>
      <c r="AC43" s="109">
        <v>45626</v>
      </c>
      <c r="AD43" s="108">
        <v>-0.7</v>
      </c>
      <c r="AE43" s="108">
        <v>-7.8</v>
      </c>
      <c r="AG43" s="109">
        <v>45626</v>
      </c>
      <c r="AH43" s="108">
        <v>7.1</v>
      </c>
    </row>
    <row r="44" spans="1:34">
      <c r="A44" s="109">
        <v>45657</v>
      </c>
      <c r="B44" s="108">
        <v>3.8</v>
      </c>
      <c r="C44" s="108">
        <v>-1.6100000000000003</v>
      </c>
      <c r="E44" s="109">
        <v>45657</v>
      </c>
      <c r="F44" s="108">
        <v>5.41</v>
      </c>
      <c r="H44" s="109">
        <v>45657</v>
      </c>
      <c r="I44" s="108">
        <v>2.6</v>
      </c>
      <c r="J44" s="108">
        <v>-1.1999999999999997</v>
      </c>
      <c r="L44" s="109">
        <v>45657</v>
      </c>
      <c r="M44" s="108">
        <v>3.8</v>
      </c>
      <c r="O44" s="109">
        <v>45657</v>
      </c>
      <c r="P44" s="108">
        <v>1.8</v>
      </c>
      <c r="Q44" s="108">
        <v>-0.8</v>
      </c>
      <c r="S44" s="109">
        <v>45657</v>
      </c>
      <c r="T44" s="108">
        <v>2.6</v>
      </c>
      <c r="V44" s="109">
        <v>45657</v>
      </c>
      <c r="W44" s="108">
        <v>7.39</v>
      </c>
      <c r="X44" s="108">
        <v>1.9399999999999995</v>
      </c>
      <c r="Z44" s="109">
        <v>45657</v>
      </c>
      <c r="AA44" s="108">
        <v>5.45</v>
      </c>
      <c r="AC44" s="109">
        <v>45657</v>
      </c>
      <c r="AD44" s="108">
        <v>1.2</v>
      </c>
      <c r="AE44" s="108">
        <v>-6.1</v>
      </c>
      <c r="AG44" s="109">
        <v>45657</v>
      </c>
      <c r="AH44" s="108">
        <v>7.3</v>
      </c>
    </row>
    <row r="45" spans="1:34">
      <c r="A45" s="109">
        <v>45688</v>
      </c>
      <c r="B45" s="108">
        <v>4.0599999999999996</v>
      </c>
      <c r="C45" s="108">
        <v>-1.33</v>
      </c>
      <c r="E45" s="109">
        <v>45688</v>
      </c>
      <c r="F45" s="108">
        <v>5.39</v>
      </c>
      <c r="H45" s="109">
        <v>45688</v>
      </c>
      <c r="I45" s="108">
        <v>2.9</v>
      </c>
      <c r="J45" s="108">
        <v>-1</v>
      </c>
      <c r="L45" s="109">
        <v>45688</v>
      </c>
      <c r="M45" s="108">
        <v>3.9</v>
      </c>
      <c r="O45" s="109">
        <v>45688</v>
      </c>
      <c r="P45" s="108">
        <v>2.7</v>
      </c>
      <c r="Q45" s="108">
        <v>-0.19999999999999973</v>
      </c>
      <c r="S45" s="109">
        <v>45688</v>
      </c>
      <c r="T45" s="108">
        <v>2.9</v>
      </c>
      <c r="V45" s="109">
        <v>45688</v>
      </c>
      <c r="W45" s="108">
        <v>7.48</v>
      </c>
      <c r="X45" s="108">
        <v>2.12</v>
      </c>
      <c r="Z45" s="109">
        <v>45688</v>
      </c>
      <c r="AA45" s="108">
        <v>5.36</v>
      </c>
      <c r="AC45" s="109">
        <v>45688</v>
      </c>
      <c r="AD45" s="108">
        <v>0.4</v>
      </c>
      <c r="AE45" s="108">
        <v>-6.6</v>
      </c>
      <c r="AG45" s="109">
        <v>45688</v>
      </c>
      <c r="AH45" s="108">
        <v>7</v>
      </c>
    </row>
    <row r="46" spans="1:34">
      <c r="A46" s="109">
        <v>45716</v>
      </c>
      <c r="B46" s="108">
        <v>2.63</v>
      </c>
      <c r="C46" s="108">
        <v>-2.2300000000000004</v>
      </c>
      <c r="E46" s="109">
        <v>45716</v>
      </c>
      <c r="F46" s="108">
        <v>4.8600000000000003</v>
      </c>
      <c r="H46" s="109">
        <v>45716</v>
      </c>
      <c r="I46" s="108">
        <v>3</v>
      </c>
      <c r="J46" s="108">
        <v>-0.89999999999999991</v>
      </c>
      <c r="L46" s="109">
        <v>45716</v>
      </c>
      <c r="M46" s="108">
        <v>3.9</v>
      </c>
      <c r="O46" s="109">
        <v>45716</v>
      </c>
      <c r="P46" s="108">
        <v>3.5</v>
      </c>
      <c r="Q46" s="108">
        <v>0.5</v>
      </c>
      <c r="S46" s="109">
        <v>45716</v>
      </c>
      <c r="T46" s="108">
        <v>3</v>
      </c>
      <c r="V46" s="109">
        <v>45716</v>
      </c>
      <c r="W46" s="108">
        <v>7.28</v>
      </c>
      <c r="X46" s="108">
        <v>1.9500000000000002</v>
      </c>
      <c r="Z46" s="109">
        <v>45716</v>
      </c>
      <c r="AA46" s="108">
        <v>5.33</v>
      </c>
      <c r="AC46" s="109">
        <v>45716</v>
      </c>
      <c r="AD46" s="108">
        <v>0.1</v>
      </c>
      <c r="AE46" s="108">
        <v>-6.9</v>
      </c>
      <c r="AG46" s="109">
        <v>45716</v>
      </c>
      <c r="AH46" s="108">
        <v>7</v>
      </c>
    </row>
    <row r="47" spans="1:34">
      <c r="A47" s="109"/>
      <c r="E47" s="109"/>
      <c r="H47" s="109"/>
      <c r="L47" s="109"/>
      <c r="O47" s="109"/>
      <c r="S47" s="109"/>
      <c r="V47" s="109"/>
      <c r="Z47" s="109"/>
      <c r="AC47" s="109"/>
      <c r="AG47" s="109"/>
    </row>
    <row r="48" spans="1:34">
      <c r="A48" s="109"/>
      <c r="E48" s="109"/>
      <c r="H48" s="109"/>
      <c r="L48" s="109"/>
      <c r="O48" s="109"/>
      <c r="S48" s="109"/>
      <c r="V48" s="109"/>
      <c r="Z48" s="109"/>
      <c r="AC48" s="109"/>
      <c r="AG48" s="109"/>
    </row>
    <row r="49" spans="1:33">
      <c r="A49" s="109"/>
      <c r="E49" s="109"/>
      <c r="H49" s="109"/>
      <c r="L49" s="109"/>
      <c r="O49" s="109"/>
      <c r="S49" s="109"/>
      <c r="V49" s="109"/>
      <c r="Z49" s="109"/>
      <c r="AC49" s="109"/>
      <c r="AG49" s="109"/>
    </row>
    <row r="50" spans="1:33">
      <c r="A50" s="109"/>
      <c r="E50" s="109"/>
      <c r="H50" s="109"/>
      <c r="L50" s="109"/>
      <c r="O50" s="109"/>
      <c r="S50" s="109"/>
      <c r="V50" s="109"/>
      <c r="Z50" s="109"/>
      <c r="AC50" s="109"/>
      <c r="AG50" s="109"/>
    </row>
    <row r="51" spans="1:33">
      <c r="A51" s="109"/>
      <c r="E51" s="109"/>
      <c r="H51" s="109"/>
      <c r="L51" s="109"/>
      <c r="O51" s="109"/>
      <c r="S51" s="109"/>
      <c r="V51" s="109"/>
      <c r="Z51" s="109"/>
      <c r="AC51" s="109"/>
      <c r="AG51" s="109"/>
    </row>
    <row r="52" spans="1:33">
      <c r="A52" s="109"/>
      <c r="E52" s="109"/>
      <c r="H52" s="109"/>
      <c r="L52" s="109"/>
      <c r="O52" s="109"/>
      <c r="S52" s="109"/>
      <c r="V52" s="109"/>
      <c r="Z52" s="109"/>
      <c r="AC52" s="109"/>
      <c r="AG52" s="109"/>
    </row>
    <row r="53" spans="1:33">
      <c r="A53" s="109"/>
      <c r="E53" s="109"/>
      <c r="H53" s="109"/>
      <c r="L53" s="109"/>
      <c r="O53" s="109"/>
      <c r="S53" s="109"/>
      <c r="V53" s="109"/>
      <c r="Z53" s="109"/>
      <c r="AC53" s="109"/>
      <c r="AG53" s="109"/>
    </row>
    <row r="54" spans="1:33">
      <c r="A54" s="109"/>
      <c r="E54" s="109"/>
      <c r="H54" s="109"/>
      <c r="L54" s="109"/>
      <c r="O54" s="109"/>
      <c r="S54" s="109"/>
      <c r="V54" s="109"/>
      <c r="Z54" s="109"/>
      <c r="AC54" s="109"/>
      <c r="AG54" s="109"/>
    </row>
    <row r="55" spans="1:33">
      <c r="A55" s="109"/>
      <c r="E55" s="109"/>
      <c r="H55" s="109"/>
      <c r="L55" s="109"/>
      <c r="O55" s="109"/>
      <c r="S55" s="109"/>
      <c r="V55" s="109"/>
      <c r="Z55" s="109"/>
      <c r="AC55" s="109"/>
      <c r="AG55" s="109"/>
    </row>
    <row r="56" spans="1:33">
      <c r="A56" s="109"/>
      <c r="E56" s="109"/>
      <c r="H56" s="109"/>
      <c r="L56" s="109"/>
      <c r="O56" s="109"/>
      <c r="S56" s="109"/>
      <c r="V56" s="109"/>
      <c r="Z56" s="109"/>
      <c r="AC56" s="109"/>
      <c r="AG56" s="109"/>
    </row>
    <row r="57" spans="1:33">
      <c r="A57" s="109"/>
      <c r="E57" s="109"/>
      <c r="H57" s="109"/>
      <c r="L57" s="109"/>
      <c r="O57" s="109"/>
      <c r="S57" s="109"/>
      <c r="V57" s="109"/>
      <c r="Z57" s="109"/>
      <c r="AC57" s="109"/>
      <c r="AG57" s="109"/>
    </row>
    <row r="58" spans="1:33">
      <c r="A58" s="109"/>
      <c r="E58" s="109"/>
      <c r="H58" s="109"/>
      <c r="L58" s="109"/>
      <c r="O58" s="109"/>
      <c r="S58" s="109"/>
      <c r="V58" s="109"/>
      <c r="Z58" s="109"/>
      <c r="AC58" s="109"/>
      <c r="AG58" s="109"/>
    </row>
    <row r="59" spans="1:33">
      <c r="A59" s="109"/>
      <c r="E59" s="109"/>
      <c r="H59" s="109"/>
      <c r="L59" s="109"/>
      <c r="O59" s="109"/>
      <c r="S59" s="109"/>
      <c r="V59" s="109"/>
      <c r="Z59" s="109"/>
      <c r="AC59" s="109"/>
      <c r="AG59" s="109"/>
    </row>
    <row r="60" spans="1:33">
      <c r="A60" s="109"/>
      <c r="E60" s="109"/>
      <c r="H60" s="109"/>
      <c r="L60" s="109"/>
      <c r="O60" s="109"/>
      <c r="S60" s="109"/>
      <c r="V60" s="109"/>
      <c r="Z60" s="109"/>
      <c r="AC60" s="109"/>
      <c r="AG60" s="109"/>
    </row>
    <row r="61" spans="1:33">
      <c r="A61" s="109"/>
      <c r="E61" s="109"/>
      <c r="H61" s="109"/>
      <c r="L61" s="109"/>
      <c r="O61" s="109"/>
      <c r="S61" s="109"/>
      <c r="V61" s="109"/>
      <c r="Z61" s="109"/>
      <c r="AC61" s="109"/>
      <c r="AG61" s="109"/>
    </row>
    <row r="62" spans="1:33">
      <c r="A62" s="109"/>
      <c r="E62" s="109"/>
      <c r="H62" s="109"/>
      <c r="L62" s="109"/>
      <c r="O62" s="109"/>
      <c r="S62" s="109"/>
      <c r="V62" s="109"/>
      <c r="Z62" s="109"/>
      <c r="AC62" s="109"/>
      <c r="AG62" s="109"/>
    </row>
    <row r="63" spans="1:33">
      <c r="A63" s="109"/>
      <c r="E63" s="109"/>
      <c r="H63" s="109"/>
      <c r="L63" s="109"/>
      <c r="O63" s="109"/>
      <c r="S63" s="109"/>
      <c r="V63" s="109"/>
      <c r="Z63" s="109"/>
      <c r="AC63" s="109"/>
      <c r="AG63" s="109"/>
    </row>
    <row r="64" spans="1:33">
      <c r="A64" s="109"/>
      <c r="E64" s="109"/>
      <c r="H64" s="109"/>
      <c r="L64" s="109"/>
      <c r="O64" s="109"/>
      <c r="S64" s="109"/>
      <c r="V64" s="109"/>
      <c r="Z64" s="109"/>
      <c r="AC64" s="109"/>
      <c r="AG64" s="109"/>
    </row>
    <row r="65" spans="1:33">
      <c r="A65" s="109"/>
      <c r="E65" s="109"/>
      <c r="H65" s="109"/>
      <c r="L65" s="109"/>
      <c r="O65" s="109"/>
      <c r="S65" s="109"/>
      <c r="V65" s="109"/>
      <c r="Z65" s="109"/>
      <c r="AC65" s="109"/>
      <c r="AG65" s="109"/>
    </row>
    <row r="66" spans="1:33">
      <c r="A66" s="109"/>
      <c r="E66" s="109"/>
      <c r="H66" s="109"/>
      <c r="L66" s="109"/>
      <c r="O66" s="109"/>
      <c r="S66" s="109"/>
      <c r="V66" s="109"/>
      <c r="Z66" s="109"/>
      <c r="AC66" s="109"/>
      <c r="AG66" s="109"/>
    </row>
    <row r="67" spans="1:33">
      <c r="A67" s="109"/>
      <c r="E67" s="109"/>
      <c r="H67" s="109"/>
      <c r="L67" s="109"/>
      <c r="O67" s="109"/>
      <c r="S67" s="109"/>
      <c r="V67" s="109"/>
      <c r="Z67" s="109"/>
      <c r="AC67" s="109"/>
      <c r="AG67" s="109"/>
    </row>
    <row r="68" spans="1:33">
      <c r="A68" s="109"/>
      <c r="E68" s="109"/>
      <c r="H68" s="109"/>
      <c r="L68" s="109"/>
      <c r="O68" s="109"/>
      <c r="S68" s="109"/>
      <c r="V68" s="109"/>
      <c r="Z68" s="109"/>
      <c r="AC68" s="109"/>
      <c r="AG68" s="109"/>
    </row>
    <row r="69" spans="1:33">
      <c r="A69" s="109"/>
      <c r="E69" s="109"/>
      <c r="H69" s="109"/>
      <c r="L69" s="109"/>
      <c r="O69" s="109"/>
      <c r="S69" s="109"/>
      <c r="V69" s="109"/>
      <c r="Z69" s="109"/>
      <c r="AC69" s="109"/>
      <c r="AG69" s="109"/>
    </row>
    <row r="70" spans="1:33">
      <c r="A70" s="109"/>
      <c r="E70" s="109"/>
      <c r="H70" s="109"/>
      <c r="L70" s="109"/>
      <c r="O70" s="109"/>
      <c r="S70" s="109"/>
      <c r="V70" s="109"/>
      <c r="Z70" s="109"/>
      <c r="AC70" s="109"/>
      <c r="AG70" s="109"/>
    </row>
    <row r="71" spans="1:33">
      <c r="A71" s="109"/>
      <c r="E71" s="109"/>
      <c r="H71" s="109"/>
      <c r="L71" s="109"/>
      <c r="O71" s="109"/>
      <c r="S71" s="109"/>
      <c r="V71" s="109"/>
      <c r="Z71" s="109"/>
      <c r="AC71" s="109"/>
      <c r="AG71" s="109"/>
    </row>
    <row r="72" spans="1:33">
      <c r="A72" s="109"/>
      <c r="E72" s="109"/>
      <c r="H72" s="109"/>
      <c r="L72" s="109"/>
      <c r="O72" s="109"/>
      <c r="S72" s="109"/>
      <c r="V72" s="109"/>
      <c r="Z72" s="109"/>
      <c r="AC72" s="109"/>
      <c r="AG72" s="109"/>
    </row>
    <row r="73" spans="1:33">
      <c r="A73" s="109"/>
      <c r="E73" s="109"/>
      <c r="H73" s="109"/>
      <c r="L73" s="109"/>
      <c r="O73" s="109"/>
      <c r="S73" s="109"/>
      <c r="V73" s="109"/>
      <c r="Z73" s="109"/>
      <c r="AC73" s="109"/>
      <c r="AG73" s="109"/>
    </row>
    <row r="74" spans="1:33">
      <c r="A74" s="109"/>
      <c r="E74" s="109"/>
      <c r="H74" s="109"/>
      <c r="L74" s="109"/>
      <c r="O74" s="109"/>
      <c r="S74" s="109"/>
      <c r="V74" s="109"/>
      <c r="Z74" s="109"/>
      <c r="AC74" s="109"/>
      <c r="AG74" s="109"/>
    </row>
    <row r="75" spans="1:33">
      <c r="A75" s="109"/>
      <c r="E75" s="109"/>
      <c r="H75" s="109"/>
      <c r="L75" s="109"/>
      <c r="O75" s="109"/>
      <c r="S75" s="109"/>
      <c r="V75" s="109"/>
      <c r="Z75" s="109"/>
      <c r="AC75" s="109"/>
      <c r="AG75" s="109"/>
    </row>
    <row r="76" spans="1:33">
      <c r="A76" s="109"/>
      <c r="E76" s="109"/>
      <c r="H76" s="109"/>
      <c r="L76" s="109"/>
      <c r="O76" s="109"/>
      <c r="S76" s="109"/>
      <c r="V76" s="109"/>
      <c r="Z76" s="109"/>
      <c r="AC76" s="109"/>
      <c r="AG76" s="109"/>
    </row>
    <row r="77" spans="1:33">
      <c r="A77" s="109"/>
      <c r="E77" s="109"/>
      <c r="H77" s="109"/>
      <c r="L77" s="109"/>
      <c r="O77" s="109"/>
      <c r="S77" s="109"/>
      <c r="V77" s="109"/>
      <c r="Z77" s="109"/>
      <c r="AC77" s="109"/>
      <c r="AG77" s="109"/>
    </row>
    <row r="78" spans="1:33">
      <c r="A78" s="109"/>
      <c r="E78" s="109"/>
      <c r="H78" s="109"/>
      <c r="L78" s="109"/>
      <c r="O78" s="109"/>
      <c r="S78" s="109"/>
      <c r="V78" s="109"/>
      <c r="Z78" s="109"/>
      <c r="AC78" s="109"/>
      <c r="AG78" s="109"/>
    </row>
    <row r="79" spans="1:33">
      <c r="A79" s="109"/>
      <c r="C79" s="110"/>
      <c r="E79" s="109"/>
      <c r="H79" s="109"/>
      <c r="L79" s="109"/>
      <c r="O79" s="109"/>
      <c r="S79" s="109"/>
      <c r="V79" s="109"/>
      <c r="Z79" s="109"/>
      <c r="AC79" s="109"/>
      <c r="AG79" s="109"/>
    </row>
    <row r="80" spans="1:33">
      <c r="A80" s="109"/>
      <c r="C80" s="110"/>
      <c r="E80" s="109"/>
      <c r="H80" s="109"/>
      <c r="L80" s="109"/>
      <c r="O80" s="109"/>
      <c r="S80" s="109"/>
      <c r="V80" s="109"/>
      <c r="Z80" s="109"/>
      <c r="AC80" s="109"/>
      <c r="AG80" s="109"/>
    </row>
    <row r="81" spans="1:33">
      <c r="A81" s="109"/>
      <c r="C81" s="110"/>
      <c r="E81" s="109"/>
      <c r="H81" s="109"/>
      <c r="L81" s="109"/>
      <c r="O81" s="109"/>
      <c r="S81" s="109"/>
      <c r="V81" s="109"/>
      <c r="Z81" s="109"/>
      <c r="AC81" s="109"/>
      <c r="AG81" s="109"/>
    </row>
    <row r="82" spans="1:33">
      <c r="A82" s="109"/>
      <c r="C82" s="110"/>
      <c r="E82" s="109"/>
      <c r="H82" s="109"/>
      <c r="L82" s="109"/>
      <c r="O82" s="109"/>
      <c r="S82" s="109"/>
      <c r="V82" s="109"/>
      <c r="Z82" s="109"/>
      <c r="AC82" s="109"/>
      <c r="AG82" s="109"/>
    </row>
    <row r="83" spans="1:33">
      <c r="A83" s="109"/>
      <c r="C83" s="110"/>
      <c r="E83" s="109"/>
      <c r="H83" s="109"/>
      <c r="L83" s="109"/>
      <c r="O83" s="109"/>
      <c r="S83" s="109"/>
      <c r="V83" s="109"/>
      <c r="Z83" s="109"/>
      <c r="AC83" s="109"/>
      <c r="AG83" s="109"/>
    </row>
    <row r="84" spans="1:33">
      <c r="A84" s="109"/>
      <c r="C84" s="110"/>
      <c r="E84" s="109"/>
      <c r="H84" s="109"/>
      <c r="L84" s="109"/>
      <c r="O84" s="109"/>
      <c r="S84" s="109"/>
      <c r="V84" s="109"/>
      <c r="Z84" s="109"/>
      <c r="AC84" s="109"/>
      <c r="AG84" s="109"/>
    </row>
    <row r="85" spans="1:33">
      <c r="A85" s="109"/>
      <c r="C85" s="110"/>
      <c r="E85" s="109"/>
      <c r="H85" s="109"/>
      <c r="L85" s="109"/>
      <c r="O85" s="109"/>
      <c r="S85" s="109"/>
      <c r="V85" s="109"/>
      <c r="Z85" s="109"/>
      <c r="AC85" s="109"/>
      <c r="AG85" s="109"/>
    </row>
    <row r="86" spans="1:33">
      <c r="A86" s="109"/>
      <c r="E86" s="109"/>
      <c r="H86" s="109"/>
      <c r="L86" s="109"/>
      <c r="O86" s="109"/>
      <c r="S86" s="109"/>
      <c r="V86" s="109"/>
      <c r="Z86" s="109"/>
      <c r="AC86" s="109"/>
      <c r="AG86" s="10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working</vt:lpstr>
      <vt:lpstr>整理</vt:lpstr>
      <vt:lpstr>BLM貼值</vt:lpstr>
      <vt:lpstr>Bloomberg Ticker_update</vt:lpstr>
      <vt:lpstr>Bloomberg Ticker_update (value)</vt:lpstr>
      <vt:lpstr>PE Ratio</vt:lpstr>
      <vt:lpstr>PE Ratio (value)</vt:lpstr>
      <vt:lpstr>M1-M2 update</vt:lpstr>
      <vt:lpstr>M1-M2 update (value)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#35證券投資部-黃千倫</dc:creator>
  <cp:lastModifiedBy>#37股權投資部-潘佳怡</cp:lastModifiedBy>
  <dcterms:created xsi:type="dcterms:W3CDTF">2019-10-21T05:53:59Z</dcterms:created>
  <dcterms:modified xsi:type="dcterms:W3CDTF">2025-07-15T02:47:03Z</dcterms:modified>
</cp:coreProperties>
</file>