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autoCompressPictures="0"/>
  <xr:revisionPtr revIDLastSave="0" documentId="13_ncr:1_{4E891BC7-DBC0-474C-B191-08F52F938509}" xr6:coauthVersionLast="47" xr6:coauthVersionMax="47" xr10:uidLastSave="{00000000-0000-0000-0000-000000000000}"/>
  <bookViews>
    <workbookView xWindow="-21720" yWindow="-120" windowWidth="21840" windowHeight="13140" tabRatio="788" activeTab="2" xr2:uid="{00000000-000D-0000-FFFF-FFFF00000000}"/>
  </bookViews>
  <sheets>
    <sheet name="Calendário" sheetId="14" r:id="rId1"/>
    <sheet name="PLANO" sheetId="15" r:id="rId2"/>
    <sheet name="RELATÓRIOS DE BATERIAS" sheetId="16" r:id="rId3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<sst xmlns="http://schemas.openxmlformats.org/spreadsheetml/2006/main" count="111" uniqueCount="95">
  <si>
    <t>Anotações: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</si>
  <si>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</si>
  <si>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</si>
  <si>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</si>
  <si>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</si>
  <si>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</si>
  <si>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</si>
  <si>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</si>
  <si>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</si>
  <si>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</si>
  <si>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</si>
  <si>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</si>
  <si>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</si>
  <si>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</si>
  <si>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</si>
  <si>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</si>
  <si>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</si>
  <si>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</si>
  <si>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</si>
  <si>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</si>
  <si>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</si>
  <si>
    <t>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</t>
  </si>
  <si>
    <t>Proxima semana:
&gt; Revisar trabalho escrito;</t>
  </si>
  <si>
    <t>&gt; Revisar trabalho escrito;</t>
  </si>
  <si>
    <t>Proxima semana:
&gt; Iniciar implementação Firebase
&gt; Iniciar implementação Tensowflow
&gt; Revisar trabalho escrito</t>
  </si>
  <si>
    <t>&gt; Iniciar implementação Firebase
&gt; Definição de método de uso Firebase
&gt; Iniciar implementação Tensowboard
&gt; Iniciar implementação Tensowflow
&gt; Revisar trabalho escrito</t>
  </si>
  <si>
    <t>Proxima semana:
&gt; Iniciar Coleta de Dados e Baterias de Teste
&gt; Definir padrão de relatório para as coletas
&gt; Pesquisa de trabalhos relacionados</t>
  </si>
  <si>
    <t>BATERIA 01</t>
  </si>
  <si>
    <t>Responsável</t>
  </si>
  <si>
    <t>BATERIA 02</t>
  </si>
  <si>
    <t>BATERIA 03</t>
  </si>
  <si>
    <t>BATERIA 04</t>
  </si>
  <si>
    <t>BATERIA 05</t>
  </si>
  <si>
    <t>BATERIA 06</t>
  </si>
  <si>
    <t>BATERIA 07</t>
  </si>
  <si>
    <t>BATERIA 08</t>
  </si>
  <si>
    <t>BATERIA 09</t>
  </si>
  <si>
    <t>BATERIA 10</t>
  </si>
  <si>
    <t>BATERIA 11</t>
  </si>
  <si>
    <t>BATERIA 12</t>
  </si>
  <si>
    <t>BATERIA 13</t>
  </si>
  <si>
    <t>BATERIA 14</t>
  </si>
  <si>
    <t>BATERIA 15</t>
  </si>
  <si>
    <t>BATERIA 16</t>
  </si>
  <si>
    <t>BATERIA 17</t>
  </si>
  <si>
    <t>BATERIA 18</t>
  </si>
  <si>
    <t>BATERIA 19</t>
  </si>
  <si>
    <t>BATERIA 20</t>
  </si>
  <si>
    <t>BATERIA 21</t>
  </si>
  <si>
    <t>BATERIA 22</t>
  </si>
  <si>
    <t>BATERIA 23</t>
  </si>
  <si>
    <t>BATERIA 24</t>
  </si>
  <si>
    <t>BATERIA 25</t>
  </si>
  <si>
    <t>BATERIA 26</t>
  </si>
  <si>
    <t>BATERIA 27</t>
  </si>
  <si>
    <t>BATERIA 28</t>
  </si>
  <si>
    <t>BATERIA 29</t>
  </si>
  <si>
    <t>BATERIA 30</t>
  </si>
  <si>
    <t>BATERIA 31</t>
  </si>
  <si>
    <t>BATERIA 32</t>
  </si>
  <si>
    <t>BATERIA 33</t>
  </si>
  <si>
    <t>BATERIA 34</t>
  </si>
  <si>
    <t>BATERIA 35</t>
  </si>
  <si>
    <t>BATERIA 36</t>
  </si>
  <si>
    <t>BATERIA 37</t>
  </si>
  <si>
    <t>BATERIA 38</t>
  </si>
  <si>
    <t>BATERIA 39</t>
  </si>
  <si>
    <t>BATERIA 40</t>
  </si>
  <si>
    <t>BATERIA 41</t>
  </si>
  <si>
    <t>BATERIA 42</t>
  </si>
  <si>
    <t>BATERIA 43</t>
  </si>
  <si>
    <t>BATERIA 44</t>
  </si>
  <si>
    <t>BATERIA 45</t>
  </si>
  <si>
    <t>BATERIA 46</t>
  </si>
  <si>
    <t>BATERIA 47</t>
  </si>
  <si>
    <t>BATERIA 48</t>
  </si>
  <si>
    <t>BATERIA 49</t>
  </si>
  <si>
    <t>BATERIA 50</t>
  </si>
  <si>
    <t>Data</t>
  </si>
  <si>
    <t>Qtd. Vídeos</t>
  </si>
  <si>
    <t>Qtd. Frames</t>
  </si>
  <si>
    <t>Acurácia</t>
  </si>
  <si>
    <t>Matriz Confusão</t>
  </si>
  <si>
    <t>Proxima semana:
&gt; Atualizar trabalho escrito (Fundamentação Teórica)
&gt; Continuar Coletas e Baterias de Teste</t>
  </si>
  <si>
    <t>&gt; Finalizar comunicação Firebase
&gt; Iniciar Coleta de Dados e Baterias de Teste
&gt; Definir padrão de relatório para as coletas
&gt; Pesquisa de trabalhos relacionados</t>
  </si>
  <si>
    <t>Carlos</t>
  </si>
  <si>
    <t>Treinamento / Teste</t>
  </si>
  <si>
    <t>75 / 25</t>
  </si>
  <si>
    <t>Épocas</t>
  </si>
  <si>
    <t>&gt; Finalização de código Python para captura e treinamento
&gt; Finalização de leitura de novos trabalhos relacionados</t>
  </si>
  <si>
    <t>&gt; Leitura de trabalhos relacionados
&gt; Primeiras baterias de teste realizadas</t>
  </si>
  <si>
    <t>Próxima semana: 
&gt; Finalização de leitura de novos trabalhos relacionados</t>
  </si>
  <si>
    <t>Próxima semana: 
&gt; Atualizar documentação em referencial teórico
&gt; Atualizar documentação em trabalhos relacionados
&gt; Continuar Coletas e Baterias de Teste</t>
  </si>
  <si>
    <t>array([[[63,  0],
        [ 0, 12]],
       [[58,  0],
        [ 0, 17]],
       [[60,  0],
        [ 0, 15]],
       [[58,  0],
        [ 0, 17]],
       [[61,  0],
        [ 0, 14]]], dtype=int64)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</si>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</sst>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30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u/>
      <sz val="11"/>
      <name val="Trebuchet MS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6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6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5" fillId="0" borderId="6" xfId="6" applyNumberFormat="1" applyFont="1" applyFill="1" applyAlignment="1">
      <alignment horizontal="center" vertical="center" wrapText="1"/>
    </xf>
    <xf numFmtId="0" fontId="26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6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26" fillId="47" borderId="6" xfId="6" applyNumberFormat="1" applyFont="1" applyFill="1" applyAlignment="1">
      <alignment horizontal="left" vertical="center" wrapText="1"/>
    </xf>
    <xf numFmtId="0" fontId="28" fillId="48" borderId="16" xfId="0" applyFont="1" applyFill="1" applyBorder="1" applyAlignment="1">
      <alignment horizontal="center" vertical="center" textRotation="45"/>
    </xf>
    <xf numFmtId="0" fontId="28" fillId="48" borderId="0" xfId="0" applyFont="1" applyFill="1" applyAlignment="1">
      <alignment horizontal="center" vertical="center" textRotation="45"/>
    </xf>
    <xf numFmtId="0" fontId="28" fillId="48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/>
    </xf>
    <xf numFmtId="0" fontId="7" fillId="0" borderId="0" xfId="2" applyAlignment="1">
      <alignment horizontal="left" indent="3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11" fillId="0" borderId="8" xfId="8" applyNumberFormat="1" applyAlignment="1">
      <alignment horizontal="left" vertical="center" wrapText="1" indent="1"/>
    </xf>
    <xf numFmtId="0" fontId="1" fillId="0" borderId="0" xfId="7" applyNumberFormat="1" applyAlignment="1">
      <alignment horizontal="left" vertical="top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168"/>
  <sheetViews>
    <sheetView showGridLines="0" topLeftCell="A14" zoomScaleNormal="100" workbookViewId="0">
      <selection activeCell="I25" sqref="I25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9" width="37.5" customWidth="1"/>
    <col min="10" max="11" width="17.5" customWidth="1"/>
  </cols>
  <sheetData>
    <row r="1" spans="1:9" ht="46.5" x14ac:dyDescent="0.7">
      <c r="A1" s="2"/>
      <c r="B1" s="1">
        <f ca="1">YEAR(TODAY())</f>
        <v>2022</v>
      </c>
      <c r="C1" s="44" t="s">
        <v>8</v>
      </c>
      <c r="D1" s="44"/>
      <c r="E1" s="44"/>
      <c r="F1" s="2"/>
      <c r="G1" s="2"/>
      <c r="H1" s="2"/>
    </row>
    <row r="2" spans="1:9" x14ac:dyDescent="0.3">
      <c r="A2" s="3"/>
      <c r="B2" s="4" t="s">
        <v>9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9" ht="2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9" x14ac:dyDescent="0.3">
      <c r="B4" s="7"/>
      <c r="C4" s="7"/>
      <c r="D4" s="7"/>
      <c r="E4" s="7"/>
      <c r="F4" s="7"/>
      <c r="G4" s="7"/>
      <c r="H4" s="14"/>
    </row>
    <row r="5" spans="1:9" ht="2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9" ht="123.75" x14ac:dyDescent="0.3">
      <c r="B6" s="7"/>
      <c r="C6" s="7"/>
      <c r="D6" s="7"/>
      <c r="E6" s="7"/>
      <c r="F6" s="7"/>
      <c r="G6" s="7"/>
      <c r="H6" s="28" t="s">
        <v>20</v>
      </c>
    </row>
    <row r="7" spans="1:9" ht="2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9" ht="101.25" x14ac:dyDescent="0.3">
      <c r="B8" s="7"/>
      <c r="C8" s="7"/>
      <c r="D8" s="7"/>
      <c r="E8" s="7"/>
      <c r="F8" s="7"/>
      <c r="G8" s="7"/>
      <c r="H8" s="34" t="s">
        <v>21</v>
      </c>
      <c r="I8" s="28" t="s">
        <v>22</v>
      </c>
    </row>
    <row r="9" spans="1:9" ht="2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9" ht="45" x14ac:dyDescent="0.3">
      <c r="B10" s="7"/>
      <c r="C10" s="7"/>
      <c r="D10" s="7"/>
      <c r="E10" s="7"/>
      <c r="F10" s="7"/>
      <c r="G10" s="7"/>
      <c r="H10" s="34" t="s">
        <v>23</v>
      </c>
      <c r="I10" s="28" t="s">
        <v>24</v>
      </c>
    </row>
    <row r="11" spans="1:9" ht="2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9" x14ac:dyDescent="0.3">
      <c r="B12" s="7"/>
      <c r="C12" s="7"/>
      <c r="D12" s="7"/>
      <c r="E12" s="7"/>
      <c r="F12" s="7"/>
      <c r="G12" s="7"/>
      <c r="H12" s="14"/>
    </row>
    <row r="13" spans="1:9" ht="2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47" t="s">
        <v>0</v>
      </c>
      <c r="E13" s="47"/>
      <c r="F13" s="47"/>
      <c r="G13" s="47"/>
      <c r="H13" s="47"/>
    </row>
    <row r="14" spans="1:9" x14ac:dyDescent="0.3">
      <c r="B14" s="7"/>
      <c r="C14" s="7"/>
      <c r="D14" s="48"/>
      <c r="E14" s="48"/>
      <c r="F14" s="48"/>
      <c r="G14" s="48"/>
      <c r="H14" s="48"/>
    </row>
    <row r="15" spans="1:9" ht="46.5" x14ac:dyDescent="0.7">
      <c r="A15" s="2"/>
      <c r="B15" s="1">
        <f ca="1">YEAR(DATE(CalendárioAno1,CaléndárioMês1Opção+1,1))</f>
        <v>2022</v>
      </c>
      <c r="C15" s="44" t="str">
        <f ca="1">TEXT(DATE(CalendárioAno1,CaléndárioMês1Opção+1,1),"mmmm")</f>
        <v>abril</v>
      </c>
      <c r="D15" s="44"/>
      <c r="E15" s="44"/>
      <c r="F15" s="6"/>
      <c r="G15" s="6"/>
      <c r="H15" s="2"/>
    </row>
    <row r="16" spans="1:9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9" ht="2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9" ht="56.25" x14ac:dyDescent="0.3">
      <c r="B18" s="7"/>
      <c r="C18" s="7"/>
      <c r="D18" s="7"/>
      <c r="E18" s="7"/>
      <c r="F18" s="7"/>
      <c r="G18" s="7"/>
      <c r="H18" s="34" t="s">
        <v>25</v>
      </c>
      <c r="I18" s="28" t="s">
        <v>26</v>
      </c>
    </row>
    <row r="19" spans="1:9" ht="2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9" ht="45" x14ac:dyDescent="0.3">
      <c r="B20" s="7"/>
      <c r="C20" s="7"/>
      <c r="D20" s="7"/>
      <c r="E20" s="7"/>
      <c r="F20" s="7"/>
      <c r="G20" s="7"/>
      <c r="H20" s="34" t="s">
        <v>84</v>
      </c>
      <c r="I20" s="28" t="s">
        <v>83</v>
      </c>
    </row>
    <row r="21" spans="1:9" ht="2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9" ht="33.75" x14ac:dyDescent="0.3">
      <c r="B22" s="7"/>
      <c r="C22" s="7"/>
      <c r="D22" s="7"/>
      <c r="E22" s="7"/>
      <c r="F22" s="7"/>
      <c r="G22" s="7"/>
      <c r="H22" s="34" t="s">
        <v>90</v>
      </c>
      <c r="I22" s="28" t="s">
        <v>91</v>
      </c>
    </row>
    <row r="23" spans="1:9" ht="2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9" ht="56.25" x14ac:dyDescent="0.3">
      <c r="B24" s="7"/>
      <c r="C24" s="7"/>
      <c r="D24" s="7"/>
      <c r="E24" s="7"/>
      <c r="F24" s="7"/>
      <c r="G24" s="7"/>
      <c r="H24" s="34" t="s">
        <v>89</v>
      </c>
      <c r="I24" s="28" t="s">
        <v>92</v>
      </c>
    </row>
    <row r="25" spans="1:9" ht="2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9" x14ac:dyDescent="0.3">
      <c r="B26" s="7"/>
      <c r="C26" s="7"/>
      <c r="D26" s="7"/>
      <c r="E26" s="7"/>
      <c r="F26" s="7"/>
      <c r="G26" s="7"/>
      <c r="H26" s="9"/>
    </row>
    <row r="27" spans="1:9" ht="2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46" t="s">
        <v>0</v>
      </c>
      <c r="E27" s="46"/>
      <c r="F27" s="46"/>
      <c r="G27" s="46"/>
      <c r="H27" s="46"/>
    </row>
    <row r="28" spans="1:9" x14ac:dyDescent="0.3">
      <c r="B28" s="7"/>
      <c r="C28" s="7"/>
      <c r="D28" s="48"/>
      <c r="E28" s="48"/>
      <c r="F28" s="48"/>
      <c r="G28" s="48"/>
      <c r="H28" s="48"/>
    </row>
    <row r="29" spans="1:9" ht="46.5" x14ac:dyDescent="0.7">
      <c r="A29" s="2"/>
      <c r="B29" s="1">
        <f ca="1">YEAR(DATE(CalendárioAno2,CaléndárioMês2Opção+1,1))</f>
        <v>2022</v>
      </c>
      <c r="C29" s="44" t="str">
        <f ca="1">TEXT(DATE(CalendárioAno2,CaléndárioMês2Opção+1,1),"mmmm")</f>
        <v>maio</v>
      </c>
      <c r="D29" s="44"/>
      <c r="E29" s="44"/>
      <c r="F29" s="6"/>
      <c r="G29" s="6"/>
      <c r="H29" s="2"/>
    </row>
    <row r="30" spans="1:9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9" ht="2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9" x14ac:dyDescent="0.3">
      <c r="B32" s="7"/>
      <c r="C32" s="7"/>
      <c r="D32" s="7"/>
      <c r="E32" s="7"/>
      <c r="F32" s="7"/>
      <c r="G32" s="7"/>
      <c r="H32" s="34"/>
      <c r="I32" s="28"/>
    </row>
    <row r="33" spans="1:9" ht="2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9" x14ac:dyDescent="0.3">
      <c r="B34" s="7"/>
      <c r="C34" s="7"/>
      <c r="D34" s="7"/>
      <c r="E34" s="7"/>
      <c r="F34" s="7"/>
      <c r="G34" s="7"/>
      <c r="H34" s="34"/>
      <c r="I34" s="28"/>
    </row>
    <row r="35" spans="1:9" ht="2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9" x14ac:dyDescent="0.3">
      <c r="B36" s="7"/>
      <c r="C36" s="7"/>
      <c r="D36" s="7"/>
      <c r="E36" s="7"/>
      <c r="F36" s="7"/>
      <c r="G36" s="7"/>
      <c r="H36" s="34"/>
      <c r="I36" s="28"/>
    </row>
    <row r="37" spans="1:9" ht="2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9" x14ac:dyDescent="0.3">
      <c r="B38" s="7"/>
      <c r="C38" s="7"/>
      <c r="D38" s="7"/>
      <c r="E38" s="7"/>
      <c r="F38" s="7"/>
      <c r="G38" s="7"/>
      <c r="H38" s="15"/>
    </row>
    <row r="39" spans="1:9" ht="2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9" x14ac:dyDescent="0.3">
      <c r="B40" s="7"/>
      <c r="C40" s="7"/>
      <c r="D40" s="7"/>
      <c r="E40" s="7"/>
      <c r="F40" s="7"/>
      <c r="G40" s="7"/>
      <c r="H40" s="16"/>
    </row>
    <row r="41" spans="1:9" ht="2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46" t="s">
        <v>0</v>
      </c>
      <c r="E41" s="46"/>
      <c r="F41" s="46"/>
      <c r="G41" s="46"/>
      <c r="H41" s="46"/>
    </row>
    <row r="42" spans="1:9" x14ac:dyDescent="0.3">
      <c r="B42" s="7"/>
      <c r="C42" s="7"/>
      <c r="D42" s="48"/>
      <c r="E42" s="48"/>
      <c r="F42" s="48"/>
      <c r="G42" s="48"/>
      <c r="H42" s="48"/>
    </row>
    <row r="43" spans="1:9" ht="46.5" x14ac:dyDescent="0.7">
      <c r="A43" s="2"/>
      <c r="B43" s="1">
        <f ca="1">YEAR(DATE(CalendárioAno3,CaléndárioMês3Opção+1,1))</f>
        <v>2022</v>
      </c>
      <c r="C43" s="44" t="str">
        <f ca="1">TEXT(DATE(CalendárioAno3,CaléndárioMês3Opção+1,1),"mmmm")</f>
        <v>junho</v>
      </c>
      <c r="D43" s="44"/>
      <c r="E43" s="44"/>
      <c r="F43" s="6"/>
      <c r="G43" s="6"/>
      <c r="H43" s="2"/>
    </row>
    <row r="44" spans="1:9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9" ht="2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9" ht="22.5" x14ac:dyDescent="0.3">
      <c r="B46" s="7"/>
      <c r="D46" s="7"/>
      <c r="E46" s="7"/>
      <c r="F46" s="7"/>
      <c r="G46" s="7"/>
      <c r="H46" s="12" t="s">
        <v>1</v>
      </c>
    </row>
    <row r="47" spans="1:9" ht="2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9" x14ac:dyDescent="0.3">
      <c r="B48" s="7"/>
      <c r="C48" s="13"/>
      <c r="D48" s="7"/>
      <c r="E48" s="7"/>
      <c r="F48" s="7"/>
      <c r="G48" s="7"/>
      <c r="H48" s="12" t="s">
        <v>2</v>
      </c>
    </row>
    <row r="49" spans="1:8" ht="2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x14ac:dyDescent="0.3">
      <c r="B50" s="7"/>
      <c r="C50" s="13"/>
      <c r="D50" s="7"/>
      <c r="E50" s="7"/>
      <c r="F50" s="7"/>
      <c r="G50" s="7"/>
      <c r="H50" s="12"/>
    </row>
    <row r="51" spans="1:8" ht="2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x14ac:dyDescent="0.3">
      <c r="B52" s="7"/>
      <c r="C52" s="13"/>
      <c r="D52" s="7"/>
      <c r="E52" s="7"/>
      <c r="F52" s="7"/>
      <c r="G52" s="7"/>
      <c r="H52" s="12"/>
    </row>
    <row r="53" spans="1:8" ht="2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x14ac:dyDescent="0.3">
      <c r="B54" s="7"/>
      <c r="C54" s="13"/>
      <c r="D54" s="7"/>
      <c r="E54" s="7"/>
      <c r="F54" s="7"/>
      <c r="G54" s="7"/>
    </row>
    <row r="55" spans="1:8" ht="2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45" t="s">
        <v>0</v>
      </c>
      <c r="E55" s="46"/>
      <c r="F55" s="46"/>
      <c r="G55" s="46"/>
      <c r="H55" s="46"/>
    </row>
    <row r="56" spans="1:8" x14ac:dyDescent="0.3">
      <c r="B56" s="7"/>
      <c r="C56" s="7"/>
      <c r="D56" s="48"/>
      <c r="E56" s="48"/>
      <c r="F56" s="48"/>
      <c r="G56" s="48"/>
      <c r="H56" s="48"/>
    </row>
    <row r="57" spans="1:8" ht="46.5" x14ac:dyDescent="0.7">
      <c r="A57" s="2"/>
      <c r="B57" s="1">
        <f ca="1">YEAR(DATE(CalendárioAno4,CaléndárioMês4Opção+1,1))</f>
        <v>2022</v>
      </c>
      <c r="C57" s="44" t="str">
        <f ca="1">TEXT(DATE(CalendárioAno4,CaléndárioMês4Opção+1,1),"mmmm")</f>
        <v>julho</v>
      </c>
      <c r="D57" s="44"/>
      <c r="E57" s="44"/>
      <c r="F57" s="6"/>
      <c r="G57" s="6"/>
      <c r="H57" s="2"/>
    </row>
    <row r="58" spans="1:8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2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x14ac:dyDescent="0.3">
      <c r="B60" s="7"/>
      <c r="C60" s="7"/>
      <c r="D60" s="7"/>
      <c r="E60" s="7"/>
      <c r="F60" s="7"/>
      <c r="G60" s="7"/>
      <c r="H60" s="15"/>
    </row>
    <row r="61" spans="1:8" ht="2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x14ac:dyDescent="0.3">
      <c r="B62" s="7"/>
      <c r="C62" s="7"/>
      <c r="D62" s="7"/>
      <c r="E62" s="7"/>
      <c r="F62" s="7"/>
      <c r="G62" s="7"/>
      <c r="H62" s="15"/>
    </row>
    <row r="63" spans="1:8" ht="2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x14ac:dyDescent="0.3">
      <c r="B64" s="7"/>
      <c r="C64" s="7"/>
      <c r="D64" s="7"/>
      <c r="E64" s="7"/>
      <c r="F64" s="7"/>
      <c r="G64" s="7"/>
      <c r="H64" s="15"/>
    </row>
    <row r="65" spans="1:8" ht="2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x14ac:dyDescent="0.3">
      <c r="B66" s="7"/>
      <c r="C66" s="7"/>
      <c r="D66" s="7"/>
      <c r="E66" s="7"/>
      <c r="F66" s="7"/>
      <c r="G66" s="7"/>
      <c r="H66" s="15"/>
    </row>
    <row r="67" spans="1:8" ht="2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x14ac:dyDescent="0.3">
      <c r="B68" s="7"/>
      <c r="C68" s="7"/>
      <c r="D68" s="7"/>
      <c r="E68" s="7"/>
      <c r="F68" s="7"/>
      <c r="G68" s="7"/>
      <c r="H68" s="9"/>
    </row>
    <row r="69" spans="1:8" ht="2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45" t="s">
        <v>0</v>
      </c>
      <c r="E69" s="46"/>
      <c r="F69" s="46"/>
      <c r="G69" s="46"/>
      <c r="H69" s="46"/>
    </row>
    <row r="70" spans="1:8" x14ac:dyDescent="0.3">
      <c r="B70" s="7"/>
      <c r="C70" s="7"/>
      <c r="D70" s="48"/>
      <c r="E70" s="48"/>
      <c r="F70" s="48"/>
      <c r="G70" s="48"/>
      <c r="H70" s="48"/>
    </row>
    <row r="71" spans="1:8" ht="46.5" x14ac:dyDescent="0.7">
      <c r="A71" s="2"/>
      <c r="B71" s="1">
        <f ca="1">YEAR(DATE(CalendárioAno5,CaléndárioMês5Opção+1,1))</f>
        <v>2022</v>
      </c>
      <c r="C71" s="44" t="str">
        <f ca="1">TEXT(DATE(CalendárioAno5,CaléndárioMês5Opção+1,1),"mmmm")</f>
        <v>agosto</v>
      </c>
      <c r="D71" s="44"/>
      <c r="E71" s="44"/>
      <c r="F71" s="6"/>
      <c r="G71" s="6"/>
      <c r="H71" s="2"/>
    </row>
    <row r="72" spans="1:8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2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x14ac:dyDescent="0.3">
      <c r="B74" s="7"/>
      <c r="C74" s="7"/>
      <c r="D74" s="7"/>
      <c r="E74" s="7"/>
      <c r="F74" s="7"/>
      <c r="G74" s="7"/>
      <c r="H74" s="8"/>
    </row>
    <row r="75" spans="1:8" ht="2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x14ac:dyDescent="0.3">
      <c r="B76" s="7"/>
      <c r="C76" s="7"/>
      <c r="D76" s="7"/>
      <c r="E76" s="7"/>
      <c r="F76" s="7"/>
      <c r="G76" s="7"/>
      <c r="H76" s="8"/>
    </row>
    <row r="77" spans="1:8" ht="2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x14ac:dyDescent="0.3">
      <c r="B78" s="7"/>
      <c r="C78" s="7"/>
      <c r="D78" s="7"/>
      <c r="E78" s="7"/>
      <c r="F78" s="7"/>
      <c r="G78" s="7"/>
      <c r="H78" s="8"/>
    </row>
    <row r="79" spans="1:8" ht="2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x14ac:dyDescent="0.3">
      <c r="B80" s="7"/>
      <c r="C80" s="7"/>
      <c r="D80" s="7"/>
      <c r="E80" s="7"/>
      <c r="F80" s="7"/>
      <c r="G80" s="7"/>
      <c r="H80" s="8"/>
    </row>
    <row r="81" spans="1:8" ht="2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x14ac:dyDescent="0.3">
      <c r="B82" s="7"/>
      <c r="C82" s="7"/>
      <c r="D82" s="7"/>
      <c r="E82" s="7"/>
      <c r="F82" s="7"/>
      <c r="G82" s="7"/>
      <c r="H82" s="9"/>
    </row>
    <row r="83" spans="1:8" ht="2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45" t="s">
        <v>0</v>
      </c>
      <c r="E83" s="46"/>
      <c r="F83" s="46"/>
      <c r="G83" s="46"/>
      <c r="H83" s="46"/>
    </row>
    <row r="84" spans="1:8" x14ac:dyDescent="0.3">
      <c r="B84" s="7"/>
      <c r="C84" s="7"/>
      <c r="D84" s="48"/>
      <c r="E84" s="48"/>
      <c r="F84" s="48"/>
      <c r="G84" s="48"/>
      <c r="H84" s="48"/>
    </row>
    <row r="85" spans="1:8" ht="46.5" x14ac:dyDescent="0.7">
      <c r="A85" s="2"/>
      <c r="B85" s="1">
        <f ca="1">YEAR(DATE(CalendárioAno6,CaléndárioMês6Opção+1,1))</f>
        <v>2022</v>
      </c>
      <c r="C85" s="44" t="str">
        <f ca="1">TEXT(DATE(CalendárioAno6,CaléndárioMês6Opção+1,1),"mmmm")</f>
        <v>setembro</v>
      </c>
      <c r="D85" s="44"/>
      <c r="E85" s="44"/>
      <c r="F85" s="6"/>
      <c r="G85" s="6"/>
      <c r="H85" s="2"/>
    </row>
    <row r="86" spans="1:8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2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x14ac:dyDescent="0.3">
      <c r="B88" s="7"/>
      <c r="C88" s="7"/>
      <c r="D88" s="7"/>
      <c r="E88" s="7"/>
      <c r="F88" s="7"/>
      <c r="G88" s="7"/>
      <c r="H88" s="8"/>
    </row>
    <row r="89" spans="1:8" ht="2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x14ac:dyDescent="0.3">
      <c r="B90" s="7"/>
      <c r="C90" s="7"/>
      <c r="D90" s="7"/>
      <c r="E90" s="7"/>
      <c r="F90" s="7"/>
      <c r="G90" s="7"/>
      <c r="H90" s="8"/>
    </row>
    <row r="91" spans="1:8" ht="2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x14ac:dyDescent="0.3">
      <c r="B92" s="7"/>
      <c r="C92" s="7"/>
      <c r="D92" s="7"/>
      <c r="E92" s="7"/>
      <c r="F92" s="7"/>
      <c r="G92" s="7"/>
      <c r="H92" s="8"/>
    </row>
    <row r="93" spans="1:8" ht="2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x14ac:dyDescent="0.3">
      <c r="B94" s="7"/>
      <c r="C94" s="7"/>
      <c r="D94" s="7"/>
      <c r="E94" s="7"/>
      <c r="F94" s="7"/>
      <c r="G94" s="7"/>
      <c r="H94" s="8"/>
    </row>
    <row r="95" spans="1:8" ht="2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x14ac:dyDescent="0.3">
      <c r="B96" s="7"/>
      <c r="C96" s="7"/>
      <c r="D96" s="7"/>
      <c r="E96" s="7"/>
      <c r="F96" s="7"/>
      <c r="G96" s="7"/>
      <c r="H96" s="9"/>
    </row>
    <row r="97" spans="1:8" ht="2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45" t="s">
        <v>0</v>
      </c>
      <c r="E97" s="46"/>
      <c r="F97" s="46"/>
      <c r="G97" s="46"/>
      <c r="H97" s="46"/>
    </row>
    <row r="98" spans="1:8" x14ac:dyDescent="0.3">
      <c r="B98" s="7"/>
      <c r="C98" s="7"/>
      <c r="D98" s="48"/>
      <c r="E98" s="48"/>
      <c r="F98" s="48"/>
      <c r="G98" s="48"/>
      <c r="H98" s="48"/>
    </row>
    <row r="99" spans="1:8" ht="46.5" x14ac:dyDescent="0.7">
      <c r="A99" s="2"/>
      <c r="B99" s="1">
        <f ca="1">YEAR(DATE(CalendárioAno7,CaléndárioMês7Opção+1,1))</f>
        <v>2022</v>
      </c>
      <c r="C99" s="44" t="str">
        <f ca="1">TEXT(DATE(CalendárioAno7,CaléndárioMês7Opção+1,1),"mmmm")</f>
        <v>outubro</v>
      </c>
      <c r="D99" s="44"/>
      <c r="E99" s="44"/>
      <c r="F99" s="6"/>
      <c r="G99" s="6"/>
      <c r="H99" s="2"/>
    </row>
    <row r="100" spans="1:8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2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x14ac:dyDescent="0.3">
      <c r="B102" s="7"/>
      <c r="C102" s="7"/>
      <c r="D102" s="7"/>
      <c r="E102" s="7"/>
      <c r="F102" s="7"/>
      <c r="G102" s="7"/>
      <c r="H102" s="8"/>
    </row>
    <row r="103" spans="1:8" ht="2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x14ac:dyDescent="0.3">
      <c r="B104" s="7"/>
      <c r="C104" s="7"/>
      <c r="D104" s="7"/>
      <c r="E104" s="7"/>
      <c r="F104" s="7"/>
      <c r="G104" s="7"/>
      <c r="H104" s="8"/>
    </row>
    <row r="105" spans="1:8" ht="2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x14ac:dyDescent="0.3">
      <c r="B106" s="7"/>
      <c r="C106" s="7"/>
      <c r="D106" s="7"/>
      <c r="E106" s="7"/>
      <c r="F106" s="7"/>
      <c r="G106" s="7"/>
      <c r="H106" s="8"/>
    </row>
    <row r="107" spans="1:8" ht="2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x14ac:dyDescent="0.3">
      <c r="B108" s="7"/>
      <c r="C108" s="7"/>
      <c r="D108" s="7"/>
      <c r="E108" s="7"/>
      <c r="F108" s="7"/>
      <c r="G108" s="7"/>
      <c r="H108" s="8"/>
    </row>
    <row r="109" spans="1:8" ht="2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x14ac:dyDescent="0.3">
      <c r="B110" s="7"/>
      <c r="C110" s="7"/>
      <c r="D110" s="7"/>
      <c r="E110" s="7"/>
      <c r="F110" s="7"/>
      <c r="G110" s="7"/>
      <c r="H110" s="9"/>
    </row>
    <row r="111" spans="1:8" ht="2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45" t="s">
        <v>0</v>
      </c>
      <c r="E111" s="46"/>
      <c r="F111" s="46"/>
      <c r="G111" s="46"/>
      <c r="H111" s="46"/>
    </row>
    <row r="112" spans="1:8" x14ac:dyDescent="0.3">
      <c r="B112" s="7"/>
      <c r="C112" s="7"/>
      <c r="D112" s="48"/>
      <c r="E112" s="48"/>
      <c r="F112" s="48"/>
      <c r="G112" s="48"/>
      <c r="H112" s="48"/>
    </row>
    <row r="113" spans="1:8" ht="46.5" x14ac:dyDescent="0.7">
      <c r="A113" s="2"/>
      <c r="B113" s="1">
        <f ca="1">YEAR(DATE(CalendárioAno8,CaléndárioMês8Opção+1,1))</f>
        <v>2022</v>
      </c>
      <c r="C113" s="44" t="str">
        <f ca="1">TEXT(DATE(CalendárioAno8,CaléndárioMês8Opção+1,1),"mmmm")</f>
        <v>novembro</v>
      </c>
      <c r="D113" s="44"/>
      <c r="E113" s="44"/>
      <c r="F113" s="6"/>
      <c r="G113" s="6"/>
      <c r="H113" s="2"/>
    </row>
    <row r="114" spans="1:8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2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x14ac:dyDescent="0.3">
      <c r="B116" s="7"/>
      <c r="C116" s="7"/>
      <c r="D116" s="7"/>
      <c r="E116" s="7"/>
      <c r="F116" s="7"/>
      <c r="G116" s="7"/>
      <c r="H116" s="8"/>
    </row>
    <row r="117" spans="1:8" ht="2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x14ac:dyDescent="0.3">
      <c r="B118" s="7"/>
      <c r="C118" s="7"/>
      <c r="D118" s="7"/>
      <c r="E118" s="7"/>
      <c r="F118" s="7"/>
      <c r="G118" s="7"/>
      <c r="H118" s="8"/>
    </row>
    <row r="119" spans="1:8" ht="2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x14ac:dyDescent="0.3">
      <c r="B120" s="7"/>
      <c r="C120" s="7"/>
      <c r="D120" s="7"/>
      <c r="E120" s="7"/>
      <c r="F120" s="7"/>
      <c r="G120" s="7"/>
      <c r="H120" s="8"/>
    </row>
    <row r="121" spans="1:8" ht="2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x14ac:dyDescent="0.3">
      <c r="B122" s="7"/>
      <c r="C122" s="7"/>
      <c r="D122" s="7"/>
      <c r="E122" s="7"/>
      <c r="F122" s="7"/>
      <c r="G122" s="7"/>
      <c r="H122" s="8"/>
    </row>
    <row r="123" spans="1:8" ht="2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x14ac:dyDescent="0.3">
      <c r="B124" s="7"/>
      <c r="C124" s="7"/>
      <c r="D124" s="7"/>
      <c r="E124" s="7"/>
      <c r="F124" s="7"/>
      <c r="G124" s="7"/>
      <c r="H124" s="9"/>
    </row>
    <row r="125" spans="1:8" ht="2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45" t="s">
        <v>0</v>
      </c>
      <c r="E125" s="46"/>
      <c r="F125" s="46"/>
      <c r="G125" s="46"/>
      <c r="H125" s="46"/>
    </row>
    <row r="126" spans="1:8" x14ac:dyDescent="0.3">
      <c r="B126" s="7"/>
      <c r="C126" s="7"/>
      <c r="D126" s="48"/>
      <c r="E126" s="48"/>
      <c r="F126" s="48"/>
      <c r="G126" s="48"/>
      <c r="H126" s="48"/>
    </row>
    <row r="127" spans="1:8" ht="46.5" x14ac:dyDescent="0.7">
      <c r="A127" s="2"/>
      <c r="B127" s="1">
        <f ca="1">YEAR(DATE(CalendárioAno9,CaléndárioMês9Opção+1,1))</f>
        <v>2022</v>
      </c>
      <c r="C127" s="44" t="str">
        <f ca="1">TEXT(DATE(CalendárioAno9,CaléndárioMês9Opção+1,1),"mmmm")</f>
        <v>dezembro</v>
      </c>
      <c r="D127" s="44"/>
      <c r="E127" s="44"/>
      <c r="F127" s="6"/>
      <c r="G127" s="6"/>
      <c r="H127" s="2"/>
    </row>
    <row r="128" spans="1:8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2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x14ac:dyDescent="0.3">
      <c r="B130" s="7"/>
      <c r="C130" s="7"/>
      <c r="D130" s="7"/>
      <c r="E130" s="7"/>
      <c r="F130" s="7"/>
      <c r="G130" s="7"/>
      <c r="H130" s="8"/>
    </row>
    <row r="131" spans="2:8" ht="2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x14ac:dyDescent="0.3">
      <c r="B132" s="7"/>
      <c r="C132" s="7"/>
      <c r="D132" s="7"/>
      <c r="E132" s="7"/>
      <c r="F132" s="7"/>
      <c r="G132" s="7"/>
      <c r="H132" s="8"/>
    </row>
    <row r="133" spans="2:8" ht="2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x14ac:dyDescent="0.3">
      <c r="B134" s="7"/>
      <c r="C134" s="7"/>
      <c r="D134" s="7"/>
      <c r="E134" s="7"/>
      <c r="F134" s="7"/>
      <c r="G134" s="7"/>
      <c r="H134" s="8"/>
    </row>
    <row r="135" spans="2:8" ht="2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x14ac:dyDescent="0.3">
      <c r="B136" s="7"/>
      <c r="C136" s="7"/>
      <c r="D136" s="7"/>
      <c r="E136" s="7"/>
      <c r="F136" s="7"/>
      <c r="G136" s="7"/>
      <c r="H136" s="8"/>
    </row>
    <row r="137" spans="2:8" ht="2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x14ac:dyDescent="0.3">
      <c r="B138" s="7"/>
      <c r="C138" s="7"/>
      <c r="D138" s="7"/>
      <c r="E138" s="7"/>
      <c r="F138" s="7"/>
      <c r="G138" s="7"/>
      <c r="H138" s="9"/>
    </row>
    <row r="139" spans="2:8" ht="2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45" t="s">
        <v>0</v>
      </c>
      <c r="E139" s="46"/>
      <c r="F139" s="46"/>
      <c r="G139" s="46"/>
      <c r="H139" s="46"/>
    </row>
    <row r="140" spans="2:8" x14ac:dyDescent="0.3">
      <c r="B140" s="7"/>
      <c r="C140" s="7"/>
      <c r="D140" s="48"/>
      <c r="E140" s="48"/>
      <c r="F140" s="48"/>
      <c r="G140" s="48"/>
      <c r="H140" s="48"/>
    </row>
    <row r="141" spans="2:8" ht="46.5" x14ac:dyDescent="0.7">
      <c r="B141" s="1">
        <f ca="1">YEAR(DATE(CalendárioAno10,CaléndárioMês10Opção+1,1))</f>
        <v>2023</v>
      </c>
      <c r="C141" s="44" t="str">
        <f ca="1">TEXT(DATE(CalendárioAno10,CaléndárioMês10Opção+1,1),"mmmm")</f>
        <v>janeiro</v>
      </c>
      <c r="D141" s="44"/>
      <c r="E141" s="44"/>
      <c r="F141" s="6"/>
      <c r="G141" s="6"/>
      <c r="H141" s="2"/>
    </row>
    <row r="142" spans="2:8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2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x14ac:dyDescent="0.3">
      <c r="B144" s="7"/>
      <c r="C144" s="7"/>
      <c r="D144" s="7"/>
      <c r="E144" s="7"/>
      <c r="F144" s="7"/>
      <c r="G144" s="7"/>
      <c r="H144" s="8"/>
    </row>
    <row r="145" spans="2:8" ht="2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x14ac:dyDescent="0.3">
      <c r="B146" s="7"/>
      <c r="C146" s="7"/>
      <c r="D146" s="7"/>
      <c r="E146" s="7"/>
      <c r="F146" s="7"/>
      <c r="G146" s="7"/>
      <c r="H146" s="8"/>
    </row>
    <row r="147" spans="2:8" ht="2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x14ac:dyDescent="0.3">
      <c r="B148" s="7"/>
      <c r="C148" s="7"/>
      <c r="D148" s="7"/>
      <c r="E148" s="7"/>
      <c r="F148" s="7"/>
      <c r="G148" s="7"/>
      <c r="H148" s="8"/>
    </row>
    <row r="149" spans="2:8" ht="2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x14ac:dyDescent="0.3">
      <c r="B150" s="7"/>
      <c r="C150" s="7"/>
      <c r="D150" s="7"/>
      <c r="E150" s="7"/>
      <c r="F150" s="7"/>
      <c r="G150" s="7"/>
      <c r="H150" s="8"/>
    </row>
    <row r="151" spans="2:8" ht="2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x14ac:dyDescent="0.3">
      <c r="B152" s="7"/>
      <c r="C152" s="7"/>
      <c r="D152" s="7"/>
      <c r="E152" s="7"/>
      <c r="F152" s="7"/>
      <c r="G152" s="7"/>
      <c r="H152" s="9"/>
    </row>
    <row r="153" spans="2:8" ht="2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45" t="s">
        <v>0</v>
      </c>
      <c r="E153" s="46"/>
      <c r="F153" s="46"/>
      <c r="G153" s="46"/>
      <c r="H153" s="46"/>
    </row>
    <row r="154" spans="2:8" x14ac:dyDescent="0.3">
      <c r="B154" s="7"/>
      <c r="C154" s="7"/>
      <c r="D154" s="48"/>
      <c r="E154" s="48"/>
      <c r="F154" s="48"/>
      <c r="G154" s="48"/>
      <c r="H154" s="48"/>
    </row>
    <row r="155" spans="2:8" ht="46.5" x14ac:dyDescent="0.7">
      <c r="B155" s="1">
        <f ca="1">YEAR(DATE(CalendárioAno11,CaléndárioMês11Opção+1,1))</f>
        <v>2023</v>
      </c>
      <c r="C155" s="44" t="str">
        <f ca="1">TEXT(DATE(CalendárioAno11,CaléndárioMês11Opção+1,1),"mmmm")</f>
        <v>fevereiro</v>
      </c>
      <c r="D155" s="44"/>
      <c r="E155" s="44"/>
      <c r="F155" s="6"/>
      <c r="G155" s="6"/>
      <c r="H155" s="2"/>
    </row>
    <row r="156" spans="2:8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2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x14ac:dyDescent="0.3">
      <c r="B158" s="7"/>
      <c r="C158" s="7"/>
      <c r="D158" s="7"/>
      <c r="E158" s="7"/>
      <c r="F158" s="7"/>
      <c r="G158" s="7"/>
      <c r="H158" s="8"/>
    </row>
    <row r="159" spans="2:8" ht="2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x14ac:dyDescent="0.3">
      <c r="B160" s="7"/>
      <c r="C160" s="7"/>
      <c r="D160" s="7"/>
      <c r="E160" s="7"/>
      <c r="F160" s="7"/>
      <c r="G160" s="7"/>
      <c r="H160" s="8"/>
    </row>
    <row r="161" spans="2:8" ht="2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x14ac:dyDescent="0.3">
      <c r="B162" s="7"/>
      <c r="C162" s="7"/>
      <c r="D162" s="7"/>
      <c r="E162" s="7"/>
      <c r="F162" s="7"/>
      <c r="G162" s="7"/>
      <c r="H162" s="8"/>
    </row>
    <row r="163" spans="2:8" ht="2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x14ac:dyDescent="0.3">
      <c r="B164" s="7"/>
      <c r="C164" s="7"/>
      <c r="D164" s="7"/>
      <c r="E164" s="7"/>
      <c r="F164" s="7"/>
      <c r="G164" s="7"/>
      <c r="H164" s="8"/>
    </row>
    <row r="165" spans="2:8" ht="2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x14ac:dyDescent="0.3">
      <c r="B166" s="7"/>
      <c r="C166" s="7"/>
      <c r="D166" s="7"/>
      <c r="E166" s="7"/>
      <c r="F166" s="7"/>
      <c r="G166" s="7"/>
      <c r="H166" s="9"/>
    </row>
    <row r="167" spans="2:8" ht="2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45" t="s">
        <v>0</v>
      </c>
      <c r="E167" s="46"/>
      <c r="F167" s="46"/>
      <c r="G167" s="46"/>
      <c r="H167" s="46"/>
    </row>
    <row r="168" spans="2:8" x14ac:dyDescent="0.3">
      <c r="B168" s="7"/>
      <c r="C168" s="7"/>
      <c r="D168" s="48"/>
      <c r="E168" s="48"/>
      <c r="F168" s="48"/>
      <c r="G168" s="48"/>
      <c r="H168" s="48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8" t="s">
        <v>10</v>
      </c>
      <c r="B1" s="49" t="s">
        <v>3</v>
      </c>
      <c r="C1" s="50"/>
      <c r="D1" s="33">
        <v>25</v>
      </c>
      <c r="F1" s="22"/>
      <c r="G1" s="22"/>
    </row>
    <row r="2" spans="1:7" x14ac:dyDescent="0.3">
      <c r="A2" s="17" t="s">
        <v>11</v>
      </c>
      <c r="B2" s="24" t="s">
        <v>6</v>
      </c>
      <c r="C2" s="25" t="s">
        <v>5</v>
      </c>
      <c r="D2" s="26" t="s">
        <v>7</v>
      </c>
      <c r="E2" s="23" t="s">
        <v>4</v>
      </c>
      <c r="F2" s="27" t="s">
        <v>12</v>
      </c>
      <c r="G2" s="29" t="s">
        <v>13</v>
      </c>
    </row>
    <row r="3" spans="1:7" x14ac:dyDescent="0.3">
      <c r="A3" s="20">
        <v>44635</v>
      </c>
      <c r="B3" s="19"/>
      <c r="C3" s="19"/>
      <c r="D3" s="19"/>
      <c r="E3" s="19"/>
      <c r="F3" s="27"/>
      <c r="G3" s="19"/>
    </row>
    <row r="4" spans="1:7" x14ac:dyDescent="0.3">
      <c r="A4" s="21">
        <v>44640</v>
      </c>
      <c r="B4" s="19"/>
      <c r="C4" s="19"/>
      <c r="D4" s="19"/>
      <c r="E4" s="19"/>
      <c r="F4" s="19"/>
      <c r="G4" s="29" t="s">
        <v>19</v>
      </c>
    </row>
    <row r="5" spans="1:7" x14ac:dyDescent="0.3">
      <c r="A5" s="20">
        <v>44642</v>
      </c>
      <c r="B5" s="19"/>
      <c r="C5" s="19"/>
      <c r="D5" s="19"/>
      <c r="E5" s="19"/>
      <c r="F5" s="19"/>
      <c r="G5" s="19"/>
    </row>
    <row r="6" spans="1:7" x14ac:dyDescent="0.3">
      <c r="A6" s="21">
        <v>44647</v>
      </c>
      <c r="B6" s="19"/>
      <c r="C6" s="19"/>
      <c r="D6" s="19"/>
      <c r="F6" s="19"/>
      <c r="G6" s="19"/>
    </row>
    <row r="7" spans="1:7" x14ac:dyDescent="0.3">
      <c r="A7" s="20">
        <v>44649</v>
      </c>
      <c r="B7" s="19"/>
      <c r="C7" s="19"/>
      <c r="D7" s="19"/>
      <c r="E7" s="19"/>
      <c r="F7" s="19"/>
      <c r="G7" s="19"/>
    </row>
    <row r="8" spans="1:7" x14ac:dyDescent="0.3">
      <c r="A8" s="21">
        <v>44654</v>
      </c>
      <c r="B8" s="19"/>
      <c r="C8" s="19"/>
      <c r="D8" s="19"/>
      <c r="E8" s="23" t="s">
        <v>14</v>
      </c>
      <c r="F8" s="19"/>
      <c r="G8" s="19"/>
    </row>
    <row r="9" spans="1:7" x14ac:dyDescent="0.3">
      <c r="A9" s="20">
        <v>44656</v>
      </c>
      <c r="B9" s="19"/>
      <c r="C9" s="19"/>
      <c r="D9" s="19"/>
      <c r="E9" s="19"/>
      <c r="F9" s="19"/>
      <c r="G9" s="19"/>
    </row>
    <row r="10" spans="1:7" x14ac:dyDescent="0.3">
      <c r="A10" s="21">
        <v>44661</v>
      </c>
      <c r="B10" s="19"/>
      <c r="C10" s="19"/>
      <c r="D10" s="19"/>
      <c r="E10" s="19"/>
      <c r="F10" s="19"/>
      <c r="G10" s="19"/>
    </row>
    <row r="11" spans="1:7" x14ac:dyDescent="0.3">
      <c r="A11" s="20">
        <v>44663</v>
      </c>
      <c r="B11" s="19"/>
      <c r="C11" s="19"/>
      <c r="D11" s="19"/>
      <c r="E11" s="19"/>
      <c r="F11" s="19"/>
      <c r="G11" s="19"/>
    </row>
    <row r="12" spans="1:7" x14ac:dyDescent="0.3">
      <c r="A12" s="21">
        <v>44668</v>
      </c>
      <c r="B12" s="19"/>
      <c r="C12" s="19"/>
      <c r="D12" s="19"/>
      <c r="E12" s="19"/>
      <c r="F12" s="19"/>
      <c r="G12" s="19"/>
    </row>
    <row r="13" spans="1:7" x14ac:dyDescent="0.3">
      <c r="A13" s="20">
        <v>44670</v>
      </c>
      <c r="B13" s="19"/>
      <c r="C13" s="19"/>
      <c r="D13" s="19"/>
      <c r="E13" s="19"/>
      <c r="F13" s="19"/>
      <c r="G13" s="19"/>
    </row>
    <row r="14" spans="1:7" x14ac:dyDescent="0.3">
      <c r="A14" s="21">
        <v>44675</v>
      </c>
      <c r="B14" s="19"/>
      <c r="C14" s="19"/>
      <c r="D14" s="19"/>
      <c r="E14" s="19"/>
      <c r="F14" s="19"/>
      <c r="G14" s="19"/>
    </row>
    <row r="15" spans="1:7" x14ac:dyDescent="0.3">
      <c r="A15" s="20">
        <v>44677</v>
      </c>
      <c r="B15" s="19"/>
      <c r="C15" s="19"/>
      <c r="D15" s="19"/>
      <c r="E15" s="19"/>
      <c r="F15" s="19"/>
      <c r="G15" s="19"/>
    </row>
    <row r="16" spans="1:7" x14ac:dyDescent="0.3">
      <c r="A16" s="21">
        <v>44682</v>
      </c>
      <c r="B16" s="19"/>
      <c r="C16" s="19"/>
      <c r="D16" s="19"/>
      <c r="E16" s="19"/>
      <c r="F16" s="19"/>
      <c r="G16" s="19"/>
    </row>
    <row r="17" spans="1:7" x14ac:dyDescent="0.3">
      <c r="A17" s="20">
        <v>44684</v>
      </c>
      <c r="B17" s="19"/>
      <c r="C17" s="19"/>
      <c r="D17" s="19"/>
      <c r="E17" s="19"/>
      <c r="F17" s="19"/>
      <c r="G17" s="19"/>
    </row>
    <row r="18" spans="1:7" x14ac:dyDescent="0.3">
      <c r="A18" s="21">
        <v>44689</v>
      </c>
      <c r="B18" s="19"/>
      <c r="C18" s="19"/>
      <c r="D18" s="19"/>
      <c r="E18" s="19"/>
      <c r="F18" s="19"/>
      <c r="G18" s="19"/>
    </row>
    <row r="19" spans="1:7" x14ac:dyDescent="0.3">
      <c r="A19" s="20">
        <v>44691</v>
      </c>
      <c r="B19" s="19"/>
      <c r="C19" s="19"/>
      <c r="D19" s="19"/>
      <c r="E19" s="19"/>
      <c r="F19" s="19"/>
      <c r="G19" s="19"/>
    </row>
    <row r="20" spans="1:7" x14ac:dyDescent="0.3">
      <c r="A20" s="21">
        <v>44696</v>
      </c>
      <c r="B20" s="19"/>
      <c r="C20" s="19"/>
      <c r="D20" s="19"/>
      <c r="E20" s="19"/>
      <c r="F20" s="19"/>
      <c r="G20" s="19"/>
    </row>
    <row r="21" spans="1:7" x14ac:dyDescent="0.3">
      <c r="A21" s="20">
        <v>44698</v>
      </c>
      <c r="B21" s="19"/>
      <c r="C21" s="19"/>
      <c r="D21" s="19"/>
      <c r="E21" s="19"/>
      <c r="F21" s="19"/>
      <c r="G21" s="19"/>
    </row>
    <row r="22" spans="1:7" x14ac:dyDescent="0.3">
      <c r="A22" s="21">
        <v>44703</v>
      </c>
      <c r="B22" s="24" t="s">
        <v>14</v>
      </c>
      <c r="C22" s="25" t="s">
        <v>14</v>
      </c>
      <c r="D22" s="19"/>
      <c r="E22" s="19"/>
      <c r="F22" s="19"/>
      <c r="G22" s="19"/>
    </row>
    <row r="23" spans="1:7" x14ac:dyDescent="0.3">
      <c r="A23" s="20">
        <v>44705</v>
      </c>
      <c r="B23" s="19"/>
      <c r="C23" s="19"/>
      <c r="D23" s="26" t="s">
        <v>15</v>
      </c>
      <c r="E23" s="19"/>
      <c r="F23" s="19"/>
      <c r="G23" s="19"/>
    </row>
    <row r="24" spans="1:7" x14ac:dyDescent="0.3">
      <c r="A24" s="21">
        <v>44710</v>
      </c>
      <c r="B24" s="19"/>
      <c r="C24" s="19"/>
      <c r="D24" s="26" t="s">
        <v>15</v>
      </c>
      <c r="E24" s="19"/>
      <c r="F24" s="19"/>
      <c r="G24" s="19"/>
    </row>
    <row r="25" spans="1:7" x14ac:dyDescent="0.3">
      <c r="A25" s="20">
        <v>44712</v>
      </c>
      <c r="B25" s="19"/>
      <c r="C25" s="19"/>
      <c r="D25" s="26" t="s">
        <v>15</v>
      </c>
      <c r="E25" s="19"/>
      <c r="F25" s="19"/>
      <c r="G25" s="19"/>
    </row>
    <row r="26" spans="1:7" x14ac:dyDescent="0.3">
      <c r="A26" s="21">
        <v>44717</v>
      </c>
      <c r="B26" s="19"/>
      <c r="C26" s="19"/>
      <c r="D26" s="26" t="s">
        <v>14</v>
      </c>
      <c r="E26" s="19"/>
      <c r="F26" s="19"/>
      <c r="G26" s="19"/>
    </row>
    <row r="27" spans="1:7" x14ac:dyDescent="0.3">
      <c r="A27" s="32">
        <v>44718</v>
      </c>
      <c r="B27" s="54" t="s">
        <v>17</v>
      </c>
      <c r="C27" s="55"/>
      <c r="D27" s="55"/>
      <c r="E27" s="55"/>
      <c r="F27" s="55"/>
      <c r="G27" s="56"/>
    </row>
    <row r="28" spans="1:7" x14ac:dyDescent="0.3">
      <c r="A28" s="20">
        <v>44719</v>
      </c>
      <c r="B28" s="19"/>
      <c r="C28" s="19"/>
      <c r="D28" s="19"/>
      <c r="E28" s="19"/>
      <c r="F28" s="19"/>
      <c r="G28" s="19"/>
    </row>
    <row r="29" spans="1:7" x14ac:dyDescent="0.3">
      <c r="A29" s="31">
        <v>44720</v>
      </c>
      <c r="B29" s="57" t="s">
        <v>18</v>
      </c>
      <c r="C29" s="58"/>
      <c r="D29" s="58"/>
      <c r="E29" s="58"/>
      <c r="F29" s="58"/>
      <c r="G29" s="59"/>
    </row>
    <row r="30" spans="1:7" x14ac:dyDescent="0.3">
      <c r="A30" s="30">
        <v>44723</v>
      </c>
      <c r="B30" s="51" t="s">
        <v>16</v>
      </c>
      <c r="C30" s="52"/>
      <c r="D30" s="52"/>
      <c r="E30" s="52"/>
      <c r="F30" s="52"/>
      <c r="G30" s="53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B1CA-A9A5-4662-9F24-9BBCC5CF0095}">
  <sheetPr>
    <tabColor theme="4" tint="-0.249977111117893"/>
  </sheetPr>
  <dimension ref="A1:AY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6.5" x14ac:dyDescent="0.3"/>
  <cols>
    <col min="1" max="1" width="23" style="41" bestFit="1" customWidth="1"/>
    <col min="2" max="2" width="26.375" style="39" bestFit="1" customWidth="1"/>
    <col min="3" max="51" width="11.25" style="39" customWidth="1"/>
    <col min="52" max="16384" width="9" style="39"/>
  </cols>
  <sheetData>
    <row r="1" spans="1:51" s="36" customFormat="1" ht="59.25" x14ac:dyDescent="0.3">
      <c r="A1" s="35"/>
      <c r="B1" s="35" t="s">
        <v>27</v>
      </c>
      <c r="C1" s="35" t="s">
        <v>29</v>
      </c>
      <c r="D1" s="35" t="s">
        <v>30</v>
      </c>
      <c r="E1" s="35" t="s">
        <v>31</v>
      </c>
      <c r="F1" s="35" t="s">
        <v>32</v>
      </c>
      <c r="G1" s="35" t="s">
        <v>33</v>
      </c>
      <c r="H1" s="35" t="s">
        <v>34</v>
      </c>
      <c r="I1" s="35" t="s">
        <v>35</v>
      </c>
      <c r="J1" s="35" t="s">
        <v>36</v>
      </c>
      <c r="K1" s="35" t="s">
        <v>37</v>
      </c>
      <c r="L1" s="35" t="s">
        <v>38</v>
      </c>
      <c r="M1" s="35" t="s">
        <v>39</v>
      </c>
      <c r="N1" s="35" t="s">
        <v>40</v>
      </c>
      <c r="O1" s="35" t="s">
        <v>41</v>
      </c>
      <c r="P1" s="35" t="s">
        <v>42</v>
      </c>
      <c r="Q1" s="35" t="s">
        <v>43</v>
      </c>
      <c r="R1" s="35" t="s">
        <v>44</v>
      </c>
      <c r="S1" s="35" t="s">
        <v>45</v>
      </c>
      <c r="T1" s="35" t="s">
        <v>46</v>
      </c>
      <c r="U1" s="35" t="s">
        <v>47</v>
      </c>
      <c r="V1" s="35" t="s">
        <v>48</v>
      </c>
      <c r="W1" s="35" t="s">
        <v>49</v>
      </c>
      <c r="X1" s="35" t="s">
        <v>50</v>
      </c>
      <c r="Y1" s="35" t="s">
        <v>51</v>
      </c>
      <c r="Z1" s="35" t="s">
        <v>52</v>
      </c>
      <c r="AA1" s="35" t="s">
        <v>53</v>
      </c>
      <c r="AB1" s="35" t="s">
        <v>54</v>
      </c>
      <c r="AC1" s="35" t="s">
        <v>55</v>
      </c>
      <c r="AD1" s="35" t="s">
        <v>56</v>
      </c>
      <c r="AE1" s="35" t="s">
        <v>57</v>
      </c>
      <c r="AF1" s="35" t="s">
        <v>58</v>
      </c>
      <c r="AG1" s="35" t="s">
        <v>59</v>
      </c>
      <c r="AH1" s="35" t="s">
        <v>60</v>
      </c>
      <c r="AI1" s="35" t="s">
        <v>61</v>
      </c>
      <c r="AJ1" s="35" t="s">
        <v>62</v>
      </c>
      <c r="AK1" s="35" t="s">
        <v>63</v>
      </c>
      <c r="AL1" s="35" t="s">
        <v>64</v>
      </c>
      <c r="AM1" s="35" t="s">
        <v>65</v>
      </c>
      <c r="AN1" s="35" t="s">
        <v>66</v>
      </c>
      <c r="AO1" s="35" t="s">
        <v>67</v>
      </c>
      <c r="AP1" s="35" t="s">
        <v>68</v>
      </c>
      <c r="AQ1" s="35" t="s">
        <v>69</v>
      </c>
      <c r="AR1" s="35" t="s">
        <v>70</v>
      </c>
      <c r="AS1" s="35" t="s">
        <v>71</v>
      </c>
      <c r="AT1" s="35" t="s">
        <v>72</v>
      </c>
      <c r="AU1" s="35" t="s">
        <v>73</v>
      </c>
      <c r="AV1" s="35" t="s">
        <v>74</v>
      </c>
      <c r="AW1" s="35" t="s">
        <v>75</v>
      </c>
      <c r="AX1" s="35" t="s">
        <v>76</v>
      </c>
      <c r="AY1" s="35" t="s">
        <v>77</v>
      </c>
    </row>
    <row r="2" spans="1:51" x14ac:dyDescent="0.3">
      <c r="A2" s="37" t="s">
        <v>28</v>
      </c>
      <c r="B2" s="38" t="s">
        <v>85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</row>
    <row r="3" spans="1:51" x14ac:dyDescent="0.3">
      <c r="A3" s="37" t="s">
        <v>78</v>
      </c>
      <c r="B3" s="40">
        <v>44675</v>
      </c>
      <c r="C3" s="40"/>
      <c r="D3" s="38"/>
      <c r="E3" s="38"/>
      <c r="F3" s="38"/>
      <c r="G3" s="38"/>
      <c r="H3" s="38"/>
      <c r="I3" s="40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</row>
    <row r="4" spans="1:51" x14ac:dyDescent="0.3">
      <c r="A4" s="37" t="s">
        <v>79</v>
      </c>
      <c r="B4" s="38">
        <v>20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</row>
    <row r="5" spans="1:51" x14ac:dyDescent="0.3">
      <c r="A5" s="37" t="s">
        <v>80</v>
      </c>
      <c r="B5" s="38">
        <v>22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</row>
    <row r="6" spans="1:51" x14ac:dyDescent="0.3">
      <c r="A6" s="37" t="s">
        <v>86</v>
      </c>
      <c r="B6" s="38" t="s">
        <v>87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</row>
    <row r="7" spans="1:51" x14ac:dyDescent="0.3">
      <c r="A7" s="37" t="s">
        <v>88</v>
      </c>
      <c r="B7" s="43">
        <v>500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</row>
    <row r="8" spans="1:51" x14ac:dyDescent="0.3">
      <c r="A8" s="37" t="s">
        <v>81</v>
      </c>
      <c r="B8" s="38" t="s">
        <v>94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</row>
    <row r="9" spans="1:51" ht="231" x14ac:dyDescent="0.3">
      <c r="A9" s="37" t="s">
        <v>82</v>
      </c>
      <c r="B9" s="42" t="s">
        <v>93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</row>
  </sheetData>
  <phoneticPr fontId="2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62</vt:i4>
      </vt:variant>
    </vt:vector>
  </HeadingPairs>
  <TitlesOfParts>
    <vt:vector size="65" baseType="lpstr">
      <vt:lpstr>Calendário</vt:lpstr>
      <vt:lpstr>PLANO</vt:lpstr>
      <vt:lpstr>RELATÓRIOS DE BATERIAS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2022-04-24T17:58:25Z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