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codeName="ThisWorkbook" autoCompressPictures="0"/>
  <xr:revisionPtr revIDLastSave="0" documentId="13_ncr:1_{65FC6FAD-88BB-44C4-8AFD-18C273357337}" xr6:coauthVersionLast="47" xr6:coauthVersionMax="47" xr10:uidLastSave="{00000000-0000-0000-0000-000000000000}"/>
  <bookViews>
    <workbookView xWindow="-120" yWindow="-120" windowWidth="29040" windowHeight="15840" tabRatio="788" activeTab="2" xr2:uid="{00000000-000D-0000-FFFF-FFFF00000000}"/>
  </bookViews>
  <sheets>
    <sheet name="Calendário" sheetId="14" r:id="rId1"/>
    <sheet name="PLANO" sheetId="15" r:id="rId2"/>
    <sheet name="RELATÓRIOS DE BATERIAS" sheetId="16" r:id="rId3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<sst xmlns="http://schemas.openxmlformats.org/spreadsheetml/2006/main" count="101" uniqueCount="85">
  <si>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</si>
  <si>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</si>
  <si>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</si>
  <si>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</si>
  <si>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</si>
  <si>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</si>
  <si>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</si>
  <si>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</si>
  <si>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</si>
  <si>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</si>
  <si>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</si>
  <si>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</si>
  <si>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</si>
  <si>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</si>
  <si>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</si>
  <si>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</si>
  <si>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</si>
  <si>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</si>
  <si>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</si>
  <si>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</si>
  <si>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</si>
  <si>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</si>
  <si>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</si>
  <si>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</si>
  <si>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</si>
  <si>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</si>
  <si>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</si>
  <si>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BATERIA 01</t>
  </si>
  <si>
    <t>Responsável</t>
  </si>
  <si>
    <t>BATERIA 02</t>
  </si>
  <si>
    <t>BATERIA 03</t>
  </si>
  <si>
    <t>BATERIA 04</t>
  </si>
  <si>
    <t>BATERIA 05</t>
  </si>
  <si>
    <t>BATERIA 06</t>
  </si>
  <si>
    <t>BATERIA 07</t>
  </si>
  <si>
    <t>BATERIA 08</t>
  </si>
  <si>
    <t>BATERIA 09</t>
  </si>
  <si>
    <t>BATERIA 10</t>
  </si>
  <si>
    <t>BATERIA 11</t>
  </si>
  <si>
    <t>BATERIA 12</t>
  </si>
  <si>
    <t>BATERIA 13</t>
  </si>
  <si>
    <t>BATERIA 14</t>
  </si>
  <si>
    <t>BATERIA 15</t>
  </si>
  <si>
    <t>BATERIA 16</t>
  </si>
  <si>
    <t>BATERIA 17</t>
  </si>
  <si>
    <t>BATERIA 18</t>
  </si>
  <si>
    <t>BATERIA 19</t>
  </si>
  <si>
    <t>BATERIA 20</t>
  </si>
  <si>
    <t>BATERIA 21</t>
  </si>
  <si>
    <t>BATERIA 22</t>
  </si>
  <si>
    <t>BATERIA 23</t>
  </si>
  <si>
    <t>BATERIA 24</t>
  </si>
  <si>
    <t>BATERIA 25</t>
  </si>
  <si>
    <t>BATERIA 26</t>
  </si>
  <si>
    <t>BATERIA 27</t>
  </si>
  <si>
    <t>BATERIA 28</t>
  </si>
  <si>
    <t>BATERIA 29</t>
  </si>
  <si>
    <t>BATERIA 30</t>
  </si>
  <si>
    <t>BATERIA 31</t>
  </si>
  <si>
    <t>BATERIA 32</t>
  </si>
  <si>
    <t>BATERIA 33</t>
  </si>
  <si>
    <t>BATERIA 34</t>
  </si>
  <si>
    <t>BATERIA 35</t>
  </si>
  <si>
    <t>BATERIA 36</t>
  </si>
  <si>
    <t>BATERIA 37</t>
  </si>
  <si>
    <t>BATERIA 38</t>
  </si>
  <si>
    <t>BATERIA 39</t>
  </si>
  <si>
    <t>BATERIA 40</t>
  </si>
  <si>
    <t>BATERIA 41</t>
  </si>
  <si>
    <t>BATERIA 42</t>
  </si>
  <si>
    <t>BATERIA 43</t>
  </si>
  <si>
    <t>BATERIA 44</t>
  </si>
  <si>
    <t>BATERIA 45</t>
  </si>
  <si>
    <t>BATERIA 46</t>
  </si>
  <si>
    <t>BATERIA 47</t>
  </si>
  <si>
    <t>BATERIA 48</t>
  </si>
  <si>
    <t>BATERIA 49</t>
  </si>
  <si>
    <t>BATERIA 50</t>
  </si>
  <si>
    <t>Data</t>
  </si>
  <si>
    <t>Qtd. Vídeos</t>
  </si>
  <si>
    <t>Qtd. Frames</t>
  </si>
  <si>
    <t>Acurácia</t>
  </si>
  <si>
    <t>Matriz Confusão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</si>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</sst>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7" fillId="0" borderId="0" xfId="2" applyAlignment="1">
      <alignment horizontal="left" indent="3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11" fillId="0" borderId="8" xfId="8" applyNumberFormat="1" applyAlignment="1">
      <alignment horizontal="left" vertical="center" wrapText="1" indent="1"/>
    </xf>
    <xf numFmtId="0" fontId="1" fillId="0" borderId="0" xfId="7" applyNumberFormat="1" applyAlignment="1">
      <alignment horizontal="left" vertical="top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28" fillId="48" borderId="16" xfId="0" applyFont="1" applyFill="1" applyBorder="1" applyAlignment="1">
      <alignment horizontal="center" vertical="center" textRotation="45"/>
    </xf>
    <xf numFmtId="0" fontId="28" fillId="48" borderId="0" xfId="0" applyFont="1" applyFill="1" applyAlignment="1">
      <alignment horizontal="center" vertical="center" textRotation="45"/>
    </xf>
    <xf numFmtId="0" fontId="28" fillId="4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3" sqref="I23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35" t="s">
        <v>8</v>
      </c>
      <c r="D1" s="35"/>
      <c r="E1" s="35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38" t="s">
        <v>0</v>
      </c>
      <c r="E13" s="38"/>
      <c r="F13" s="38"/>
      <c r="G13" s="38"/>
      <c r="H13" s="38"/>
    </row>
    <row r="14" spans="1:9" x14ac:dyDescent="0.3">
      <c r="B14" s="7"/>
      <c r="C14" s="7"/>
      <c r="D14" s="39"/>
      <c r="E14" s="39"/>
      <c r="F14" s="39"/>
      <c r="G14" s="39"/>
      <c r="H14" s="39"/>
    </row>
    <row r="15" spans="1:9" ht="46.5" x14ac:dyDescent="0.7">
      <c r="A15" s="2"/>
      <c r="B15" s="1">
        <f ca="1">YEAR(DATE(CalendárioAno1,CaléndárioMês1Opção+1,1))</f>
        <v>2022</v>
      </c>
      <c r="C15" s="35" t="str">
        <f ca="1">TEXT(DATE(CalendárioAno1,CaléndárioMês1Opção+1,1),"mmmm")</f>
        <v>abril</v>
      </c>
      <c r="D15" s="35"/>
      <c r="E15" s="35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84</v>
      </c>
      <c r="I20" s="28" t="s">
        <v>83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x14ac:dyDescent="0.3">
      <c r="B22" s="7"/>
      <c r="C22" s="7"/>
      <c r="D22" s="7"/>
      <c r="E22" s="7"/>
      <c r="F22" s="7"/>
      <c r="G22" s="7"/>
      <c r="H22" s="34"/>
      <c r="I22" s="28"/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x14ac:dyDescent="0.3">
      <c r="B24" s="7"/>
      <c r="C24" s="7"/>
      <c r="D24" s="7"/>
      <c r="E24" s="7"/>
      <c r="F24" s="7"/>
      <c r="G24" s="7"/>
      <c r="H24" s="34"/>
      <c r="I24" s="28"/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37" t="s">
        <v>0</v>
      </c>
      <c r="E27" s="37"/>
      <c r="F27" s="37"/>
      <c r="G27" s="37"/>
      <c r="H27" s="37"/>
    </row>
    <row r="28" spans="1:9" x14ac:dyDescent="0.3">
      <c r="B28" s="7"/>
      <c r="C28" s="7"/>
      <c r="D28" s="39"/>
      <c r="E28" s="39"/>
      <c r="F28" s="39"/>
      <c r="G28" s="39"/>
      <c r="H28" s="39"/>
    </row>
    <row r="29" spans="1:9" ht="46.5" x14ac:dyDescent="0.7">
      <c r="A29" s="2"/>
      <c r="B29" s="1">
        <f ca="1">YEAR(DATE(CalendárioAno2,CaléndárioMês2Opção+1,1))</f>
        <v>2022</v>
      </c>
      <c r="C29" s="35" t="str">
        <f ca="1">TEXT(DATE(CalendárioAno2,CaléndárioMês2Opção+1,1),"mmmm")</f>
        <v>maio</v>
      </c>
      <c r="D29" s="35"/>
      <c r="E29" s="35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37" t="s">
        <v>0</v>
      </c>
      <c r="E41" s="37"/>
      <c r="F41" s="37"/>
      <c r="G41" s="37"/>
      <c r="H41" s="37"/>
    </row>
    <row r="42" spans="1:9" x14ac:dyDescent="0.3">
      <c r="B42" s="7"/>
      <c r="C42" s="7"/>
      <c r="D42" s="39"/>
      <c r="E42" s="39"/>
      <c r="F42" s="39"/>
      <c r="G42" s="39"/>
      <c r="H42" s="39"/>
    </row>
    <row r="43" spans="1:9" ht="46.5" x14ac:dyDescent="0.7">
      <c r="A43" s="2"/>
      <c r="B43" s="1">
        <f ca="1">YEAR(DATE(CalendárioAno3,CaléndárioMês3Opção+1,1))</f>
        <v>2022</v>
      </c>
      <c r="C43" s="35" t="str">
        <f ca="1">TEXT(DATE(CalendárioAno3,CaléndárioMês3Opção+1,1),"mmmm")</f>
        <v>junho</v>
      </c>
      <c r="D43" s="35"/>
      <c r="E43" s="35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36" t="s">
        <v>0</v>
      </c>
      <c r="E55" s="37"/>
      <c r="F55" s="37"/>
      <c r="G55" s="37"/>
      <c r="H55" s="37"/>
    </row>
    <row r="56" spans="1:8" x14ac:dyDescent="0.3">
      <c r="B56" s="7"/>
      <c r="C56" s="7"/>
      <c r="D56" s="39"/>
      <c r="E56" s="39"/>
      <c r="F56" s="39"/>
      <c r="G56" s="39"/>
      <c r="H56" s="39"/>
    </row>
    <row r="57" spans="1:8" ht="46.5" x14ac:dyDescent="0.7">
      <c r="A57" s="2"/>
      <c r="B57" s="1">
        <f ca="1">YEAR(DATE(CalendárioAno4,CaléndárioMês4Opção+1,1))</f>
        <v>2022</v>
      </c>
      <c r="C57" s="35" t="str">
        <f ca="1">TEXT(DATE(CalendárioAno4,CaléndárioMês4Opção+1,1),"mmmm")</f>
        <v>julho</v>
      </c>
      <c r="D57" s="35"/>
      <c r="E57" s="35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36" t="s">
        <v>0</v>
      </c>
      <c r="E69" s="37"/>
      <c r="F69" s="37"/>
      <c r="G69" s="37"/>
      <c r="H69" s="37"/>
    </row>
    <row r="70" spans="1:8" x14ac:dyDescent="0.3">
      <c r="B70" s="7"/>
      <c r="C70" s="7"/>
      <c r="D70" s="39"/>
      <c r="E70" s="39"/>
      <c r="F70" s="39"/>
      <c r="G70" s="39"/>
      <c r="H70" s="39"/>
    </row>
    <row r="71" spans="1:8" ht="46.5" x14ac:dyDescent="0.7">
      <c r="A71" s="2"/>
      <c r="B71" s="1">
        <f ca="1">YEAR(DATE(CalendárioAno5,CaléndárioMês5Opção+1,1))</f>
        <v>2022</v>
      </c>
      <c r="C71" s="35" t="str">
        <f ca="1">TEXT(DATE(CalendárioAno5,CaléndárioMês5Opção+1,1),"mmmm")</f>
        <v>agosto</v>
      </c>
      <c r="D71" s="35"/>
      <c r="E71" s="35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36" t="s">
        <v>0</v>
      </c>
      <c r="E83" s="37"/>
      <c r="F83" s="37"/>
      <c r="G83" s="37"/>
      <c r="H83" s="37"/>
    </row>
    <row r="84" spans="1:8" x14ac:dyDescent="0.3">
      <c r="B84" s="7"/>
      <c r="C84" s="7"/>
      <c r="D84" s="39"/>
      <c r="E84" s="39"/>
      <c r="F84" s="39"/>
      <c r="G84" s="39"/>
      <c r="H84" s="39"/>
    </row>
    <row r="85" spans="1:8" ht="46.5" x14ac:dyDescent="0.7">
      <c r="A85" s="2"/>
      <c r="B85" s="1">
        <f ca="1">YEAR(DATE(CalendárioAno6,CaléndárioMês6Opção+1,1))</f>
        <v>2022</v>
      </c>
      <c r="C85" s="35" t="str">
        <f ca="1">TEXT(DATE(CalendárioAno6,CaléndárioMês6Opção+1,1),"mmmm")</f>
        <v>setembro</v>
      </c>
      <c r="D85" s="35"/>
      <c r="E85" s="35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36" t="s">
        <v>0</v>
      </c>
      <c r="E97" s="37"/>
      <c r="F97" s="37"/>
      <c r="G97" s="37"/>
      <c r="H97" s="37"/>
    </row>
    <row r="98" spans="1:8" x14ac:dyDescent="0.3">
      <c r="B98" s="7"/>
      <c r="C98" s="7"/>
      <c r="D98" s="39"/>
      <c r="E98" s="39"/>
      <c r="F98" s="39"/>
      <c r="G98" s="39"/>
      <c r="H98" s="39"/>
    </row>
    <row r="99" spans="1:8" ht="46.5" x14ac:dyDescent="0.7">
      <c r="A99" s="2"/>
      <c r="B99" s="1">
        <f ca="1">YEAR(DATE(CalendárioAno7,CaléndárioMês7Opção+1,1))</f>
        <v>2022</v>
      </c>
      <c r="C99" s="35" t="str">
        <f ca="1">TEXT(DATE(CalendárioAno7,CaléndárioMês7Opção+1,1),"mmmm")</f>
        <v>outubro</v>
      </c>
      <c r="D99" s="35"/>
      <c r="E99" s="35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36" t="s">
        <v>0</v>
      </c>
      <c r="E111" s="37"/>
      <c r="F111" s="37"/>
      <c r="G111" s="37"/>
      <c r="H111" s="37"/>
    </row>
    <row r="112" spans="1:8" x14ac:dyDescent="0.3">
      <c r="B112" s="7"/>
      <c r="C112" s="7"/>
      <c r="D112" s="39"/>
      <c r="E112" s="39"/>
      <c r="F112" s="39"/>
      <c r="G112" s="39"/>
      <c r="H112" s="39"/>
    </row>
    <row r="113" spans="1:8" ht="46.5" x14ac:dyDescent="0.7">
      <c r="A113" s="2"/>
      <c r="B113" s="1">
        <f ca="1">YEAR(DATE(CalendárioAno8,CaléndárioMês8Opção+1,1))</f>
        <v>2022</v>
      </c>
      <c r="C113" s="35" t="str">
        <f ca="1">TEXT(DATE(CalendárioAno8,CaléndárioMês8Opção+1,1),"mmmm")</f>
        <v>novembro</v>
      </c>
      <c r="D113" s="35"/>
      <c r="E113" s="35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36" t="s">
        <v>0</v>
      </c>
      <c r="E125" s="37"/>
      <c r="F125" s="37"/>
      <c r="G125" s="37"/>
      <c r="H125" s="37"/>
    </row>
    <row r="126" spans="1:8" x14ac:dyDescent="0.3">
      <c r="B126" s="7"/>
      <c r="C126" s="7"/>
      <c r="D126" s="39"/>
      <c r="E126" s="39"/>
      <c r="F126" s="39"/>
      <c r="G126" s="39"/>
      <c r="H126" s="39"/>
    </row>
    <row r="127" spans="1:8" ht="46.5" x14ac:dyDescent="0.7">
      <c r="A127" s="2"/>
      <c r="B127" s="1">
        <f ca="1">YEAR(DATE(CalendárioAno9,CaléndárioMês9Opção+1,1))</f>
        <v>2022</v>
      </c>
      <c r="C127" s="35" t="str">
        <f ca="1">TEXT(DATE(CalendárioAno9,CaléndárioMês9Opção+1,1),"mmmm")</f>
        <v>dezembro</v>
      </c>
      <c r="D127" s="35"/>
      <c r="E127" s="35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36" t="s">
        <v>0</v>
      </c>
      <c r="E139" s="37"/>
      <c r="F139" s="37"/>
      <c r="G139" s="37"/>
      <c r="H139" s="37"/>
    </row>
    <row r="140" spans="2:8" x14ac:dyDescent="0.3">
      <c r="B140" s="7"/>
      <c r="C140" s="7"/>
      <c r="D140" s="39"/>
      <c r="E140" s="39"/>
      <c r="F140" s="39"/>
      <c r="G140" s="39"/>
      <c r="H140" s="39"/>
    </row>
    <row r="141" spans="2:8" ht="46.5" x14ac:dyDescent="0.7">
      <c r="B141" s="1">
        <f ca="1">YEAR(DATE(CalendárioAno10,CaléndárioMês10Opção+1,1))</f>
        <v>2023</v>
      </c>
      <c r="C141" s="35" t="str">
        <f ca="1">TEXT(DATE(CalendárioAno10,CaléndárioMês10Opção+1,1),"mmmm")</f>
        <v>janeiro</v>
      </c>
      <c r="D141" s="35"/>
      <c r="E141" s="35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36" t="s">
        <v>0</v>
      </c>
      <c r="E153" s="37"/>
      <c r="F153" s="37"/>
      <c r="G153" s="37"/>
      <c r="H153" s="37"/>
    </row>
    <row r="154" spans="2:8" x14ac:dyDescent="0.3">
      <c r="B154" s="7"/>
      <c r="C154" s="7"/>
      <c r="D154" s="39"/>
      <c r="E154" s="39"/>
      <c r="F154" s="39"/>
      <c r="G154" s="39"/>
      <c r="H154" s="39"/>
    </row>
    <row r="155" spans="2:8" ht="46.5" x14ac:dyDescent="0.7">
      <c r="B155" s="1">
        <f ca="1">YEAR(DATE(CalendárioAno11,CaléndárioMês11Opção+1,1))</f>
        <v>2023</v>
      </c>
      <c r="C155" s="35" t="str">
        <f ca="1">TEXT(DATE(CalendárioAno11,CaléndárioMês11Opção+1,1),"mmmm")</f>
        <v>fevereiro</v>
      </c>
      <c r="D155" s="35"/>
      <c r="E155" s="35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36" t="s">
        <v>0</v>
      </c>
      <c r="E167" s="37"/>
      <c r="F167" s="37"/>
      <c r="G167" s="37"/>
      <c r="H167" s="37"/>
    </row>
    <row r="168" spans="2:8" x14ac:dyDescent="0.3">
      <c r="B168" s="7"/>
      <c r="C168" s="7"/>
      <c r="D168" s="39"/>
      <c r="E168" s="39"/>
      <c r="F168" s="39"/>
      <c r="G168" s="39"/>
      <c r="H168" s="39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0" t="s">
        <v>3</v>
      </c>
      <c r="C1" s="41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45" t="s">
        <v>17</v>
      </c>
      <c r="C27" s="46"/>
      <c r="D27" s="46"/>
      <c r="E27" s="46"/>
      <c r="F27" s="46"/>
      <c r="G27" s="47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48" t="s">
        <v>18</v>
      </c>
      <c r="C29" s="49"/>
      <c r="D29" s="49"/>
      <c r="E29" s="49"/>
      <c r="F29" s="49"/>
      <c r="G29" s="50"/>
    </row>
    <row r="30" spans="1:7" x14ac:dyDescent="0.3">
      <c r="A30" s="30">
        <v>44723</v>
      </c>
      <c r="B30" s="42" t="s">
        <v>16</v>
      </c>
      <c r="C30" s="43"/>
      <c r="D30" s="43"/>
      <c r="E30" s="43"/>
      <c r="F30" s="43"/>
      <c r="G30" s="44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1CA-A9A5-4662-9F24-9BBCC5CF0095}">
  <sheetPr>
    <tabColor theme="4" tint="-0.249977111117893"/>
  </sheetPr>
  <dimension ref="A1:AY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6.5" x14ac:dyDescent="0.3"/>
  <cols>
    <col min="1" max="1" width="15.25" style="57" bestFit="1" customWidth="1"/>
    <col min="2" max="51" width="11.25" style="55" customWidth="1"/>
    <col min="52" max="16384" width="9" style="55"/>
  </cols>
  <sheetData>
    <row r="1" spans="1:51" s="52" customFormat="1" ht="59.25" x14ac:dyDescent="0.3">
      <c r="A1" s="51"/>
      <c r="B1" s="51" t="s">
        <v>27</v>
      </c>
      <c r="C1" s="51" t="s">
        <v>29</v>
      </c>
      <c r="D1" s="51" t="s">
        <v>30</v>
      </c>
      <c r="E1" s="51" t="s">
        <v>31</v>
      </c>
      <c r="F1" s="51" t="s">
        <v>32</v>
      </c>
      <c r="G1" s="51" t="s">
        <v>33</v>
      </c>
      <c r="H1" s="51" t="s">
        <v>34</v>
      </c>
      <c r="I1" s="51" t="s">
        <v>35</v>
      </c>
      <c r="J1" s="51" t="s">
        <v>36</v>
      </c>
      <c r="K1" s="51" t="s">
        <v>37</v>
      </c>
      <c r="L1" s="51" t="s">
        <v>38</v>
      </c>
      <c r="M1" s="51" t="s">
        <v>39</v>
      </c>
      <c r="N1" s="51" t="s">
        <v>40</v>
      </c>
      <c r="O1" s="51" t="s">
        <v>41</v>
      </c>
      <c r="P1" s="51" t="s">
        <v>42</v>
      </c>
      <c r="Q1" s="51" t="s">
        <v>43</v>
      </c>
      <c r="R1" s="51" t="s">
        <v>44</v>
      </c>
      <c r="S1" s="51" t="s">
        <v>45</v>
      </c>
      <c r="T1" s="51" t="s">
        <v>46</v>
      </c>
      <c r="U1" s="51" t="s">
        <v>47</v>
      </c>
      <c r="V1" s="51" t="s">
        <v>48</v>
      </c>
      <c r="W1" s="51" t="s">
        <v>49</v>
      </c>
      <c r="X1" s="51" t="s">
        <v>50</v>
      </c>
      <c r="Y1" s="51" t="s">
        <v>51</v>
      </c>
      <c r="Z1" s="51" t="s">
        <v>52</v>
      </c>
      <c r="AA1" s="51" t="s">
        <v>53</v>
      </c>
      <c r="AB1" s="51" t="s">
        <v>54</v>
      </c>
      <c r="AC1" s="51" t="s">
        <v>55</v>
      </c>
      <c r="AD1" s="51" t="s">
        <v>56</v>
      </c>
      <c r="AE1" s="51" t="s">
        <v>57</v>
      </c>
      <c r="AF1" s="51" t="s">
        <v>58</v>
      </c>
      <c r="AG1" s="51" t="s">
        <v>59</v>
      </c>
      <c r="AH1" s="51" t="s">
        <v>60</v>
      </c>
      <c r="AI1" s="51" t="s">
        <v>61</v>
      </c>
      <c r="AJ1" s="51" t="s">
        <v>62</v>
      </c>
      <c r="AK1" s="51" t="s">
        <v>63</v>
      </c>
      <c r="AL1" s="51" t="s">
        <v>64</v>
      </c>
      <c r="AM1" s="51" t="s">
        <v>65</v>
      </c>
      <c r="AN1" s="51" t="s">
        <v>66</v>
      </c>
      <c r="AO1" s="51" t="s">
        <v>67</v>
      </c>
      <c r="AP1" s="51" t="s">
        <v>68</v>
      </c>
      <c r="AQ1" s="51" t="s">
        <v>69</v>
      </c>
      <c r="AR1" s="51" t="s">
        <v>70</v>
      </c>
      <c r="AS1" s="51" t="s">
        <v>71</v>
      </c>
      <c r="AT1" s="51" t="s">
        <v>72</v>
      </c>
      <c r="AU1" s="51" t="s">
        <v>73</v>
      </c>
      <c r="AV1" s="51" t="s">
        <v>74</v>
      </c>
      <c r="AW1" s="51" t="s">
        <v>75</v>
      </c>
      <c r="AX1" s="51" t="s">
        <v>76</v>
      </c>
      <c r="AY1" s="51" t="s">
        <v>77</v>
      </c>
    </row>
    <row r="2" spans="1:51" x14ac:dyDescent="0.3">
      <c r="A2" s="53" t="s">
        <v>28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</row>
    <row r="3" spans="1:51" x14ac:dyDescent="0.3">
      <c r="A3" s="53" t="s">
        <v>78</v>
      </c>
      <c r="B3" s="56"/>
      <c r="C3" s="54"/>
      <c r="D3" s="54"/>
      <c r="E3" s="54"/>
      <c r="F3" s="54"/>
      <c r="G3" s="54"/>
      <c r="H3" s="54"/>
      <c r="I3" s="56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</row>
    <row r="4" spans="1:51" x14ac:dyDescent="0.3">
      <c r="A4" s="53" t="s">
        <v>79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</row>
    <row r="5" spans="1:51" x14ac:dyDescent="0.3">
      <c r="A5" s="53" t="s">
        <v>80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</row>
    <row r="6" spans="1:51" x14ac:dyDescent="0.3">
      <c r="A6" s="53" t="s">
        <v>81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</row>
    <row r="7" spans="1:51" x14ac:dyDescent="0.3">
      <c r="A7" s="53" t="s">
        <v>82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62</vt:i4>
      </vt:variant>
    </vt:vector>
  </HeadingPairs>
  <TitlesOfParts>
    <vt:vector size="65" baseType="lpstr">
      <vt:lpstr>Calendário</vt:lpstr>
      <vt:lpstr>PLANO</vt:lpstr>
      <vt:lpstr>RELATÓRIOS DE BATERIAS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2022-04-10T18:46:28Z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