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2-05_AEP-2_Regional_Madrid_Carranque\Protocolos_Finales\"/>
    </mc:Choice>
  </mc:AlternateContent>
  <xr:revisionPtr revIDLastSave="0" documentId="8_{2AB5AC35-513B-4ED2-A85A-3B5278C3E1A4}" xr6:coauthVersionLast="47" xr6:coauthVersionMax="47" xr10:uidLastSave="{00000000-0000-0000-0000-000000000000}"/>
  <bookViews>
    <workbookView xWindow="-108" yWindow="-108" windowWidth="23256" windowHeight="12576" xr2:uid="{D6B6B144-186F-4415-9819-5AF10E0B7BAB}"/>
  </bookViews>
  <sheets>
    <sheet name="Clasif. BANCA" sheetId="1" r:id="rId1"/>
  </sheets>
  <externalReferences>
    <externalReference r:id="rId2"/>
    <externalReference r:id="rId3"/>
    <externalReference r:id="rId4"/>
  </externalReferences>
  <definedNames>
    <definedName name="Año_actual">[2]INSCRITOS!$M$4</definedName>
    <definedName name="_xlnm.Print_Area" localSheetId="0">'Clasif. BANCA'!$A$1:$N$18</definedName>
    <definedName name="CatFem">[1]IPFGL!$G$3:$I$11</definedName>
    <definedName name="CatMas">[1]IPFGL!$J$3:$L$11</definedName>
    <definedName name="Edad" localSheetId="0">[3]Wilks!$E$2:$F$8</definedName>
    <definedName name="Edad">[1]IPFGL!$E$2:$F$9</definedName>
    <definedName name="Hombres" localSheetId="0">[3]Wilks!$A$2:$B$1662</definedName>
    <definedName name="Mujeres" localSheetId="0">[3]Wilks!$C$2:$D$1112</definedName>
    <definedName name="_xlnm.Print_Titles" localSheetId="0">'Clasif. BANCA'!$1:$10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A4" i="1"/>
  <c r="A3" i="1"/>
  <c r="A2" i="1"/>
</calcChain>
</file>

<file path=xl/sharedStrings.xml><?xml version="1.0" encoding="utf-8"?>
<sst xmlns="http://schemas.openxmlformats.org/spreadsheetml/2006/main" count="43" uniqueCount="21">
  <si>
    <t>ASOCIACIÓN ESPAÑOLA DE POWERLIFTING</t>
  </si>
  <si>
    <t>CLASIFICACION PRESS BANCA MUJERES RAW a pt. IPF GL</t>
  </si>
  <si>
    <t>Cat.</t>
  </si>
  <si>
    <t>(kg)</t>
  </si>
  <si>
    <t>PRESS BANCA 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</si>
  <si>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</si>
  <si>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</si>
  <si>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</si>
  <si>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</si>
  <si>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</si>
  <si>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</si>
  <si>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</si>
  <si>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</si>
  <si>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</si>
  <si>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1º</t>
  </si>
  <si>
    <t>2º</t>
  </si>
  <si>
    <t>3º</t>
  </si>
  <si>
    <t>PB</t>
  </si>
  <si>
    <t>IPFGL</t>
  </si>
  <si>
    <t>1ª</t>
  </si>
  <si>
    <t>CLASIFICACION PRESS BANCA HOMBRES RAW a pt. IPF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</si>
</sst>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7" x14ac:knownFonts="1">
    <font>
      <sz val="10"/>
      <name val="Arial"/>
      <charset val="1"/>
    </font>
    <font>
      <b/>
      <sz val="14"/>
      <name val="Tahoma"/>
      <family val="2"/>
      <charset val="1"/>
    </font>
    <font>
      <sz val="10"/>
      <name val="Calibri"/>
      <family val="2"/>
      <charset val="1"/>
    </font>
    <font>
      <sz val="14"/>
      <name val="Tahoma"/>
      <family val="2"/>
      <charset val="1"/>
    </font>
    <font>
      <sz val="8"/>
      <color rgb="FF800000"/>
      <name val="Calibri"/>
      <family val="2"/>
      <charset val="1"/>
    </font>
    <font>
      <b/>
      <sz val="10"/>
      <color rgb="FF800000"/>
      <name val="Calibri"/>
      <family val="2"/>
      <charset val="1"/>
    </font>
    <font>
      <sz val="10"/>
      <color rgb="FF800000"/>
      <name val="Calibri"/>
      <family val="2"/>
      <charset val="1"/>
    </font>
    <font>
      <b/>
      <sz val="10"/>
      <color rgb="FF0000FF"/>
      <name val="Calibri"/>
      <family val="2"/>
      <charset val="1"/>
    </font>
    <font>
      <b/>
      <sz val="8"/>
      <color rgb="FF800000"/>
      <name val="Calibri"/>
      <family val="2"/>
      <charset val="1"/>
    </font>
    <font>
      <b/>
      <sz val="12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80800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color rgb="FF800000"/>
      <name val="Calibri"/>
      <family val="2"/>
      <charset val="1"/>
    </font>
    <font>
      <b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left" indent="15"/>
    </xf>
    <xf numFmtId="0" fontId="2" fillId="2" borderId="0" xfId="0" applyFont="1" applyFill="1"/>
    <xf numFmtId="0" fontId="3" fillId="2" borderId="0" xfId="0" applyFont="1" applyFill="1" applyAlignment="1">
      <alignment horizontal="left" indent="15"/>
    </xf>
    <xf numFmtId="0" fontId="0" fillId="2" borderId="0" xfId="0" applyFill="1" applyAlignment="1">
      <alignment horizontal="left" indent="15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6"/>
    </xf>
    <xf numFmtId="0" fontId="6" fillId="2" borderId="0" xfId="0" applyFont="1" applyFill="1" applyAlignment="1">
      <alignment horizontal="left" vertical="center" indent="6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3" borderId="5" xfId="0" applyFont="1" applyFill="1" applyBorder="1" applyAlignment="1">
      <alignment horizontal="righ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7" fillId="0" borderId="6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right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6" xfId="0" applyNumberFormat="1" applyFon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0" fontId="14" fillId="2" borderId="0" xfId="0" applyFont="1" applyFill="1"/>
    <xf numFmtId="164" fontId="14" fillId="2" borderId="0" xfId="0" applyNumberFormat="1" applyFont="1" applyFill="1" applyAlignment="1">
      <alignment horizontal="center"/>
    </xf>
    <xf numFmtId="164" fontId="14" fillId="2" borderId="0" xfId="0" applyNumberFormat="1" applyFont="1" applyFill="1"/>
    <xf numFmtId="0" fontId="15" fillId="2" borderId="0" xfId="0" applyFont="1" applyFill="1"/>
    <xf numFmtId="0" fontId="16" fillId="2" borderId="0" xfId="0" applyFont="1" applyFill="1" applyAlignment="1">
      <alignment horizontal="left" indent="1"/>
    </xf>
  </cellXfs>
  <cellStyles count="1">
    <cellStyle name="Normal" xfId="0" builtinId="0"/>
  </cellStyles>
  <dxfs count="6"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  <dxf>
      <font>
        <strike val="0"/>
        <color rgb="FFFFFFFF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1036080</xdr:colOff>
      <xdr:row>3</xdr:row>
      <xdr:rowOff>92520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79FECB3-5638-4F62-93CA-F00F56E45EB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584720" cy="8469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22/Campeonatos_2022/2022-02-05_AEP-2_Regional_Madrid_Carranque/Planilla_AEP-2_Regional_Madrid_Carranque_2022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ESION(4)"/>
      <sheetName val="SESION(5)"/>
      <sheetName val="SESION(6)"/>
      <sheetName val="SPEAKER"/>
      <sheetName val="SOPORTES"/>
      <sheetName val="Clasif. POWER Mas"/>
      <sheetName val="Clasif. POWER Fem"/>
      <sheetName val="Clasif. BANCA"/>
      <sheetName val="IPFGL"/>
    </sheetNames>
    <sheetDataSet>
      <sheetData sheetId="0">
        <row r="2">
          <cell r="D2" t="str">
            <v>VII Campeonato de la Asociación de Powerlifting de Madrid</v>
          </cell>
        </row>
        <row r="3">
          <cell r="D3" t="str">
            <v xml:space="preserve">AP Madrid, Castilla La Mancha y Extremadura  </v>
          </cell>
        </row>
        <row r="4">
          <cell r="D4" t="str">
            <v>Carranque (Toledo), 5-6 de febrero del 2022</v>
          </cell>
        </row>
      </sheetData>
      <sheetData sheetId="1">
        <row r="1">
          <cell r="C1">
            <v>44597</v>
          </cell>
          <cell r="I1" t="str">
            <v>(kg)</v>
          </cell>
          <cell r="J1" t="str">
            <v>Cat.</v>
          </cell>
          <cell r="K1" t="str">
            <v>Cat.</v>
          </cell>
          <cell r="L1" t="str">
            <v>SQUAT</v>
          </cell>
          <cell r="O1" t="str">
            <v>(kg)</v>
          </cell>
          <cell r="P1" t="str">
            <v>PRESS BANCA (kg)</v>
          </cell>
          <cell r="S1" t="str">
            <v>(kg)</v>
          </cell>
          <cell r="T1" t="str">
            <v>IPF pt.</v>
          </cell>
          <cell r="U1" t="str">
            <v>PESO MUERTO (kg)</v>
          </cell>
          <cell r="X1" t="str">
            <v>(kg)</v>
          </cell>
          <cell r="Y1" t="str">
            <v>(kg)</v>
          </cell>
          <cell r="Z1" t="str">
            <v>IPF pt.</v>
          </cell>
          <cell r="AA1" t="str">
            <v>SQUAT</v>
          </cell>
        </row>
        <row r="2">
          <cell r="A2" t="str">
            <v>Id.</v>
          </cell>
          <cell r="B2" t="str">
            <v>R/E</v>
          </cell>
          <cell r="C2" t="str">
            <v xml:space="preserve"> </v>
          </cell>
          <cell r="D2" t="str">
            <v>F/M</v>
          </cell>
          <cell r="E2" t="str">
            <v>APELLIDOS</v>
          </cell>
          <cell r="F2" t="str">
            <v>NOMBRE</v>
          </cell>
          <cell r="G2" t="str">
            <v>AÑO</v>
          </cell>
          <cell r="H2" t="str">
            <v>CLUB</v>
          </cell>
          <cell r="I2" t="str">
            <v>PESO</v>
          </cell>
          <cell r="J2" t="str">
            <v>Edad</v>
          </cell>
          <cell r="K2" t="str">
            <v>Peso</v>
          </cell>
          <cell r="L2" t="str">
            <v>SQ1</v>
          </cell>
          <cell r="M2" t="str">
            <v>SQ2</v>
          </cell>
          <cell r="N2" t="str">
            <v>SQ3</v>
          </cell>
          <cell r="O2" t="str">
            <v>SQ</v>
          </cell>
          <cell r="P2" t="str">
            <v>PB1</v>
          </cell>
          <cell r="Q2" t="str">
            <v>PB2</v>
          </cell>
          <cell r="R2" t="str">
            <v>PB3</v>
          </cell>
          <cell r="S2" t="str">
            <v>PB</v>
          </cell>
          <cell r="T2" t="str">
            <v>PBpt</v>
          </cell>
          <cell r="U2" t="str">
            <v>PM1</v>
          </cell>
          <cell r="V2" t="str">
            <v>PM2</v>
          </cell>
          <cell r="W2" t="str">
            <v>PM3</v>
          </cell>
          <cell r="X2" t="str">
            <v>PM</v>
          </cell>
          <cell r="Y2" t="str">
            <v>TOTAL</v>
          </cell>
          <cell r="Z2" t="str">
            <v>PWR</v>
          </cell>
          <cell r="AA2" t="str">
            <v>BARRA</v>
          </cell>
        </row>
        <row r="3">
          <cell r="A3">
            <v>1</v>
          </cell>
          <cell r="B3" t="str">
            <v>R</v>
          </cell>
          <cell r="C3">
            <v>1</v>
          </cell>
          <cell r="D3" t="str">
            <v>M</v>
          </cell>
          <cell r="E3" t="str">
            <v>Trujilo González</v>
          </cell>
          <cell r="F3" t="str">
            <v>Adrian</v>
          </cell>
          <cell r="G3">
            <v>1994</v>
          </cell>
          <cell r="H3" t="str">
            <v>ÉXITO28 Madrid</v>
          </cell>
          <cell r="I3">
            <v>65</v>
          </cell>
          <cell r="J3" t="str">
            <v>SNR</v>
          </cell>
          <cell r="K3" t="str">
            <v>66</v>
          </cell>
          <cell r="L3">
            <v>135</v>
          </cell>
          <cell r="M3">
            <v>142.5</v>
          </cell>
          <cell r="N3">
            <v>-150</v>
          </cell>
          <cell r="O3">
            <v>142.5</v>
          </cell>
          <cell r="P3">
            <v>-85</v>
          </cell>
          <cell r="Q3">
            <v>90</v>
          </cell>
          <cell r="R3">
            <v>-92.5</v>
          </cell>
          <cell r="S3">
            <v>90</v>
          </cell>
          <cell r="T3">
            <v>51.476428336988597</v>
          </cell>
          <cell r="U3">
            <v>155</v>
          </cell>
          <cell r="V3">
            <v>162.5</v>
          </cell>
          <cell r="W3">
            <v>-170</v>
          </cell>
          <cell r="X3">
            <v>162.5</v>
          </cell>
          <cell r="Y3">
            <v>395</v>
          </cell>
          <cell r="Z3">
            <v>62.074053907808697</v>
          </cell>
        </row>
        <row r="4">
          <cell r="A4">
            <v>2</v>
          </cell>
          <cell r="B4" t="str">
            <v>R</v>
          </cell>
          <cell r="C4">
            <v>1</v>
          </cell>
          <cell r="D4" t="str">
            <v>M</v>
          </cell>
          <cell r="E4" t="str">
            <v>Ballester Fernandez</v>
          </cell>
          <cell r="F4" t="str">
            <v>Rafael</v>
          </cell>
          <cell r="G4">
            <v>1999</v>
          </cell>
          <cell r="H4" t="str">
            <v>ENTRENA INTENSO Madrid</v>
          </cell>
          <cell r="I4">
            <v>73.45</v>
          </cell>
          <cell r="J4" t="str">
            <v>JUN</v>
          </cell>
          <cell r="K4" t="str">
            <v>74</v>
          </cell>
          <cell r="L4">
            <v>145</v>
          </cell>
          <cell r="M4">
            <v>-157.5</v>
          </cell>
          <cell r="N4">
            <v>-157.5</v>
          </cell>
          <cell r="O4">
            <v>145</v>
          </cell>
          <cell r="P4">
            <v>85</v>
          </cell>
          <cell r="Q4">
            <v>90</v>
          </cell>
          <cell r="R4">
            <v>-92.5</v>
          </cell>
          <cell r="S4">
            <v>90</v>
          </cell>
          <cell r="T4">
            <v>48.187663089442943</v>
          </cell>
          <cell r="U4">
            <v>177.5</v>
          </cell>
          <cell r="V4">
            <v>187.5</v>
          </cell>
          <cell r="W4">
            <v>-192.5</v>
          </cell>
          <cell r="X4">
            <v>187.5</v>
          </cell>
          <cell r="Y4">
            <v>422.5</v>
          </cell>
          <cell r="Z4">
            <v>62.267906968764471</v>
          </cell>
        </row>
        <row r="5">
          <cell r="A5">
            <v>3</v>
          </cell>
          <cell r="B5" t="str">
            <v>R</v>
          </cell>
          <cell r="C5">
            <v>1</v>
          </cell>
          <cell r="D5" t="str">
            <v>M</v>
          </cell>
          <cell r="E5" t="str">
            <v>De Paz Patiño</v>
          </cell>
          <cell r="F5" t="str">
            <v>Rubén</v>
          </cell>
          <cell r="G5">
            <v>1987</v>
          </cell>
          <cell r="H5" t="str">
            <v>MAD POWERLIFTING Madrid</v>
          </cell>
          <cell r="I5">
            <v>74</v>
          </cell>
          <cell r="J5" t="str">
            <v>SNR</v>
          </cell>
          <cell r="K5" t="str">
            <v>74</v>
          </cell>
          <cell r="L5">
            <v>180</v>
          </cell>
          <cell r="M5">
            <v>200</v>
          </cell>
          <cell r="N5">
            <v>215</v>
          </cell>
          <cell r="O5">
            <v>215</v>
          </cell>
          <cell r="P5">
            <v>140</v>
          </cell>
          <cell r="Q5">
            <v>150</v>
          </cell>
          <cell r="R5">
            <v>157.5</v>
          </cell>
          <cell r="S5">
            <v>157.5</v>
          </cell>
          <cell r="T5">
            <v>83.994713572471142</v>
          </cell>
          <cell r="U5">
            <v>200</v>
          </cell>
          <cell r="V5">
            <v>227.5</v>
          </cell>
          <cell r="W5">
            <v>0</v>
          </cell>
          <cell r="X5">
            <v>227.5</v>
          </cell>
          <cell r="Y5">
            <v>600</v>
          </cell>
          <cell r="Z5">
            <v>88.08591308959285</v>
          </cell>
        </row>
        <row r="6">
          <cell r="A6">
            <v>4</v>
          </cell>
          <cell r="B6" t="str">
            <v>R</v>
          </cell>
          <cell r="C6">
            <v>1</v>
          </cell>
          <cell r="D6" t="str">
            <v>M</v>
          </cell>
          <cell r="E6" t="str">
            <v>Pérez Mejías</v>
          </cell>
          <cell r="F6" t="str">
            <v>Lorenzo</v>
          </cell>
          <cell r="G6">
            <v>1949</v>
          </cell>
          <cell r="H6" t="str">
            <v>POWERLIFTING MADRID</v>
          </cell>
          <cell r="I6">
            <v>72.7</v>
          </cell>
          <cell r="J6" t="str">
            <v>M4</v>
          </cell>
          <cell r="K6" t="str">
            <v>74</v>
          </cell>
          <cell r="L6">
            <v>70</v>
          </cell>
          <cell r="M6">
            <v>80</v>
          </cell>
          <cell r="N6">
            <v>-90</v>
          </cell>
          <cell r="O6">
            <v>80</v>
          </cell>
          <cell r="P6">
            <v>60</v>
          </cell>
          <cell r="Q6">
            <v>62.5</v>
          </cell>
          <cell r="R6">
            <v>65</v>
          </cell>
          <cell r="S6">
            <v>65</v>
          </cell>
          <cell r="T6">
            <v>34.993022105171121</v>
          </cell>
          <cell r="U6">
            <v>100</v>
          </cell>
          <cell r="V6">
            <v>110</v>
          </cell>
          <cell r="W6">
            <v>125</v>
          </cell>
          <cell r="X6">
            <v>125</v>
          </cell>
          <cell r="Y6">
            <v>270</v>
          </cell>
          <cell r="Z6">
            <v>40.005514077299765</v>
          </cell>
        </row>
        <row r="7">
          <cell r="A7">
            <v>5</v>
          </cell>
          <cell r="B7" t="str">
            <v>R</v>
          </cell>
          <cell r="C7">
            <v>1</v>
          </cell>
          <cell r="D7" t="str">
            <v>M</v>
          </cell>
          <cell r="E7" t="str">
            <v>Banzas Baró</v>
          </cell>
          <cell r="F7" t="str">
            <v>Sebastián</v>
          </cell>
          <cell r="G7">
            <v>1988</v>
          </cell>
          <cell r="H7" t="str">
            <v>ALFA Forjando Atletas Madrid</v>
          </cell>
          <cell r="I7">
            <v>72.2</v>
          </cell>
          <cell r="J7" t="str">
            <v>SNR</v>
          </cell>
          <cell r="K7" t="str">
            <v>74</v>
          </cell>
          <cell r="L7">
            <v>135</v>
          </cell>
          <cell r="M7">
            <v>145</v>
          </cell>
          <cell r="N7">
            <v>-152.5</v>
          </cell>
          <cell r="O7">
            <v>145</v>
          </cell>
          <cell r="P7">
            <v>95</v>
          </cell>
          <cell r="Q7">
            <v>100</v>
          </cell>
          <cell r="R7">
            <v>105</v>
          </cell>
          <cell r="S7">
            <v>105</v>
          </cell>
          <cell r="T7">
            <v>56.735889102055687</v>
          </cell>
          <cell r="U7">
            <v>180</v>
          </cell>
          <cell r="V7">
            <v>-190</v>
          </cell>
          <cell r="W7">
            <v>-190</v>
          </cell>
          <cell r="X7">
            <v>180</v>
          </cell>
          <cell r="Y7">
            <v>430</v>
          </cell>
          <cell r="Z7">
            <v>63.941985943288344</v>
          </cell>
        </row>
        <row r="8">
          <cell r="A8">
            <v>6</v>
          </cell>
          <cell r="B8" t="str">
            <v>R</v>
          </cell>
          <cell r="C8">
            <v>1</v>
          </cell>
          <cell r="D8" t="str">
            <v>M</v>
          </cell>
          <cell r="E8" t="str">
            <v>Molina Esteban</v>
          </cell>
          <cell r="F8" t="str">
            <v>Eduardo</v>
          </cell>
          <cell r="G8">
            <v>2002</v>
          </cell>
          <cell r="H8" t="str">
            <v>DT POWER Madrid</v>
          </cell>
          <cell r="I8">
            <v>72.099999999999994</v>
          </cell>
          <cell r="J8" t="str">
            <v>JUN</v>
          </cell>
          <cell r="K8" t="str">
            <v>74</v>
          </cell>
          <cell r="L8">
            <v>-117.5</v>
          </cell>
          <cell r="M8">
            <v>-117.5</v>
          </cell>
          <cell r="N8">
            <v>117.5</v>
          </cell>
          <cell r="O8">
            <v>117.5</v>
          </cell>
          <cell r="P8">
            <v>62.5</v>
          </cell>
          <cell r="Q8">
            <v>65</v>
          </cell>
          <cell r="R8">
            <v>75</v>
          </cell>
          <cell r="S8">
            <v>75</v>
          </cell>
          <cell r="T8">
            <v>40.555672212924961</v>
          </cell>
          <cell r="U8">
            <v>155</v>
          </cell>
          <cell r="V8">
            <v>167.5</v>
          </cell>
          <cell r="W8">
            <v>175</v>
          </cell>
          <cell r="X8">
            <v>175</v>
          </cell>
          <cell r="Y8">
            <v>367.5</v>
          </cell>
          <cell r="Z8">
            <v>54.687599964987271</v>
          </cell>
        </row>
        <row r="9">
          <cell r="A9">
            <v>8</v>
          </cell>
          <cell r="B9" t="str">
            <v>R</v>
          </cell>
          <cell r="C9">
            <v>1</v>
          </cell>
          <cell r="D9" t="str">
            <v>M</v>
          </cell>
          <cell r="E9" t="str">
            <v>Gale Anso</v>
          </cell>
          <cell r="F9" t="str">
            <v xml:space="preserve">David </v>
          </cell>
          <cell r="G9">
            <v>1995</v>
          </cell>
          <cell r="H9" t="str">
            <v>BERSERKERS Toledo</v>
          </cell>
          <cell r="I9">
            <v>72.8</v>
          </cell>
          <cell r="J9" t="str">
            <v>SNR</v>
          </cell>
          <cell r="K9" t="str">
            <v>74</v>
          </cell>
          <cell r="L9">
            <v>177.5</v>
          </cell>
          <cell r="M9">
            <v>182.5</v>
          </cell>
          <cell r="N9">
            <v>187.5</v>
          </cell>
          <cell r="O9">
            <v>187.5</v>
          </cell>
          <cell r="P9">
            <v>100</v>
          </cell>
          <cell r="Q9">
            <v>-105</v>
          </cell>
          <cell r="R9">
            <v>-105</v>
          </cell>
          <cell r="S9">
            <v>100</v>
          </cell>
          <cell r="T9">
            <v>53.795961123680293</v>
          </cell>
          <cell r="U9">
            <v>207.5</v>
          </cell>
          <cell r="V9">
            <v>217.5</v>
          </cell>
          <cell r="W9">
            <v>-225</v>
          </cell>
          <cell r="X9">
            <v>217.5</v>
          </cell>
          <cell r="Y9">
            <v>505</v>
          </cell>
          <cell r="Z9">
            <v>74.771602280244664</v>
          </cell>
        </row>
        <row r="10">
          <cell r="A10">
            <v>10</v>
          </cell>
          <cell r="B10" t="str">
            <v>R</v>
          </cell>
          <cell r="C10">
            <v>2</v>
          </cell>
          <cell r="D10" t="str">
            <v>M</v>
          </cell>
          <cell r="E10" t="str">
            <v>Martin Arroyo</v>
          </cell>
          <cell r="F10" t="str">
            <v>Victor</v>
          </cell>
          <cell r="G10">
            <v>2002</v>
          </cell>
          <cell r="H10" t="str">
            <v>ENTRENA INTENSO Madrid</v>
          </cell>
          <cell r="I10">
            <v>73.55</v>
          </cell>
          <cell r="J10" t="str">
            <v>JUN</v>
          </cell>
          <cell r="K10" t="str">
            <v>74</v>
          </cell>
          <cell r="L10">
            <v>170</v>
          </cell>
          <cell r="M10">
            <v>180</v>
          </cell>
          <cell r="N10">
            <v>-190</v>
          </cell>
          <cell r="O10">
            <v>180</v>
          </cell>
          <cell r="P10">
            <v>102.5</v>
          </cell>
          <cell r="Q10">
            <v>107.5</v>
          </cell>
          <cell r="R10">
            <v>-110</v>
          </cell>
          <cell r="S10">
            <v>107.5</v>
          </cell>
          <cell r="T10">
            <v>57.515846594382225</v>
          </cell>
          <cell r="U10">
            <v>205</v>
          </cell>
          <cell r="V10">
            <v>215</v>
          </cell>
          <cell r="W10">
            <v>-222.5</v>
          </cell>
          <cell r="X10">
            <v>215</v>
          </cell>
          <cell r="Y10">
            <v>502.5</v>
          </cell>
          <cell r="Z10">
            <v>74.005946902235848</v>
          </cell>
        </row>
        <row r="11">
          <cell r="A11">
            <v>11</v>
          </cell>
          <cell r="B11" t="str">
            <v>R</v>
          </cell>
          <cell r="C11">
            <v>2</v>
          </cell>
          <cell r="D11" t="str">
            <v>M</v>
          </cell>
          <cell r="E11" t="str">
            <v>Carsin Fernández</v>
          </cell>
          <cell r="F11" t="str">
            <v>Christian</v>
          </cell>
          <cell r="G11">
            <v>1996</v>
          </cell>
          <cell r="H11" t="str">
            <v>ALFA Forjando Atletas Madrid</v>
          </cell>
          <cell r="I11">
            <v>73.5</v>
          </cell>
          <cell r="J11" t="str">
            <v>SNR</v>
          </cell>
          <cell r="K11" t="str">
            <v>74</v>
          </cell>
          <cell r="L11">
            <v>190</v>
          </cell>
          <cell r="M11">
            <v>202.5</v>
          </cell>
          <cell r="N11">
            <v>-210</v>
          </cell>
          <cell r="O11">
            <v>202.5</v>
          </cell>
          <cell r="P11">
            <v>125</v>
          </cell>
          <cell r="Q11">
            <v>-130</v>
          </cell>
          <cell r="R11">
            <v>0</v>
          </cell>
          <cell r="S11">
            <v>125</v>
          </cell>
          <cell r="T11">
            <v>66.90308575667521</v>
          </cell>
          <cell r="U11">
            <v>225</v>
          </cell>
          <cell r="V11">
            <v>240</v>
          </cell>
          <cell r="W11">
            <v>-245</v>
          </cell>
          <cell r="X11">
            <v>240</v>
          </cell>
          <cell r="Y11">
            <v>567.5</v>
          </cell>
          <cell r="Z11">
            <v>83.608389419960019</v>
          </cell>
        </row>
        <row r="12">
          <cell r="A12">
            <v>12</v>
          </cell>
          <cell r="B12" t="str">
            <v>R</v>
          </cell>
          <cell r="C12">
            <v>2</v>
          </cell>
          <cell r="D12" t="str">
            <v>M</v>
          </cell>
          <cell r="E12" t="str">
            <v>Gutiérrez Rodríguez</v>
          </cell>
          <cell r="F12" t="str">
            <v xml:space="preserve">Pablo </v>
          </cell>
          <cell r="G12">
            <v>1996</v>
          </cell>
          <cell r="H12" t="str">
            <v>BERSERKERS Madrid</v>
          </cell>
          <cell r="I12">
            <v>73.900000000000006</v>
          </cell>
          <cell r="J12" t="str">
            <v>SNR</v>
          </cell>
          <cell r="K12" t="str">
            <v>74</v>
          </cell>
          <cell r="L12">
            <v>190</v>
          </cell>
          <cell r="M12">
            <v>-200</v>
          </cell>
          <cell r="N12">
            <v>-200</v>
          </cell>
          <cell r="O12">
            <v>190</v>
          </cell>
          <cell r="P12">
            <v>95</v>
          </cell>
          <cell r="Q12">
            <v>97.5</v>
          </cell>
          <cell r="R12">
            <v>100</v>
          </cell>
          <cell r="S12">
            <v>100</v>
          </cell>
          <cell r="T12">
            <v>53.368286966335596</v>
          </cell>
          <cell r="U12">
            <v>217.5</v>
          </cell>
          <cell r="V12">
            <v>230</v>
          </cell>
          <cell r="W12">
            <v>-235</v>
          </cell>
          <cell r="X12">
            <v>230</v>
          </cell>
          <cell r="Y12">
            <v>520</v>
          </cell>
          <cell r="Z12">
            <v>76.394715437637601</v>
          </cell>
        </row>
        <row r="13">
          <cell r="A13">
            <v>13</v>
          </cell>
          <cell r="B13" t="str">
            <v>R</v>
          </cell>
          <cell r="C13">
            <v>2</v>
          </cell>
          <cell r="D13" t="str">
            <v>M</v>
          </cell>
          <cell r="E13" t="str">
            <v>Sendino Serna</v>
          </cell>
          <cell r="F13" t="str">
            <v>Roberto</v>
          </cell>
          <cell r="G13">
            <v>1998</v>
          </cell>
          <cell r="H13" t="str">
            <v>SOY POWERLIFTER Madrid</v>
          </cell>
          <cell r="I13">
            <v>72.95</v>
          </cell>
          <cell r="J13" t="str">
            <v>SNR</v>
          </cell>
          <cell r="K13" t="str">
            <v>74</v>
          </cell>
          <cell r="L13">
            <v>147.5</v>
          </cell>
          <cell r="M13">
            <v>157.5</v>
          </cell>
          <cell r="N13">
            <v>165</v>
          </cell>
          <cell r="O13">
            <v>165</v>
          </cell>
          <cell r="P13">
            <v>105</v>
          </cell>
          <cell r="Q13">
            <v>110</v>
          </cell>
          <cell r="R13">
            <v>-115</v>
          </cell>
          <cell r="S13">
            <v>110</v>
          </cell>
          <cell r="T13">
            <v>59.110653260860225</v>
          </cell>
          <cell r="U13">
            <v>170</v>
          </cell>
          <cell r="V13">
            <v>185</v>
          </cell>
          <cell r="W13">
            <v>-192.5</v>
          </cell>
          <cell r="X13">
            <v>185</v>
          </cell>
          <cell r="Y13">
            <v>460</v>
          </cell>
          <cell r="Z13">
            <v>68.035866390554233</v>
          </cell>
        </row>
        <row r="14">
          <cell r="A14">
            <v>14</v>
          </cell>
          <cell r="B14" t="str">
            <v>R</v>
          </cell>
          <cell r="C14">
            <v>2</v>
          </cell>
          <cell r="D14" t="str">
            <v>M</v>
          </cell>
          <cell r="E14" t="str">
            <v>Fernández Sánchez</v>
          </cell>
          <cell r="F14" t="str">
            <v>David</v>
          </cell>
          <cell r="G14">
            <v>1989</v>
          </cell>
          <cell r="H14" t="str">
            <v>CROM GYM Madrid</v>
          </cell>
          <cell r="I14">
            <v>72.849999999999994</v>
          </cell>
          <cell r="J14" t="str">
            <v>SNR</v>
          </cell>
          <cell r="K14" t="str">
            <v>74</v>
          </cell>
          <cell r="L14">
            <v>190</v>
          </cell>
          <cell r="M14">
            <v>200</v>
          </cell>
          <cell r="N14">
            <v>212.5</v>
          </cell>
          <cell r="O14">
            <v>212.5</v>
          </cell>
          <cell r="P14">
            <v>125</v>
          </cell>
          <cell r="Q14">
            <v>132.5</v>
          </cell>
          <cell r="R14">
            <v>140</v>
          </cell>
          <cell r="S14">
            <v>140</v>
          </cell>
          <cell r="T14">
            <v>75.286776521080469</v>
          </cell>
          <cell r="U14">
            <v>210</v>
          </cell>
          <cell r="V14">
            <v>225</v>
          </cell>
          <cell r="W14">
            <v>240</v>
          </cell>
          <cell r="X14">
            <v>240</v>
          </cell>
          <cell r="Y14">
            <v>592.5</v>
          </cell>
          <cell r="Z14">
            <v>87.695733160097191</v>
          </cell>
        </row>
        <row r="15">
          <cell r="A15">
            <v>15</v>
          </cell>
          <cell r="B15" t="str">
            <v>R</v>
          </cell>
          <cell r="C15">
            <v>2</v>
          </cell>
          <cell r="D15" t="str">
            <v>M</v>
          </cell>
          <cell r="E15" t="str">
            <v>Menaoum Baigorri</v>
          </cell>
          <cell r="F15" t="str">
            <v>Asier</v>
          </cell>
          <cell r="G15">
            <v>1999</v>
          </cell>
          <cell r="H15" t="str">
            <v>EL PATIO STRENGTH Madrid</v>
          </cell>
          <cell r="I15">
            <v>73.25</v>
          </cell>
          <cell r="J15" t="str">
            <v>JUN</v>
          </cell>
          <cell r="K15" t="str">
            <v>74</v>
          </cell>
          <cell r="L15">
            <v>180</v>
          </cell>
          <cell r="M15">
            <v>-190</v>
          </cell>
          <cell r="N15">
            <v>190</v>
          </cell>
          <cell r="O15">
            <v>190</v>
          </cell>
          <cell r="P15">
            <v>-125</v>
          </cell>
          <cell r="Q15">
            <v>-125</v>
          </cell>
          <cell r="R15">
            <v>125</v>
          </cell>
          <cell r="S15">
            <v>125</v>
          </cell>
          <cell r="T15">
            <v>67.024504460880962</v>
          </cell>
          <cell r="U15">
            <v>205</v>
          </cell>
          <cell r="V15">
            <v>-220</v>
          </cell>
          <cell r="W15">
            <v>220</v>
          </cell>
          <cell r="X15">
            <v>220</v>
          </cell>
          <cell r="Y15">
            <v>535</v>
          </cell>
          <cell r="Z15">
            <v>78.959945642103747</v>
          </cell>
        </row>
        <row r="16">
          <cell r="A16">
            <v>16</v>
          </cell>
          <cell r="B16" t="str">
            <v>R</v>
          </cell>
          <cell r="C16">
            <v>2</v>
          </cell>
          <cell r="D16" t="str">
            <v>M</v>
          </cell>
          <cell r="E16" t="str">
            <v>Pérez Marqués</v>
          </cell>
          <cell r="F16" t="str">
            <v>Carlos</v>
          </cell>
          <cell r="G16">
            <v>1995</v>
          </cell>
          <cell r="H16" t="str">
            <v>EDUARDO RALLO Madrid</v>
          </cell>
          <cell r="I16">
            <v>73.75</v>
          </cell>
          <cell r="J16" t="str">
            <v>SNR</v>
          </cell>
          <cell r="K16" t="str">
            <v>74</v>
          </cell>
          <cell r="L16">
            <v>177.5</v>
          </cell>
          <cell r="M16">
            <v>-185</v>
          </cell>
          <cell r="N16">
            <v>185</v>
          </cell>
          <cell r="O16">
            <v>185</v>
          </cell>
          <cell r="P16">
            <v>110</v>
          </cell>
          <cell r="Q16">
            <v>115</v>
          </cell>
          <cell r="R16">
            <v>-117.5</v>
          </cell>
          <cell r="S16">
            <v>115</v>
          </cell>
          <cell r="T16">
            <v>61.439817297796687</v>
          </cell>
          <cell r="U16">
            <v>212.5</v>
          </cell>
          <cell r="V16">
            <v>220</v>
          </cell>
          <cell r="W16">
            <v>230</v>
          </cell>
          <cell r="X16">
            <v>230</v>
          </cell>
          <cell r="Y16">
            <v>530</v>
          </cell>
          <cell r="Z16">
            <v>77.946015196110864</v>
          </cell>
        </row>
        <row r="17">
          <cell r="A17">
            <v>17</v>
          </cell>
          <cell r="B17" t="str">
            <v>R</v>
          </cell>
          <cell r="C17">
            <v>2</v>
          </cell>
          <cell r="D17" t="str">
            <v>M</v>
          </cell>
          <cell r="E17" t="str">
            <v>Torres Tello</v>
          </cell>
          <cell r="F17" t="str">
            <v>Miguel</v>
          </cell>
          <cell r="G17">
            <v>1993</v>
          </cell>
          <cell r="H17" t="str">
            <v>LEVANTAMIENTO POTENCIA Madrid</v>
          </cell>
          <cell r="I17">
            <v>72.25</v>
          </cell>
          <cell r="J17" t="str">
            <v>SNR</v>
          </cell>
          <cell r="K17" t="str">
            <v>74</v>
          </cell>
          <cell r="L17">
            <v>155</v>
          </cell>
          <cell r="M17">
            <v>162.5</v>
          </cell>
          <cell r="N17">
            <v>172.5</v>
          </cell>
          <cell r="O17">
            <v>172.5</v>
          </cell>
          <cell r="P17">
            <v>97.5</v>
          </cell>
          <cell r="Q17">
            <v>105</v>
          </cell>
          <cell r="R17">
            <v>-110</v>
          </cell>
          <cell r="S17">
            <v>105</v>
          </cell>
          <cell r="T17">
            <v>56.714902321217835</v>
          </cell>
          <cell r="U17">
            <v>195</v>
          </cell>
          <cell r="V17">
            <v>215</v>
          </cell>
          <cell r="W17">
            <v>-225</v>
          </cell>
          <cell r="X17">
            <v>215</v>
          </cell>
          <cell r="Y17">
            <v>492.5</v>
          </cell>
          <cell r="Z17">
            <v>73.209453582081764</v>
          </cell>
        </row>
        <row r="18">
          <cell r="A18">
            <v>18</v>
          </cell>
          <cell r="B18" t="str">
            <v>R</v>
          </cell>
          <cell r="C18">
            <v>3</v>
          </cell>
          <cell r="D18" t="str">
            <v>F</v>
          </cell>
          <cell r="E18" t="str">
            <v>Morales Hernández</v>
          </cell>
          <cell r="F18" t="str">
            <v>Lis Del Carmen</v>
          </cell>
          <cell r="G18">
            <v>2000</v>
          </cell>
          <cell r="H18" t="str">
            <v>EL PATIO STRENGTH Madrid</v>
          </cell>
          <cell r="I18">
            <v>46.9</v>
          </cell>
          <cell r="J18" t="str">
            <v>JUN</v>
          </cell>
          <cell r="K18" t="str">
            <v>47</v>
          </cell>
          <cell r="L18">
            <v>62.5</v>
          </cell>
          <cell r="M18">
            <v>-67.5</v>
          </cell>
          <cell r="N18">
            <v>70</v>
          </cell>
          <cell r="O18">
            <v>70</v>
          </cell>
          <cell r="P18">
            <v>45</v>
          </cell>
          <cell r="Q18">
            <v>50</v>
          </cell>
          <cell r="R18">
            <v>52.5</v>
          </cell>
          <cell r="S18">
            <v>52.5</v>
          </cell>
          <cell r="T18">
            <v>55.775420699855601</v>
          </cell>
          <cell r="U18">
            <v>70</v>
          </cell>
          <cell r="V18">
            <v>75</v>
          </cell>
          <cell r="W18">
            <v>-80</v>
          </cell>
          <cell r="X18">
            <v>75</v>
          </cell>
          <cell r="Y18">
            <v>197.5</v>
          </cell>
          <cell r="Z18">
            <v>54.86322454434579</v>
          </cell>
        </row>
        <row r="19">
          <cell r="A19">
            <v>19</v>
          </cell>
          <cell r="B19" t="str">
            <v>R</v>
          </cell>
          <cell r="C19">
            <v>3</v>
          </cell>
          <cell r="D19" t="str">
            <v>F</v>
          </cell>
          <cell r="E19" t="str">
            <v>Sanchez Asensio</v>
          </cell>
          <cell r="F19" t="str">
            <v>Clara</v>
          </cell>
          <cell r="G19">
            <v>1999</v>
          </cell>
          <cell r="H19" t="str">
            <v>ALFA Forjando Atletas Madrid</v>
          </cell>
          <cell r="I19">
            <v>45.6</v>
          </cell>
          <cell r="J19" t="str">
            <v>JUN</v>
          </cell>
          <cell r="K19" t="str">
            <v>47</v>
          </cell>
          <cell r="L19">
            <v>72.5</v>
          </cell>
          <cell r="M19">
            <v>77.5</v>
          </cell>
          <cell r="N19">
            <v>82.5</v>
          </cell>
          <cell r="O19">
            <v>82.5</v>
          </cell>
          <cell r="P19">
            <v>40</v>
          </cell>
          <cell r="Q19">
            <v>42.5</v>
          </cell>
          <cell r="R19">
            <v>45</v>
          </cell>
          <cell r="S19">
            <v>45</v>
          </cell>
          <cell r="T19">
            <v>49.412648796367279</v>
          </cell>
          <cell r="U19">
            <v>92.5</v>
          </cell>
          <cell r="V19">
            <v>102.5</v>
          </cell>
          <cell r="W19">
            <v>107.5</v>
          </cell>
          <cell r="X19">
            <v>107.5</v>
          </cell>
          <cell r="Y19">
            <v>235</v>
          </cell>
          <cell r="Z19">
            <v>67.168296675962736</v>
          </cell>
        </row>
        <row r="20">
          <cell r="A20">
            <v>20</v>
          </cell>
          <cell r="B20" t="str">
            <v>R</v>
          </cell>
          <cell r="C20">
            <v>3</v>
          </cell>
          <cell r="D20" t="str">
            <v>F</v>
          </cell>
          <cell r="E20" t="str">
            <v>Moldovan</v>
          </cell>
          <cell r="F20" t="str">
            <v>Simina Ruxandra</v>
          </cell>
          <cell r="G20">
            <v>1999</v>
          </cell>
          <cell r="H20" t="str">
            <v>ENTRENA INTENSO Madrid</v>
          </cell>
          <cell r="I20">
            <v>46.45</v>
          </cell>
          <cell r="J20" t="str">
            <v>JUN</v>
          </cell>
          <cell r="K20" t="str">
            <v>47</v>
          </cell>
          <cell r="L20">
            <v>90</v>
          </cell>
          <cell r="M20">
            <v>95</v>
          </cell>
          <cell r="N20">
            <v>-100</v>
          </cell>
          <cell r="O20">
            <v>95</v>
          </cell>
          <cell r="P20">
            <v>52.5</v>
          </cell>
          <cell r="Q20">
            <v>55</v>
          </cell>
          <cell r="R20">
            <v>-57.5</v>
          </cell>
          <cell r="S20">
            <v>55</v>
          </cell>
          <cell r="T20">
            <v>59.082458414162943</v>
          </cell>
          <cell r="U20">
            <v>120</v>
          </cell>
          <cell r="V20">
            <v>125</v>
          </cell>
          <cell r="W20">
            <v>-130</v>
          </cell>
          <cell r="X20">
            <v>125</v>
          </cell>
          <cell r="Y20">
            <v>275</v>
          </cell>
          <cell r="Z20">
            <v>77.132621475606669</v>
          </cell>
        </row>
        <row r="21">
          <cell r="A21">
            <v>21</v>
          </cell>
          <cell r="B21" t="str">
            <v>R</v>
          </cell>
          <cell r="C21">
            <v>3</v>
          </cell>
          <cell r="D21" t="str">
            <v>F</v>
          </cell>
          <cell r="E21" t="str">
            <v>Navarro Flores</v>
          </cell>
          <cell r="F21" t="str">
            <v>Andrea</v>
          </cell>
          <cell r="G21">
            <v>2000</v>
          </cell>
          <cell r="H21" t="str">
            <v>GRANDA POWERLIFTING Madrid</v>
          </cell>
          <cell r="I21">
            <v>51.4</v>
          </cell>
          <cell r="J21" t="str">
            <v>JUN</v>
          </cell>
          <cell r="K21" t="str">
            <v>52</v>
          </cell>
          <cell r="L21">
            <v>100</v>
          </cell>
          <cell r="M21">
            <v>-110</v>
          </cell>
          <cell r="N21">
            <v>110</v>
          </cell>
          <cell r="O21">
            <v>110</v>
          </cell>
          <cell r="P21">
            <v>50</v>
          </cell>
          <cell r="Q21">
            <v>55</v>
          </cell>
          <cell r="R21">
            <v>57.5</v>
          </cell>
          <cell r="S21">
            <v>57.5</v>
          </cell>
          <cell r="T21">
            <v>55.624000769077348</v>
          </cell>
          <cell r="U21">
            <v>115</v>
          </cell>
          <cell r="V21">
            <v>127.5</v>
          </cell>
          <cell r="W21">
            <v>132.5</v>
          </cell>
          <cell r="X21">
            <v>132.5</v>
          </cell>
          <cell r="Y21">
            <v>300</v>
          </cell>
          <cell r="Z21">
            <v>76.516506768710613</v>
          </cell>
        </row>
        <row r="22">
          <cell r="A22">
            <v>22</v>
          </cell>
          <cell r="B22" t="str">
            <v>R</v>
          </cell>
          <cell r="C22">
            <v>3</v>
          </cell>
          <cell r="D22" t="str">
            <v>F</v>
          </cell>
          <cell r="E22" t="str">
            <v>Rubio Amorós</v>
          </cell>
          <cell r="F22" t="str">
            <v>Brenda</v>
          </cell>
          <cell r="G22">
            <v>1992</v>
          </cell>
          <cell r="H22" t="str">
            <v>ALFA Forjando Atletas Madrid</v>
          </cell>
          <cell r="I22">
            <v>51.05</v>
          </cell>
          <cell r="J22" t="str">
            <v>SNR</v>
          </cell>
          <cell r="K22" t="str">
            <v>52</v>
          </cell>
          <cell r="L22">
            <v>100</v>
          </cell>
          <cell r="M22">
            <v>105</v>
          </cell>
          <cell r="N22">
            <v>110</v>
          </cell>
          <cell r="O22">
            <v>110</v>
          </cell>
          <cell r="P22">
            <v>50</v>
          </cell>
          <cell r="Q22">
            <v>-52.5</v>
          </cell>
          <cell r="R22" t="str">
            <v>XXX</v>
          </cell>
          <cell r="S22">
            <v>50</v>
          </cell>
          <cell r="T22">
            <v>48.675095647718578</v>
          </cell>
          <cell r="U22">
            <v>115</v>
          </cell>
          <cell r="V22">
            <v>122.5</v>
          </cell>
          <cell r="W22">
            <v>-140</v>
          </cell>
          <cell r="X22">
            <v>122.5</v>
          </cell>
          <cell r="Y22">
            <v>282.5</v>
          </cell>
          <cell r="Z22">
            <v>72.485810799425778</v>
          </cell>
        </row>
        <row r="23">
          <cell r="A23">
            <v>23</v>
          </cell>
          <cell r="B23" t="str">
            <v>R</v>
          </cell>
          <cell r="C23">
            <v>3</v>
          </cell>
          <cell r="D23" t="str">
            <v>F</v>
          </cell>
          <cell r="E23" t="str">
            <v>Dirksmeyer</v>
          </cell>
          <cell r="F23" t="str">
            <v>Kaitlyn Marie</v>
          </cell>
          <cell r="G23">
            <v>1984</v>
          </cell>
          <cell r="H23" t="str">
            <v>MAD POWERLIFTING Madrid</v>
          </cell>
          <cell r="I23">
            <v>51.95</v>
          </cell>
          <cell r="J23" t="str">
            <v>SNR</v>
          </cell>
          <cell r="K23" t="str">
            <v>52</v>
          </cell>
          <cell r="L23">
            <v>95</v>
          </cell>
          <cell r="M23">
            <v>100</v>
          </cell>
          <cell r="N23">
            <v>105</v>
          </cell>
          <cell r="O23">
            <v>105</v>
          </cell>
          <cell r="P23">
            <v>60</v>
          </cell>
          <cell r="Q23">
            <v>62.5</v>
          </cell>
          <cell r="R23">
            <v>65</v>
          </cell>
          <cell r="S23">
            <v>65</v>
          </cell>
          <cell r="T23">
            <v>62.276227927452155</v>
          </cell>
          <cell r="U23">
            <v>100</v>
          </cell>
          <cell r="V23" t="str">
            <v>XXX</v>
          </cell>
          <cell r="W23" t="str">
            <v>XXX</v>
          </cell>
          <cell r="X23">
            <v>100</v>
          </cell>
          <cell r="Y23">
            <v>270</v>
          </cell>
          <cell r="Z23">
            <v>68.233406044916819</v>
          </cell>
        </row>
        <row r="24">
          <cell r="A24">
            <v>24</v>
          </cell>
          <cell r="B24" t="str">
            <v>R</v>
          </cell>
          <cell r="C24">
            <v>3</v>
          </cell>
          <cell r="D24" t="str">
            <v>F</v>
          </cell>
          <cell r="E24" t="str">
            <v xml:space="preserve">Hernández Burán </v>
          </cell>
          <cell r="F24" t="str">
            <v>Esther</v>
          </cell>
          <cell r="G24">
            <v>1998</v>
          </cell>
          <cell r="H24" t="str">
            <v>EDUARDO RALLO Madrid</v>
          </cell>
          <cell r="I24">
            <v>51.15</v>
          </cell>
          <cell r="J24" t="str">
            <v>SNR</v>
          </cell>
          <cell r="K24" t="str">
            <v>52</v>
          </cell>
          <cell r="L24">
            <v>70</v>
          </cell>
          <cell r="M24">
            <v>77.5</v>
          </cell>
          <cell r="N24">
            <v>-80</v>
          </cell>
          <cell r="O24">
            <v>77.5</v>
          </cell>
          <cell r="P24">
            <v>40</v>
          </cell>
          <cell r="Q24">
            <v>42.5</v>
          </cell>
          <cell r="R24">
            <v>-45</v>
          </cell>
          <cell r="S24">
            <v>42.5</v>
          </cell>
          <cell r="T24">
            <v>41.298642851522708</v>
          </cell>
          <cell r="U24">
            <v>100</v>
          </cell>
          <cell r="V24">
            <v>-110</v>
          </cell>
          <cell r="W24">
            <v>-110</v>
          </cell>
          <cell r="X24">
            <v>100</v>
          </cell>
          <cell r="Y24">
            <v>220</v>
          </cell>
          <cell r="Z24">
            <v>56.35205449514428</v>
          </cell>
        </row>
        <row r="25">
          <cell r="A25">
            <v>25</v>
          </cell>
          <cell r="B25" t="str">
            <v>R</v>
          </cell>
          <cell r="C25">
            <v>3</v>
          </cell>
          <cell r="D25" t="str">
            <v>F</v>
          </cell>
          <cell r="E25" t="str">
            <v>Pantoja Cano</v>
          </cell>
          <cell r="F25" t="str">
            <v>Sofía</v>
          </cell>
          <cell r="G25">
            <v>1999</v>
          </cell>
          <cell r="H25" t="str">
            <v>ALFA Forjando Atletas Madrid</v>
          </cell>
          <cell r="I25">
            <v>52</v>
          </cell>
          <cell r="J25" t="str">
            <v>JUN</v>
          </cell>
          <cell r="K25" t="str">
            <v>52</v>
          </cell>
          <cell r="L25">
            <v>-65</v>
          </cell>
          <cell r="M25">
            <v>70</v>
          </cell>
          <cell r="N25">
            <v>77.5</v>
          </cell>
          <cell r="O25">
            <v>77.5</v>
          </cell>
          <cell r="P25">
            <v>37.5</v>
          </cell>
          <cell r="Q25">
            <v>-40</v>
          </cell>
          <cell r="R25">
            <v>40</v>
          </cell>
          <cell r="S25">
            <v>40</v>
          </cell>
          <cell r="T25">
            <v>38.29091700030343</v>
          </cell>
          <cell r="U25">
            <v>100</v>
          </cell>
          <cell r="V25">
            <v>-110</v>
          </cell>
          <cell r="W25">
            <v>-117.5</v>
          </cell>
          <cell r="X25">
            <v>100</v>
          </cell>
          <cell r="Y25">
            <v>217.5</v>
          </cell>
          <cell r="Z25">
            <v>54.920435828761462</v>
          </cell>
        </row>
        <row r="26">
          <cell r="A26">
            <v>26</v>
          </cell>
          <cell r="B26" t="str">
            <v>R</v>
          </cell>
          <cell r="C26">
            <v>4</v>
          </cell>
          <cell r="D26" t="str">
            <v>F</v>
          </cell>
          <cell r="E26" t="str">
            <v>Chivato Santos</v>
          </cell>
          <cell r="F26" t="str">
            <v>Zariha</v>
          </cell>
          <cell r="G26">
            <v>2000</v>
          </cell>
          <cell r="H26" t="str">
            <v>DT POWER Madrid</v>
          </cell>
          <cell r="I26">
            <v>56.1</v>
          </cell>
          <cell r="J26" t="str">
            <v>JUN</v>
          </cell>
          <cell r="K26" t="str">
            <v>57</v>
          </cell>
          <cell r="L26">
            <v>80</v>
          </cell>
          <cell r="M26">
            <v>87.5</v>
          </cell>
          <cell r="N26">
            <v>-92.5</v>
          </cell>
          <cell r="O26">
            <v>87.5</v>
          </cell>
          <cell r="P26">
            <v>45</v>
          </cell>
          <cell r="Q26">
            <v>50</v>
          </cell>
          <cell r="R26">
            <v>-55</v>
          </cell>
          <cell r="S26">
            <v>50</v>
          </cell>
          <cell r="T26">
            <v>44.986660394857175</v>
          </cell>
          <cell r="U26">
            <v>100</v>
          </cell>
          <cell r="V26">
            <v>102.5</v>
          </cell>
          <cell r="W26">
            <v>110</v>
          </cell>
          <cell r="X26">
            <v>110</v>
          </cell>
          <cell r="Y26">
            <v>247.5</v>
          </cell>
          <cell r="Z26">
            <v>58.760353226219323</v>
          </cell>
        </row>
        <row r="27">
          <cell r="A27">
            <v>27</v>
          </cell>
          <cell r="B27" t="str">
            <v>R</v>
          </cell>
          <cell r="C27">
            <v>4</v>
          </cell>
          <cell r="D27" t="str">
            <v>F</v>
          </cell>
          <cell r="E27" t="str">
            <v>Guifarro Urquia</v>
          </cell>
          <cell r="F27" t="str">
            <v>Yuri Abigail</v>
          </cell>
          <cell r="G27">
            <v>1991</v>
          </cell>
          <cell r="H27" t="str">
            <v>SOY POWERLIFTER Madrid</v>
          </cell>
          <cell r="I27">
            <v>55.9</v>
          </cell>
          <cell r="J27" t="str">
            <v>SNR</v>
          </cell>
          <cell r="K27" t="str">
            <v>57</v>
          </cell>
          <cell r="L27">
            <v>90</v>
          </cell>
          <cell r="M27">
            <v>95</v>
          </cell>
          <cell r="N27">
            <v>100</v>
          </cell>
          <cell r="O27">
            <v>100</v>
          </cell>
          <cell r="P27">
            <v>50</v>
          </cell>
          <cell r="Q27">
            <v>52.5</v>
          </cell>
          <cell r="R27">
            <v>55</v>
          </cell>
          <cell r="S27">
            <v>55</v>
          </cell>
          <cell r="T27">
            <v>49.617800924550416</v>
          </cell>
          <cell r="U27">
            <v>-112.5</v>
          </cell>
          <cell r="V27">
            <v>120</v>
          </cell>
          <cell r="W27">
            <v>127.5</v>
          </cell>
          <cell r="X27">
            <v>127.5</v>
          </cell>
          <cell r="Y27">
            <v>282.5</v>
          </cell>
          <cell r="Z27">
            <v>67.254548638276887</v>
          </cell>
        </row>
        <row r="28">
          <cell r="A28">
            <v>28</v>
          </cell>
          <cell r="B28" t="str">
            <v>R</v>
          </cell>
          <cell r="C28">
            <v>4</v>
          </cell>
          <cell r="D28" t="str">
            <v>F</v>
          </cell>
          <cell r="E28" t="str">
            <v>Martín Mayor</v>
          </cell>
          <cell r="F28" t="str">
            <v>Aida</v>
          </cell>
          <cell r="G28">
            <v>2002</v>
          </cell>
          <cell r="H28" t="str">
            <v>ÉXITO28 Madrid</v>
          </cell>
          <cell r="I28">
            <v>53.7</v>
          </cell>
          <cell r="J28" t="str">
            <v>JUN</v>
          </cell>
          <cell r="K28" t="str">
            <v>57</v>
          </cell>
          <cell r="L28">
            <v>87.5</v>
          </cell>
          <cell r="M28">
            <v>95</v>
          </cell>
          <cell r="N28">
            <v>-100</v>
          </cell>
          <cell r="O28">
            <v>95</v>
          </cell>
          <cell r="P28">
            <v>45</v>
          </cell>
          <cell r="Q28">
            <v>50</v>
          </cell>
          <cell r="R28">
            <v>52.5</v>
          </cell>
          <cell r="S28">
            <v>52.5</v>
          </cell>
          <cell r="T28">
            <v>48.886682180778038</v>
          </cell>
          <cell r="U28">
            <v>102.5</v>
          </cell>
          <cell r="V28">
            <v>112.5</v>
          </cell>
          <cell r="W28">
            <v>122.5</v>
          </cell>
          <cell r="X28">
            <v>122.5</v>
          </cell>
          <cell r="Y28">
            <v>270</v>
          </cell>
          <cell r="Z28">
            <v>66.363710543223888</v>
          </cell>
        </row>
        <row r="29">
          <cell r="A29">
            <v>29</v>
          </cell>
          <cell r="B29" t="str">
            <v>R</v>
          </cell>
          <cell r="C29">
            <v>4</v>
          </cell>
          <cell r="D29" t="str">
            <v>F</v>
          </cell>
          <cell r="E29" t="str">
            <v>Santos Ruz</v>
          </cell>
          <cell r="F29" t="str">
            <v>Maria</v>
          </cell>
          <cell r="G29">
            <v>1996</v>
          </cell>
          <cell r="H29" t="str">
            <v>BERSERKERS Toledo</v>
          </cell>
          <cell r="I29">
            <v>55.5</v>
          </cell>
          <cell r="J29" t="str">
            <v>SNR</v>
          </cell>
          <cell r="K29" t="str">
            <v>57</v>
          </cell>
          <cell r="L29">
            <v>67.5</v>
          </cell>
          <cell r="M29">
            <v>72.5</v>
          </cell>
          <cell r="N29">
            <v>77.5</v>
          </cell>
          <cell r="O29">
            <v>77.5</v>
          </cell>
          <cell r="P29">
            <v>35</v>
          </cell>
          <cell r="Q29">
            <v>40</v>
          </cell>
          <cell r="R29">
            <v>-42.5</v>
          </cell>
          <cell r="S29">
            <v>40</v>
          </cell>
          <cell r="T29">
            <v>36.2827092210469</v>
          </cell>
          <cell r="U29">
            <v>95</v>
          </cell>
          <cell r="V29">
            <v>102.5</v>
          </cell>
          <cell r="W29">
            <v>112.5</v>
          </cell>
          <cell r="X29">
            <v>112.5</v>
          </cell>
          <cell r="Y29">
            <v>230</v>
          </cell>
          <cell r="Z29">
            <v>55.061884503902846</v>
          </cell>
        </row>
        <row r="30">
          <cell r="A30">
            <v>30</v>
          </cell>
          <cell r="B30" t="str">
            <v>R</v>
          </cell>
          <cell r="C30">
            <v>4</v>
          </cell>
          <cell r="D30" t="str">
            <v>F</v>
          </cell>
          <cell r="E30" t="str">
            <v>Sanz Ocaña</v>
          </cell>
          <cell r="F30" t="str">
            <v>Fabiola</v>
          </cell>
          <cell r="G30">
            <v>1997</v>
          </cell>
          <cell r="H30" t="str">
            <v>DT POWER Madrid</v>
          </cell>
          <cell r="I30">
            <v>55.45</v>
          </cell>
          <cell r="J30" t="str">
            <v>SNR</v>
          </cell>
          <cell r="K30" t="str">
            <v>57</v>
          </cell>
          <cell r="L30">
            <v>92.5</v>
          </cell>
          <cell r="M30">
            <v>102.5</v>
          </cell>
          <cell r="N30">
            <v>-110</v>
          </cell>
          <cell r="O30">
            <v>102.5</v>
          </cell>
          <cell r="P30">
            <v>57.5</v>
          </cell>
          <cell r="Q30">
            <v>62.5</v>
          </cell>
          <cell r="R30">
            <v>-65</v>
          </cell>
          <cell r="S30">
            <v>62.5</v>
          </cell>
          <cell r="T30">
            <v>56.730866736308009</v>
          </cell>
          <cell r="U30">
            <v>112.5</v>
          </cell>
          <cell r="V30">
            <v>122.5</v>
          </cell>
          <cell r="W30">
            <v>132.5</v>
          </cell>
          <cell r="X30">
            <v>132.5</v>
          </cell>
          <cell r="Y30">
            <v>297.5</v>
          </cell>
          <cell r="Z30">
            <v>71.271474824821439</v>
          </cell>
        </row>
        <row r="31">
          <cell r="A31">
            <v>32</v>
          </cell>
          <cell r="B31" t="str">
            <v>R</v>
          </cell>
          <cell r="C31">
            <v>4</v>
          </cell>
          <cell r="D31" t="str">
            <v>F</v>
          </cell>
          <cell r="E31" t="str">
            <v>Lara Bartolomé</v>
          </cell>
          <cell r="F31" t="str">
            <v>María</v>
          </cell>
          <cell r="G31">
            <v>1991</v>
          </cell>
          <cell r="H31" t="str">
            <v>SIDEROPOLIS Madrid</v>
          </cell>
          <cell r="I31">
            <v>55.85</v>
          </cell>
          <cell r="J31" t="str">
            <v>SNR</v>
          </cell>
          <cell r="K31" t="str">
            <v>57</v>
          </cell>
          <cell r="L31">
            <v>102.5</v>
          </cell>
          <cell r="M31">
            <v>107.5</v>
          </cell>
          <cell r="N31">
            <v>-110</v>
          </cell>
          <cell r="O31">
            <v>107.5</v>
          </cell>
          <cell r="P31">
            <v>62.5</v>
          </cell>
          <cell r="Q31">
            <v>67.5</v>
          </cell>
          <cell r="R31">
            <v>-70</v>
          </cell>
          <cell r="S31">
            <v>67.5</v>
          </cell>
          <cell r="T31">
            <v>60.93559709570917</v>
          </cell>
          <cell r="U31">
            <v>120</v>
          </cell>
          <cell r="V31">
            <v>130</v>
          </cell>
          <cell r="W31">
            <v>140</v>
          </cell>
          <cell r="X31">
            <v>140</v>
          </cell>
          <cell r="Y31">
            <v>315</v>
          </cell>
          <cell r="Z31">
            <v>75.043645456122832</v>
          </cell>
        </row>
        <row r="32">
          <cell r="A32">
            <v>34</v>
          </cell>
          <cell r="B32" t="str">
            <v>R</v>
          </cell>
          <cell r="C32">
            <v>5</v>
          </cell>
          <cell r="D32" t="str">
            <v>M</v>
          </cell>
          <cell r="E32" t="str">
            <v>Calin Fernandez</v>
          </cell>
          <cell r="F32" t="str">
            <v>Alfonso</v>
          </cell>
          <cell r="G32">
            <v>1990</v>
          </cell>
          <cell r="H32" t="str">
            <v>FUERZA TOLEDO</v>
          </cell>
          <cell r="I32">
            <v>82.85</v>
          </cell>
          <cell r="J32" t="str">
            <v>SNR</v>
          </cell>
          <cell r="K32" t="str">
            <v>83</v>
          </cell>
          <cell r="L32">
            <v>235</v>
          </cell>
          <cell r="M32">
            <v>245</v>
          </cell>
          <cell r="N32">
            <v>-252.5</v>
          </cell>
          <cell r="O32">
            <v>245</v>
          </cell>
          <cell r="P32">
            <v>-155</v>
          </cell>
          <cell r="Q32">
            <v>155</v>
          </cell>
          <cell r="R32">
            <v>165</v>
          </cell>
          <cell r="S32">
            <v>165</v>
          </cell>
          <cell r="T32">
            <v>82.955158995403323</v>
          </cell>
          <cell r="U32">
            <v>235</v>
          </cell>
          <cell r="V32">
            <v>-245</v>
          </cell>
          <cell r="W32">
            <v>-245</v>
          </cell>
          <cell r="X32">
            <v>235</v>
          </cell>
          <cell r="Y32">
            <v>645</v>
          </cell>
          <cell r="Z32">
            <v>89.366777617163166</v>
          </cell>
        </row>
        <row r="33">
          <cell r="A33">
            <v>35</v>
          </cell>
          <cell r="B33" t="str">
            <v>R</v>
          </cell>
          <cell r="C33">
            <v>5</v>
          </cell>
          <cell r="D33" t="str">
            <v>M</v>
          </cell>
          <cell r="E33" t="str">
            <v>Moreno De La Rosa</v>
          </cell>
          <cell r="F33" t="str">
            <v>Antonio Jose</v>
          </cell>
          <cell r="G33">
            <v>1986</v>
          </cell>
          <cell r="H33" t="str">
            <v>ENTRENA INTENSO Madrid</v>
          </cell>
          <cell r="I33">
            <v>81.7</v>
          </cell>
          <cell r="J33" t="str">
            <v>SNR</v>
          </cell>
          <cell r="K33" t="str">
            <v>83</v>
          </cell>
          <cell r="L33">
            <v>180</v>
          </cell>
          <cell r="M33">
            <v>-185</v>
          </cell>
          <cell r="N33">
            <v>-185</v>
          </cell>
          <cell r="O33">
            <v>180</v>
          </cell>
          <cell r="P33">
            <v>120</v>
          </cell>
          <cell r="Q33">
            <v>-122.5</v>
          </cell>
          <cell r="R33">
            <v>-127.5</v>
          </cell>
          <cell r="S33">
            <v>120</v>
          </cell>
          <cell r="T33">
            <v>60.765868978603038</v>
          </cell>
          <cell r="U33">
            <v>200</v>
          </cell>
          <cell r="V33">
            <v>210</v>
          </cell>
          <cell r="W33">
            <v>220</v>
          </cell>
          <cell r="X33">
            <v>220</v>
          </cell>
          <cell r="Y33">
            <v>520</v>
          </cell>
          <cell r="Z33">
            <v>72.559295194403518</v>
          </cell>
        </row>
        <row r="34">
          <cell r="A34">
            <v>36</v>
          </cell>
          <cell r="B34" t="str">
            <v>R</v>
          </cell>
          <cell r="C34">
            <v>5</v>
          </cell>
          <cell r="D34" t="str">
            <v>M</v>
          </cell>
          <cell r="E34" t="str">
            <v>Aldea Murillo</v>
          </cell>
          <cell r="F34" t="str">
            <v>Andrés</v>
          </cell>
          <cell r="G34">
            <v>1999</v>
          </cell>
          <cell r="H34" t="str">
            <v>LIFT STRONG Madrid</v>
          </cell>
          <cell r="I34">
            <v>82</v>
          </cell>
          <cell r="J34" t="str">
            <v>JUN</v>
          </cell>
          <cell r="K34" t="str">
            <v>83</v>
          </cell>
          <cell r="L34">
            <v>190</v>
          </cell>
          <cell r="M34">
            <v>-200</v>
          </cell>
          <cell r="N34">
            <v>200</v>
          </cell>
          <cell r="O34">
            <v>200</v>
          </cell>
          <cell r="P34">
            <v>-132.5</v>
          </cell>
          <cell r="Q34">
            <v>132.5</v>
          </cell>
          <cell r="R34">
            <v>-137.5</v>
          </cell>
          <cell r="S34">
            <v>132.5</v>
          </cell>
          <cell r="T34">
            <v>66.969188000043545</v>
          </cell>
          <cell r="U34">
            <v>215</v>
          </cell>
          <cell r="V34">
            <v>225</v>
          </cell>
          <cell r="W34">
            <v>235</v>
          </cell>
          <cell r="X34">
            <v>235</v>
          </cell>
          <cell r="Y34">
            <v>567.5</v>
          </cell>
          <cell r="Z34">
            <v>79.040302690900702</v>
          </cell>
        </row>
        <row r="35">
          <cell r="A35">
            <v>37</v>
          </cell>
          <cell r="B35" t="str">
            <v>R</v>
          </cell>
          <cell r="C35">
            <v>6</v>
          </cell>
          <cell r="D35" t="str">
            <v>M</v>
          </cell>
          <cell r="E35" t="str">
            <v>Romero Pérez</v>
          </cell>
          <cell r="F35" t="str">
            <v>Diego</v>
          </cell>
          <cell r="G35">
            <v>2000</v>
          </cell>
          <cell r="H35" t="str">
            <v>FUERZA TOLEDO</v>
          </cell>
          <cell r="I35">
            <v>81.099999999999994</v>
          </cell>
          <cell r="J35" t="str">
            <v>JUN</v>
          </cell>
          <cell r="K35" t="str">
            <v>83</v>
          </cell>
          <cell r="L35">
            <v>190</v>
          </cell>
          <cell r="M35">
            <v>197.5</v>
          </cell>
          <cell r="N35">
            <v>-202.5</v>
          </cell>
          <cell r="O35">
            <v>197.5</v>
          </cell>
          <cell r="P35">
            <v>120</v>
          </cell>
          <cell r="Q35">
            <v>125</v>
          </cell>
          <cell r="R35">
            <v>-127.5</v>
          </cell>
          <cell r="S35">
            <v>125</v>
          </cell>
          <cell r="T35">
            <v>63.538834214917571</v>
          </cell>
          <cell r="U35">
            <v>242.5</v>
          </cell>
          <cell r="V35">
            <v>250</v>
          </cell>
          <cell r="W35">
            <v>257.5</v>
          </cell>
          <cell r="X35">
            <v>257.5</v>
          </cell>
          <cell r="Y35">
            <v>580</v>
          </cell>
          <cell r="Z35">
            <v>81.234950439407498</v>
          </cell>
        </row>
        <row r="36">
          <cell r="A36">
            <v>38</v>
          </cell>
          <cell r="B36" t="str">
            <v>R</v>
          </cell>
          <cell r="C36">
            <v>5</v>
          </cell>
          <cell r="D36" t="str">
            <v>M</v>
          </cell>
          <cell r="E36" t="str">
            <v>Bernardez Fernandez</v>
          </cell>
          <cell r="F36" t="str">
            <v>Oscar</v>
          </cell>
          <cell r="G36">
            <v>1991</v>
          </cell>
          <cell r="H36" t="str">
            <v>ENTRENA INTENSO Madrid</v>
          </cell>
          <cell r="I36">
            <v>81.099999999999994</v>
          </cell>
          <cell r="J36" t="str">
            <v>SNR</v>
          </cell>
          <cell r="K36" t="str">
            <v>83</v>
          </cell>
          <cell r="L36">
            <v>140</v>
          </cell>
          <cell r="M36">
            <v>152.5</v>
          </cell>
          <cell r="N36">
            <v>162.5</v>
          </cell>
          <cell r="O36">
            <v>162.5</v>
          </cell>
          <cell r="P36">
            <v>115</v>
          </cell>
          <cell r="Q36">
            <v>-120</v>
          </cell>
          <cell r="R36">
            <v>120</v>
          </cell>
          <cell r="S36">
            <v>120</v>
          </cell>
          <cell r="T36">
            <v>60.997280846320869</v>
          </cell>
          <cell r="U36">
            <v>180</v>
          </cell>
          <cell r="V36">
            <v>190</v>
          </cell>
          <cell r="W36">
            <v>200</v>
          </cell>
          <cell r="X36">
            <v>200</v>
          </cell>
          <cell r="Y36">
            <v>482.5</v>
          </cell>
          <cell r="Z36">
            <v>67.579075150024337</v>
          </cell>
        </row>
        <row r="37">
          <cell r="A37">
            <v>39</v>
          </cell>
          <cell r="B37" t="str">
            <v>R</v>
          </cell>
          <cell r="C37">
            <v>5</v>
          </cell>
          <cell r="D37" t="str">
            <v>M</v>
          </cell>
          <cell r="E37" t="str">
            <v>Fernández Ramos</v>
          </cell>
          <cell r="F37" t="str">
            <v>Álvaro</v>
          </cell>
          <cell r="G37">
            <v>1993</v>
          </cell>
          <cell r="H37" t="str">
            <v>DT POWER Madrid</v>
          </cell>
          <cell r="I37">
            <v>83</v>
          </cell>
          <cell r="J37" t="str">
            <v>SNR</v>
          </cell>
          <cell r="K37" t="str">
            <v>83</v>
          </cell>
          <cell r="L37">
            <v>190</v>
          </cell>
          <cell r="M37">
            <v>-202.5</v>
          </cell>
          <cell r="N37">
            <v>-207.5</v>
          </cell>
          <cell r="O37">
            <v>190</v>
          </cell>
          <cell r="P37">
            <v>137.5</v>
          </cell>
          <cell r="Q37">
            <v>142.5</v>
          </cell>
          <cell r="R37">
            <v>145</v>
          </cell>
          <cell r="S37">
            <v>145</v>
          </cell>
          <cell r="T37">
            <v>72.832450786140313</v>
          </cell>
          <cell r="U37">
            <v>227.5</v>
          </cell>
          <cell r="V37">
            <v>242.5</v>
          </cell>
          <cell r="W37">
            <v>-255</v>
          </cell>
          <cell r="X37">
            <v>242.5</v>
          </cell>
          <cell r="Y37">
            <v>577.5</v>
          </cell>
          <cell r="Z37">
            <v>79.941351451079697</v>
          </cell>
        </row>
        <row r="38">
          <cell r="A38">
            <v>40</v>
          </cell>
          <cell r="B38" t="str">
            <v>R</v>
          </cell>
          <cell r="C38">
            <v>5</v>
          </cell>
          <cell r="D38" t="str">
            <v>M</v>
          </cell>
          <cell r="E38" t="str">
            <v>Petronel Ilica</v>
          </cell>
          <cell r="F38" t="str">
            <v>Lucian</v>
          </cell>
          <cell r="G38">
            <v>1997</v>
          </cell>
          <cell r="H38" t="str">
            <v>BERSERKERS Madrid</v>
          </cell>
          <cell r="I38">
            <v>82.5</v>
          </cell>
          <cell r="J38" t="str">
            <v>SNR</v>
          </cell>
          <cell r="K38" t="str">
            <v>83</v>
          </cell>
          <cell r="L38">
            <v>-170</v>
          </cell>
          <cell r="M38">
            <v>170</v>
          </cell>
          <cell r="N38">
            <v>180</v>
          </cell>
          <cell r="O38">
            <v>180</v>
          </cell>
          <cell r="P38">
            <v>-125</v>
          </cell>
          <cell r="Q38">
            <v>125</v>
          </cell>
          <cell r="R38">
            <v>-130</v>
          </cell>
          <cell r="S38">
            <v>125</v>
          </cell>
          <cell r="T38">
            <v>62.981434026390311</v>
          </cell>
          <cell r="U38">
            <v>-200</v>
          </cell>
          <cell r="V38">
            <v>215</v>
          </cell>
          <cell r="W38">
            <v>-230</v>
          </cell>
          <cell r="X38">
            <v>215</v>
          </cell>
          <cell r="Y38">
            <v>520</v>
          </cell>
          <cell r="Z38">
            <v>72.202020210580287</v>
          </cell>
        </row>
        <row r="39">
          <cell r="A39">
            <v>41</v>
          </cell>
          <cell r="B39" t="str">
            <v>R</v>
          </cell>
          <cell r="C39">
            <v>5</v>
          </cell>
          <cell r="D39" t="str">
            <v>M</v>
          </cell>
          <cell r="E39" t="str">
            <v>García Sánchez</v>
          </cell>
          <cell r="F39" t="str">
            <v>Álvaro</v>
          </cell>
          <cell r="G39">
            <v>1994</v>
          </cell>
          <cell r="H39" t="str">
            <v>EDUARDO RALLO Madrid</v>
          </cell>
          <cell r="I39">
            <v>82.8</v>
          </cell>
          <cell r="J39" t="str">
            <v>SNR</v>
          </cell>
          <cell r="K39" t="str">
            <v>83</v>
          </cell>
          <cell r="L39">
            <v>180</v>
          </cell>
          <cell r="M39">
            <v>190</v>
          </cell>
          <cell r="N39">
            <v>202.5</v>
          </cell>
          <cell r="O39">
            <v>202.5</v>
          </cell>
          <cell r="P39">
            <v>157.5</v>
          </cell>
          <cell r="Q39">
            <v>165</v>
          </cell>
          <cell r="R39">
            <v>170</v>
          </cell>
          <cell r="S39">
            <v>170</v>
          </cell>
          <cell r="T39">
            <v>85.495404928173087</v>
          </cell>
          <cell r="U39">
            <v>-222.5</v>
          </cell>
          <cell r="V39">
            <v>235</v>
          </cell>
          <cell r="W39">
            <v>250</v>
          </cell>
          <cell r="X39">
            <v>250</v>
          </cell>
          <cell r="Y39">
            <v>622.5</v>
          </cell>
          <cell r="Z39">
            <v>86.275649548911645</v>
          </cell>
        </row>
        <row r="40">
          <cell r="A40">
            <v>42</v>
          </cell>
          <cell r="B40" t="str">
            <v>R</v>
          </cell>
          <cell r="C40">
            <v>5</v>
          </cell>
          <cell r="D40" t="str">
            <v>M</v>
          </cell>
          <cell r="E40" t="str">
            <v>Gamez Carmona</v>
          </cell>
          <cell r="F40" t="str">
            <v xml:space="preserve">Angel </v>
          </cell>
          <cell r="G40">
            <v>1996</v>
          </cell>
          <cell r="H40" t="str">
            <v>BERSERKERS Toledo</v>
          </cell>
          <cell r="I40">
            <v>82.5</v>
          </cell>
          <cell r="J40" t="str">
            <v>SNR</v>
          </cell>
          <cell r="K40" t="str">
            <v>83</v>
          </cell>
          <cell r="L40">
            <v>180</v>
          </cell>
          <cell r="M40">
            <v>190</v>
          </cell>
          <cell r="N40">
            <v>200</v>
          </cell>
          <cell r="O40">
            <v>200</v>
          </cell>
          <cell r="P40">
            <v>130</v>
          </cell>
          <cell r="Q40">
            <v>135</v>
          </cell>
          <cell r="R40">
            <v>137.5</v>
          </cell>
          <cell r="S40">
            <v>137.5</v>
          </cell>
          <cell r="T40">
            <v>69.279577429029345</v>
          </cell>
          <cell r="U40">
            <v>200</v>
          </cell>
          <cell r="V40">
            <v>210</v>
          </cell>
          <cell r="W40">
            <v>215</v>
          </cell>
          <cell r="X40">
            <v>215</v>
          </cell>
          <cell r="Y40">
            <v>552.5</v>
          </cell>
          <cell r="Z40">
            <v>76.714646473741553</v>
          </cell>
        </row>
        <row r="41">
          <cell r="A41">
            <v>43</v>
          </cell>
          <cell r="B41" t="str">
            <v>R</v>
          </cell>
          <cell r="C41">
            <v>6</v>
          </cell>
          <cell r="D41" t="str">
            <v>M</v>
          </cell>
          <cell r="E41" t="str">
            <v>Madrid Jaenes</v>
          </cell>
          <cell r="F41" t="str">
            <v>Rubén Francisco</v>
          </cell>
          <cell r="G41">
            <v>1998</v>
          </cell>
          <cell r="H41" t="str">
            <v>EDUARDO RALLO Madrid</v>
          </cell>
          <cell r="I41">
            <v>81.7</v>
          </cell>
          <cell r="J41" t="str">
            <v>SNR</v>
          </cell>
          <cell r="K41" t="str">
            <v>83</v>
          </cell>
          <cell r="L41">
            <v>177.5</v>
          </cell>
          <cell r="M41">
            <v>190</v>
          </cell>
          <cell r="N41">
            <v>-200</v>
          </cell>
          <cell r="O41">
            <v>190</v>
          </cell>
          <cell r="P41">
            <v>107.5</v>
          </cell>
          <cell r="Q41">
            <v>115</v>
          </cell>
          <cell r="R41">
            <v>-120</v>
          </cell>
          <cell r="S41">
            <v>115</v>
          </cell>
          <cell r="T41">
            <v>58.233957771161243</v>
          </cell>
          <cell r="U41">
            <v>195</v>
          </cell>
          <cell r="V41">
            <v>205</v>
          </cell>
          <cell r="W41">
            <v>210</v>
          </cell>
          <cell r="X41">
            <v>210</v>
          </cell>
          <cell r="Y41">
            <v>515</v>
          </cell>
          <cell r="Z41">
            <v>71.8616096636881</v>
          </cell>
        </row>
        <row r="42">
          <cell r="A42">
            <v>45</v>
          </cell>
          <cell r="B42" t="str">
            <v>R</v>
          </cell>
          <cell r="C42">
            <v>6</v>
          </cell>
          <cell r="D42" t="str">
            <v>M</v>
          </cell>
          <cell r="E42" t="str">
            <v>Lopez Mansilla</v>
          </cell>
          <cell r="F42" t="str">
            <v>Carlos Javier</v>
          </cell>
          <cell r="G42">
            <v>1991</v>
          </cell>
          <cell r="H42" t="str">
            <v>ENTRENA INTENSO Madrid</v>
          </cell>
          <cell r="I42">
            <v>81.25</v>
          </cell>
          <cell r="J42" t="str">
            <v>SNR</v>
          </cell>
          <cell r="K42" t="str">
            <v>83</v>
          </cell>
          <cell r="L42">
            <v>165</v>
          </cell>
          <cell r="M42">
            <v>175</v>
          </cell>
          <cell r="N42">
            <v>185</v>
          </cell>
          <cell r="O42">
            <v>185</v>
          </cell>
          <cell r="P42">
            <v>95</v>
          </cell>
          <cell r="Q42">
            <v>105</v>
          </cell>
          <cell r="R42">
            <v>110</v>
          </cell>
          <cell r="S42">
            <v>110</v>
          </cell>
          <cell r="T42">
            <v>55.860870332473247</v>
          </cell>
          <cell r="U42">
            <v>200</v>
          </cell>
          <cell r="V42">
            <v>215</v>
          </cell>
          <cell r="W42">
            <v>230</v>
          </cell>
          <cell r="X42">
            <v>230</v>
          </cell>
          <cell r="Y42">
            <v>525</v>
          </cell>
          <cell r="Z42">
            <v>73.462636796003096</v>
          </cell>
        </row>
        <row r="43">
          <cell r="A43">
            <v>46</v>
          </cell>
          <cell r="B43" t="str">
            <v>R</v>
          </cell>
          <cell r="C43">
            <v>6</v>
          </cell>
          <cell r="D43" t="str">
            <v>M</v>
          </cell>
          <cell r="E43" t="str">
            <v>Escat Ramos</v>
          </cell>
          <cell r="F43" t="str">
            <v>Jaime</v>
          </cell>
          <cell r="G43">
            <v>2003</v>
          </cell>
          <cell r="H43" t="str">
            <v>EDUARDO RALLO Madrid</v>
          </cell>
          <cell r="I43">
            <v>80.5</v>
          </cell>
          <cell r="J43" t="str">
            <v>JUN</v>
          </cell>
          <cell r="K43" t="str">
            <v>83</v>
          </cell>
          <cell r="L43">
            <v>195</v>
          </cell>
          <cell r="M43">
            <v>205</v>
          </cell>
          <cell r="N43">
            <v>212.5</v>
          </cell>
          <cell r="O43">
            <v>212.5</v>
          </cell>
          <cell r="P43">
            <v>112.5</v>
          </cell>
          <cell r="Q43">
            <v>117.5</v>
          </cell>
          <cell r="R43">
            <v>-125</v>
          </cell>
          <cell r="S43">
            <v>117.5</v>
          </cell>
          <cell r="T43">
            <v>59.956217787494758</v>
          </cell>
          <cell r="U43">
            <v>212.5</v>
          </cell>
          <cell r="V43">
            <v>225</v>
          </cell>
          <cell r="W43">
            <v>237.5</v>
          </cell>
          <cell r="X43">
            <v>237.5</v>
          </cell>
          <cell r="Y43">
            <v>567.5</v>
          </cell>
          <cell r="Z43">
            <v>79.784985042535865</v>
          </cell>
        </row>
        <row r="44">
          <cell r="A44">
            <v>47</v>
          </cell>
          <cell r="B44" t="str">
            <v>R</v>
          </cell>
          <cell r="C44">
            <v>6</v>
          </cell>
          <cell r="D44" t="str">
            <v>M</v>
          </cell>
          <cell r="E44" t="str">
            <v>De La Villa Sánchez</v>
          </cell>
          <cell r="F44" t="str">
            <v>Víctor</v>
          </cell>
          <cell r="G44">
            <v>1995</v>
          </cell>
          <cell r="H44" t="str">
            <v>DT POWER Madrid</v>
          </cell>
          <cell r="I44">
            <v>80.599999999999994</v>
          </cell>
          <cell r="J44" t="str">
            <v>SNR</v>
          </cell>
          <cell r="K44" t="str">
            <v>83</v>
          </cell>
          <cell r="L44">
            <v>172.5</v>
          </cell>
          <cell r="M44">
            <v>182.5</v>
          </cell>
          <cell r="N44">
            <v>192.5</v>
          </cell>
          <cell r="O44">
            <v>192.5</v>
          </cell>
          <cell r="P44">
            <v>97.5</v>
          </cell>
          <cell r="Q44">
            <v>105</v>
          </cell>
          <cell r="R44">
            <v>-110</v>
          </cell>
          <cell r="S44">
            <v>105</v>
          </cell>
          <cell r="T44">
            <v>53.543488000096907</v>
          </cell>
          <cell r="U44">
            <v>187.5</v>
          </cell>
          <cell r="V44">
            <v>200</v>
          </cell>
          <cell r="W44">
            <v>212.5</v>
          </cell>
          <cell r="X44">
            <v>212.5</v>
          </cell>
          <cell r="Y44">
            <v>510</v>
          </cell>
          <cell r="Z44">
            <v>71.65574586228999</v>
          </cell>
        </row>
        <row r="45">
          <cell r="A45">
            <v>48</v>
          </cell>
          <cell r="B45" t="str">
            <v>R</v>
          </cell>
          <cell r="C45">
            <v>6</v>
          </cell>
          <cell r="D45" t="str">
            <v>M</v>
          </cell>
          <cell r="E45" t="str">
            <v>Fermín Maestro</v>
          </cell>
          <cell r="F45" t="str">
            <v xml:space="preserve">David </v>
          </cell>
          <cell r="G45">
            <v>1995</v>
          </cell>
          <cell r="H45" t="str">
            <v>BERSERKERS Toledo</v>
          </cell>
          <cell r="I45">
            <v>80.7</v>
          </cell>
          <cell r="J45" t="str">
            <v>SNR</v>
          </cell>
          <cell r="K45" t="str">
            <v>83</v>
          </cell>
          <cell r="L45">
            <v>170</v>
          </cell>
          <cell r="M45">
            <v>175</v>
          </cell>
          <cell r="N45">
            <v>180</v>
          </cell>
          <cell r="O45">
            <v>180</v>
          </cell>
          <cell r="P45">
            <v>100</v>
          </cell>
          <cell r="Q45">
            <v>105</v>
          </cell>
          <cell r="R45">
            <v>-110</v>
          </cell>
          <cell r="S45">
            <v>105</v>
          </cell>
          <cell r="T45">
            <v>53.509158021306035</v>
          </cell>
          <cell r="U45">
            <v>190</v>
          </cell>
          <cell r="V45">
            <v>205</v>
          </cell>
          <cell r="W45">
            <v>210</v>
          </cell>
          <cell r="X45">
            <v>210</v>
          </cell>
          <cell r="Y45">
            <v>495</v>
          </cell>
          <cell r="Z45">
            <v>69.504354167462296</v>
          </cell>
        </row>
        <row r="46">
          <cell r="A46">
            <v>49</v>
          </cell>
          <cell r="B46" t="str">
            <v>R</v>
          </cell>
          <cell r="C46">
            <v>6</v>
          </cell>
          <cell r="D46" t="str">
            <v>M</v>
          </cell>
          <cell r="E46" t="str">
            <v>García Sanchez</v>
          </cell>
          <cell r="F46" t="str">
            <v>Jose Javier</v>
          </cell>
          <cell r="G46">
            <v>2002</v>
          </cell>
          <cell r="H46" t="str">
            <v>ENERGIZIN' TEAM Madrid</v>
          </cell>
          <cell r="I46">
            <v>78.599999999999994</v>
          </cell>
          <cell r="J46" t="str">
            <v>JUN</v>
          </cell>
          <cell r="K46" t="str">
            <v>83</v>
          </cell>
          <cell r="L46">
            <v>172.5</v>
          </cell>
          <cell r="M46">
            <v>-182.5</v>
          </cell>
          <cell r="N46">
            <v>192.5</v>
          </cell>
          <cell r="O46">
            <v>192.5</v>
          </cell>
          <cell r="P46">
            <v>97.5</v>
          </cell>
          <cell r="Q46">
            <v>105</v>
          </cell>
          <cell r="R46">
            <v>-112</v>
          </cell>
          <cell r="S46">
            <v>105</v>
          </cell>
          <cell r="T46">
            <v>54.246972983898239</v>
          </cell>
          <cell r="U46">
            <v>190</v>
          </cell>
          <cell r="V46">
            <v>200</v>
          </cell>
          <cell r="W46">
            <v>210</v>
          </cell>
          <cell r="X46">
            <v>210</v>
          </cell>
          <cell r="Y46">
            <v>507.5</v>
          </cell>
          <cell r="Z46">
            <v>72.225105781984354</v>
          </cell>
        </row>
        <row r="47">
          <cell r="A47">
            <v>50</v>
          </cell>
          <cell r="B47" t="str">
            <v>R</v>
          </cell>
          <cell r="C47">
            <v>6</v>
          </cell>
          <cell r="D47" t="str">
            <v>M</v>
          </cell>
          <cell r="E47" t="str">
            <v>Arévalo Martínez</v>
          </cell>
          <cell r="F47" t="str">
            <v>Juan Pablo</v>
          </cell>
          <cell r="G47">
            <v>1994</v>
          </cell>
          <cell r="H47" t="str">
            <v>CROM GYM Madrid</v>
          </cell>
          <cell r="I47">
            <v>81.25</v>
          </cell>
          <cell r="J47" t="str">
            <v>SNR</v>
          </cell>
          <cell r="K47" t="str">
            <v>83</v>
          </cell>
          <cell r="L47">
            <v>167.5</v>
          </cell>
          <cell r="M47">
            <v>-172.5</v>
          </cell>
          <cell r="N47">
            <v>-182.5</v>
          </cell>
          <cell r="O47">
            <v>167.5</v>
          </cell>
          <cell r="P47">
            <v>107.5</v>
          </cell>
          <cell r="Q47">
            <v>115</v>
          </cell>
          <cell r="R47">
            <v>120</v>
          </cell>
          <cell r="S47">
            <v>120</v>
          </cell>
          <cell r="T47">
            <v>60.939131271788995</v>
          </cell>
          <cell r="U47">
            <v>190</v>
          </cell>
          <cell r="V47">
            <v>205</v>
          </cell>
          <cell r="W47">
            <v>212.5</v>
          </cell>
          <cell r="X47">
            <v>212.5</v>
          </cell>
          <cell r="Y47">
            <v>500</v>
          </cell>
          <cell r="Z47">
            <v>69.964415996193424</v>
          </cell>
        </row>
        <row r="48">
          <cell r="A48">
            <v>51</v>
          </cell>
          <cell r="B48" t="str">
            <v>R</v>
          </cell>
          <cell r="C48">
            <v>6</v>
          </cell>
          <cell r="D48" t="str">
            <v>M</v>
          </cell>
          <cell r="E48" t="str">
            <v>Quesada Soto</v>
          </cell>
          <cell r="F48" t="str">
            <v>Alejandro</v>
          </cell>
          <cell r="G48">
            <v>1998</v>
          </cell>
          <cell r="H48" t="str">
            <v>CROM GYM Madrid</v>
          </cell>
          <cell r="I48">
            <v>77.95</v>
          </cell>
          <cell r="J48" t="str">
            <v>SNR</v>
          </cell>
          <cell r="K48" t="str">
            <v>83</v>
          </cell>
          <cell r="L48">
            <v>202.5</v>
          </cell>
          <cell r="M48">
            <v>215</v>
          </cell>
          <cell r="N48">
            <v>222.5</v>
          </cell>
          <cell r="O48">
            <v>222.5</v>
          </cell>
          <cell r="P48">
            <v>115</v>
          </cell>
          <cell r="Q48">
            <v>125</v>
          </cell>
          <cell r="R48">
            <v>132.5</v>
          </cell>
          <cell r="S48">
            <v>132.5</v>
          </cell>
          <cell r="T48">
            <v>68.752029932775415</v>
          </cell>
          <cell r="U48">
            <v>-260</v>
          </cell>
          <cell r="V48">
            <v>260</v>
          </cell>
          <cell r="W48">
            <v>-290</v>
          </cell>
          <cell r="X48">
            <v>260</v>
          </cell>
          <cell r="Y48">
            <v>615</v>
          </cell>
          <cell r="Z48">
            <v>87.897367985620392</v>
          </cell>
        </row>
        <row r="49">
          <cell r="A49">
            <v>52</v>
          </cell>
          <cell r="B49" t="str">
            <v>R</v>
          </cell>
          <cell r="C49">
            <v>6</v>
          </cell>
          <cell r="D49" t="str">
            <v>M</v>
          </cell>
          <cell r="E49" t="str">
            <v>Moreno Calastra</v>
          </cell>
          <cell r="F49" t="str">
            <v>Sergio</v>
          </cell>
          <cell r="G49">
            <v>1999</v>
          </cell>
          <cell r="H49" t="str">
            <v>BERSERKERS Madrid</v>
          </cell>
          <cell r="I49">
            <v>78.95</v>
          </cell>
          <cell r="J49" t="str">
            <v>JUN</v>
          </cell>
          <cell r="K49" t="str">
            <v>83</v>
          </cell>
          <cell r="L49">
            <v>150</v>
          </cell>
          <cell r="M49">
            <v>160</v>
          </cell>
          <cell r="N49">
            <v>167.5</v>
          </cell>
          <cell r="O49">
            <v>167.5</v>
          </cell>
          <cell r="P49">
            <v>130</v>
          </cell>
          <cell r="Q49">
            <v>137.5</v>
          </cell>
          <cell r="R49">
            <v>140</v>
          </cell>
          <cell r="S49">
            <v>140</v>
          </cell>
          <cell r="T49">
            <v>72.161996047770259</v>
          </cell>
          <cell r="U49">
            <v>195</v>
          </cell>
          <cell r="V49">
            <v>210</v>
          </cell>
          <cell r="W49">
            <v>220</v>
          </cell>
          <cell r="X49">
            <v>220</v>
          </cell>
          <cell r="Y49">
            <v>527.5</v>
          </cell>
          <cell r="Z49">
            <v>74.900893746095463</v>
          </cell>
        </row>
        <row r="50">
          <cell r="A50">
            <v>53</v>
          </cell>
          <cell r="B50" t="str">
            <v>R</v>
          </cell>
          <cell r="C50">
            <v>7</v>
          </cell>
          <cell r="D50" t="str">
            <v>F</v>
          </cell>
          <cell r="E50" t="str">
            <v>Puerta Reina</v>
          </cell>
          <cell r="F50" t="str">
            <v>Gemma</v>
          </cell>
          <cell r="G50">
            <v>1998</v>
          </cell>
          <cell r="H50" t="str">
            <v>SPECIFIC STRENGTH Madrid</v>
          </cell>
          <cell r="I50">
            <v>60.5</v>
          </cell>
          <cell r="J50" t="str">
            <v>SNR</v>
          </cell>
          <cell r="K50" t="str">
            <v>63</v>
          </cell>
          <cell r="L50">
            <v>105</v>
          </cell>
          <cell r="M50">
            <v>115</v>
          </cell>
          <cell r="N50">
            <v>122.5</v>
          </cell>
          <cell r="O50">
            <v>122.5</v>
          </cell>
          <cell r="P50">
            <v>-50</v>
          </cell>
          <cell r="Q50">
            <v>50</v>
          </cell>
          <cell r="R50">
            <v>-52.5</v>
          </cell>
          <cell r="S50">
            <v>50</v>
          </cell>
          <cell r="T50">
            <v>42.731100089514342</v>
          </cell>
          <cell r="U50">
            <v>122.5</v>
          </cell>
          <cell r="V50">
            <v>132.5</v>
          </cell>
          <cell r="W50">
            <v>-142.5</v>
          </cell>
          <cell r="X50">
            <v>132.5</v>
          </cell>
          <cell r="Y50">
            <v>305</v>
          </cell>
          <cell r="Z50">
            <v>68.548703613141541</v>
          </cell>
        </row>
        <row r="51">
          <cell r="A51">
            <v>54</v>
          </cell>
          <cell r="B51" t="str">
            <v>R</v>
          </cell>
          <cell r="C51">
            <v>7</v>
          </cell>
          <cell r="D51" t="str">
            <v>F</v>
          </cell>
          <cell r="E51" t="str">
            <v>Sorribes Fernández Del Río</v>
          </cell>
          <cell r="F51" t="str">
            <v>Cristina</v>
          </cell>
          <cell r="G51">
            <v>1998</v>
          </cell>
          <cell r="H51" t="str">
            <v>LIFT STRONG Madrid</v>
          </cell>
          <cell r="I51">
            <v>62.2</v>
          </cell>
          <cell r="J51" t="str">
            <v>SNR</v>
          </cell>
          <cell r="K51" t="str">
            <v>63</v>
          </cell>
          <cell r="L51">
            <v>107.5</v>
          </cell>
          <cell r="M51">
            <v>115</v>
          </cell>
          <cell r="N51">
            <v>120</v>
          </cell>
          <cell r="O51">
            <v>120</v>
          </cell>
          <cell r="P51">
            <v>55</v>
          </cell>
          <cell r="Q51">
            <v>-60</v>
          </cell>
          <cell r="R51">
            <v>-60</v>
          </cell>
          <cell r="S51">
            <v>55</v>
          </cell>
          <cell r="T51">
            <v>46.230012004027117</v>
          </cell>
          <cell r="U51">
            <v>135</v>
          </cell>
          <cell r="V51">
            <v>145</v>
          </cell>
          <cell r="W51">
            <v>150</v>
          </cell>
          <cell r="X51">
            <v>150</v>
          </cell>
          <cell r="Y51">
            <v>325</v>
          </cell>
          <cell r="Z51">
            <v>71.697924041581601</v>
          </cell>
        </row>
        <row r="52">
          <cell r="A52">
            <v>55</v>
          </cell>
          <cell r="B52" t="str">
            <v>R</v>
          </cell>
          <cell r="C52">
            <v>7</v>
          </cell>
          <cell r="D52" t="str">
            <v>F</v>
          </cell>
          <cell r="E52" t="str">
            <v>Fernandez Perez</v>
          </cell>
          <cell r="F52" t="str">
            <v>Beatriz</v>
          </cell>
          <cell r="G52">
            <v>2002</v>
          </cell>
          <cell r="H52" t="str">
            <v>AG STRENGTH Madrid</v>
          </cell>
          <cell r="I52">
            <v>62.65</v>
          </cell>
          <cell r="J52" t="str">
            <v>JUN</v>
          </cell>
          <cell r="K52" t="str">
            <v>63</v>
          </cell>
          <cell r="L52">
            <v>115</v>
          </cell>
          <cell r="M52">
            <v>122.5</v>
          </cell>
          <cell r="N52">
            <v>130</v>
          </cell>
          <cell r="O52">
            <v>130</v>
          </cell>
          <cell r="P52">
            <v>60</v>
          </cell>
          <cell r="Q52">
            <v>62.5</v>
          </cell>
          <cell r="R52">
            <v>65</v>
          </cell>
          <cell r="S52">
            <v>65</v>
          </cell>
          <cell r="T52">
            <v>54.410047541718413</v>
          </cell>
          <cell r="U52">
            <v>135</v>
          </cell>
          <cell r="V52">
            <v>142.5</v>
          </cell>
          <cell r="W52">
            <v>150</v>
          </cell>
          <cell r="X52">
            <v>150</v>
          </cell>
          <cell r="Y52">
            <v>345</v>
          </cell>
          <cell r="Z52">
            <v>75.752603964154744</v>
          </cell>
        </row>
        <row r="53">
          <cell r="A53">
            <v>56</v>
          </cell>
          <cell r="B53" t="str">
            <v>R</v>
          </cell>
          <cell r="C53">
            <v>7</v>
          </cell>
          <cell r="D53" t="str">
            <v>F</v>
          </cell>
          <cell r="E53" t="str">
            <v>Erenas Mateos</v>
          </cell>
          <cell r="F53" t="str">
            <v>Nadia</v>
          </cell>
          <cell r="G53">
            <v>2001</v>
          </cell>
          <cell r="H53" t="str">
            <v>SOY POWERLIFTER Madrid</v>
          </cell>
          <cell r="I53">
            <v>61.95</v>
          </cell>
          <cell r="J53" t="str">
            <v>JUN</v>
          </cell>
          <cell r="K53" t="str">
            <v>63</v>
          </cell>
          <cell r="L53">
            <v>95</v>
          </cell>
          <cell r="M53">
            <v>100</v>
          </cell>
          <cell r="N53">
            <v>-105</v>
          </cell>
          <cell r="O53">
            <v>100</v>
          </cell>
          <cell r="P53">
            <v>45</v>
          </cell>
          <cell r="Q53">
            <v>47.5</v>
          </cell>
          <cell r="R53">
            <v>50</v>
          </cell>
          <cell r="S53">
            <v>50</v>
          </cell>
          <cell r="T53">
            <v>42.125858658224793</v>
          </cell>
          <cell r="U53">
            <v>115</v>
          </cell>
          <cell r="V53">
            <v>120</v>
          </cell>
          <cell r="W53">
            <v>-130</v>
          </cell>
          <cell r="X53">
            <v>120</v>
          </cell>
          <cell r="Y53">
            <v>270</v>
          </cell>
          <cell r="Z53">
            <v>59.722690990784464</v>
          </cell>
        </row>
        <row r="54">
          <cell r="A54">
            <v>57</v>
          </cell>
          <cell r="B54" t="str">
            <v>R</v>
          </cell>
          <cell r="C54">
            <v>7</v>
          </cell>
          <cell r="D54" t="str">
            <v>F</v>
          </cell>
          <cell r="E54" t="str">
            <v>Santamarina Sanjuan</v>
          </cell>
          <cell r="F54" t="str">
            <v>Carla</v>
          </cell>
          <cell r="G54">
            <v>1994</v>
          </cell>
          <cell r="H54" t="str">
            <v>SPECIFIC STRENGTH Madrid</v>
          </cell>
          <cell r="I54">
            <v>62.3</v>
          </cell>
          <cell r="J54" t="str">
            <v>SNR</v>
          </cell>
          <cell r="K54" t="str">
            <v>63</v>
          </cell>
          <cell r="L54">
            <v>105</v>
          </cell>
          <cell r="M54">
            <v>-110</v>
          </cell>
          <cell r="N54">
            <v>110</v>
          </cell>
          <cell r="O54">
            <v>110</v>
          </cell>
          <cell r="P54">
            <v>-57.5</v>
          </cell>
          <cell r="Q54">
            <v>57.5</v>
          </cell>
          <cell r="R54">
            <v>60</v>
          </cell>
          <cell r="S54">
            <v>60</v>
          </cell>
          <cell r="T54">
            <v>50.385967364453272</v>
          </cell>
          <cell r="U54">
            <v>105</v>
          </cell>
          <cell r="V54">
            <v>112.5</v>
          </cell>
          <cell r="W54">
            <v>117.5</v>
          </cell>
          <cell r="X54">
            <v>117.5</v>
          </cell>
          <cell r="Y54">
            <v>287.5</v>
          </cell>
          <cell r="Z54">
            <v>63.358285693194212</v>
          </cell>
        </row>
        <row r="55">
          <cell r="A55">
            <v>58</v>
          </cell>
          <cell r="B55" t="str">
            <v>R</v>
          </cell>
          <cell r="C55">
            <v>7</v>
          </cell>
          <cell r="D55" t="str">
            <v>F</v>
          </cell>
          <cell r="E55" t="str">
            <v>Josa Culleré</v>
          </cell>
          <cell r="F55" t="str">
            <v>Alícia</v>
          </cell>
          <cell r="G55">
            <v>1996</v>
          </cell>
          <cell r="H55" t="str">
            <v>CROM GYM Madrid</v>
          </cell>
          <cell r="I55">
            <v>60.65</v>
          </cell>
          <cell r="J55" t="str">
            <v>SNR</v>
          </cell>
          <cell r="K55" t="str">
            <v>63</v>
          </cell>
          <cell r="L55">
            <v>82.5</v>
          </cell>
          <cell r="M55">
            <v>87.5</v>
          </cell>
          <cell r="N55">
            <v>90</v>
          </cell>
          <cell r="O55">
            <v>90</v>
          </cell>
          <cell r="P55">
            <v>52.5</v>
          </cell>
          <cell r="Q55">
            <v>55</v>
          </cell>
          <cell r="R55">
            <v>57.5</v>
          </cell>
          <cell r="S55">
            <v>57.5</v>
          </cell>
          <cell r="T55">
            <v>49.065580046218678</v>
          </cell>
          <cell r="U55">
            <v>112.5</v>
          </cell>
          <cell r="V55">
            <v>120</v>
          </cell>
          <cell r="W55">
            <v>125</v>
          </cell>
          <cell r="X55">
            <v>125</v>
          </cell>
          <cell r="Y55">
            <v>272.5</v>
          </cell>
          <cell r="Z55">
            <v>61.140664400916449</v>
          </cell>
        </row>
        <row r="56">
          <cell r="A56">
            <v>59</v>
          </cell>
          <cell r="B56" t="str">
            <v>R</v>
          </cell>
          <cell r="C56">
            <v>7</v>
          </cell>
          <cell r="D56" t="str">
            <v>F</v>
          </cell>
          <cell r="E56" t="str">
            <v>Perez Lopez</v>
          </cell>
          <cell r="F56" t="str">
            <v>Juana Maria</v>
          </cell>
          <cell r="G56">
            <v>1993</v>
          </cell>
          <cell r="H56" t="str">
            <v>BERSERKERS Madrid</v>
          </cell>
          <cell r="I56">
            <v>58.15</v>
          </cell>
          <cell r="J56" t="str">
            <v>SNR</v>
          </cell>
          <cell r="K56" t="str">
            <v>63</v>
          </cell>
          <cell r="L56">
            <v>112.5</v>
          </cell>
          <cell r="M56">
            <v>120</v>
          </cell>
          <cell r="N56">
            <v>-127.5</v>
          </cell>
          <cell r="O56">
            <v>120</v>
          </cell>
          <cell r="P56">
            <v>47.5</v>
          </cell>
          <cell r="Q56">
            <v>50</v>
          </cell>
          <cell r="R56">
            <v>-52.5</v>
          </cell>
          <cell r="S56">
            <v>50</v>
          </cell>
          <cell r="T56">
            <v>43.848353417210809</v>
          </cell>
          <cell r="U56">
            <v>125</v>
          </cell>
          <cell r="V56">
            <v>135</v>
          </cell>
          <cell r="W56">
            <v>142.5</v>
          </cell>
          <cell r="X56">
            <v>142.5</v>
          </cell>
          <cell r="Y56">
            <v>312.5</v>
          </cell>
          <cell r="Z56">
            <v>72.227937929110766</v>
          </cell>
        </row>
        <row r="57">
          <cell r="A57">
            <v>60</v>
          </cell>
          <cell r="B57" t="str">
            <v>R</v>
          </cell>
          <cell r="C57">
            <v>7</v>
          </cell>
          <cell r="D57" t="str">
            <v>F</v>
          </cell>
          <cell r="E57" t="str">
            <v>Abad Juzgado</v>
          </cell>
          <cell r="F57" t="str">
            <v>Sara</v>
          </cell>
          <cell r="G57">
            <v>1996</v>
          </cell>
          <cell r="H57" t="str">
            <v>DT POWER Madrid</v>
          </cell>
          <cell r="I57">
            <v>62.25</v>
          </cell>
          <cell r="J57" t="str">
            <v>SNR</v>
          </cell>
          <cell r="K57" t="str">
            <v>63</v>
          </cell>
          <cell r="L57">
            <v>90</v>
          </cell>
          <cell r="M57">
            <v>100</v>
          </cell>
          <cell r="N57">
            <v>107.5</v>
          </cell>
          <cell r="O57">
            <v>107.5</v>
          </cell>
          <cell r="P57">
            <v>67.5</v>
          </cell>
          <cell r="Q57">
            <v>-72.5</v>
          </cell>
          <cell r="R57">
            <v>-72.5</v>
          </cell>
          <cell r="S57">
            <v>67.5</v>
          </cell>
          <cell r="T57">
            <v>56.710479821709484</v>
          </cell>
          <cell r="U57">
            <v>115</v>
          </cell>
          <cell r="V57">
            <v>127.5</v>
          </cell>
          <cell r="W57">
            <v>140</v>
          </cell>
          <cell r="X57">
            <v>140</v>
          </cell>
          <cell r="Y57">
            <v>315</v>
          </cell>
          <cell r="Z57">
            <v>69.455191595789913</v>
          </cell>
        </row>
        <row r="58">
          <cell r="A58">
            <v>61</v>
          </cell>
          <cell r="B58" t="str">
            <v>R</v>
          </cell>
          <cell r="C58">
            <v>7</v>
          </cell>
          <cell r="D58" t="str">
            <v>F</v>
          </cell>
          <cell r="E58" t="str">
            <v>López-Astilleros Fernández</v>
          </cell>
          <cell r="F58" t="str">
            <v>Lidia</v>
          </cell>
          <cell r="G58">
            <v>2002</v>
          </cell>
          <cell r="H58" t="str">
            <v>ÉXITO28 Madrid</v>
          </cell>
          <cell r="I58">
            <v>59.45</v>
          </cell>
          <cell r="J58" t="str">
            <v>JUN</v>
          </cell>
          <cell r="K58" t="str">
            <v>63</v>
          </cell>
          <cell r="L58">
            <v>77.5</v>
          </cell>
          <cell r="M58">
            <v>85</v>
          </cell>
          <cell r="N58">
            <v>-90</v>
          </cell>
          <cell r="O58">
            <v>85</v>
          </cell>
          <cell r="P58">
            <v>-52.5</v>
          </cell>
          <cell r="Q58">
            <v>-52.5</v>
          </cell>
          <cell r="R58">
            <v>-52.5</v>
          </cell>
          <cell r="S58">
            <v>0</v>
          </cell>
          <cell r="T58" t="str">
            <v>0</v>
          </cell>
          <cell r="U58">
            <v>95</v>
          </cell>
          <cell r="V58">
            <v>100</v>
          </cell>
          <cell r="W58">
            <v>105</v>
          </cell>
          <cell r="X58">
            <v>105</v>
          </cell>
          <cell r="Y58">
            <v>0</v>
          </cell>
          <cell r="Z58" t="str">
            <v>0</v>
          </cell>
        </row>
        <row r="59">
          <cell r="A59">
            <v>62</v>
          </cell>
          <cell r="B59" t="str">
            <v>R</v>
          </cell>
          <cell r="C59">
            <v>7</v>
          </cell>
          <cell r="D59" t="str">
            <v>F</v>
          </cell>
          <cell r="E59" t="str">
            <v>Cianca Peñate</v>
          </cell>
          <cell r="F59" t="str">
            <v>Alejandra</v>
          </cell>
          <cell r="G59">
            <v>1997</v>
          </cell>
          <cell r="H59" t="str">
            <v>DT POWER Madrid</v>
          </cell>
          <cell r="I59">
            <v>82.65</v>
          </cell>
          <cell r="J59" t="str">
            <v>SNR</v>
          </cell>
          <cell r="K59" t="str">
            <v>84</v>
          </cell>
          <cell r="L59">
            <v>132.5</v>
          </cell>
          <cell r="M59">
            <v>142.5</v>
          </cell>
          <cell r="N59">
            <v>-150</v>
          </cell>
          <cell r="O59">
            <v>142.5</v>
          </cell>
          <cell r="P59">
            <v>70</v>
          </cell>
          <cell r="Q59">
            <v>75</v>
          </cell>
          <cell r="R59">
            <v>80</v>
          </cell>
          <cell r="S59">
            <v>80</v>
          </cell>
          <cell r="T59">
            <v>59.931560196516081</v>
          </cell>
          <cell r="U59">
            <v>137.5</v>
          </cell>
          <cell r="V59">
            <v>150</v>
          </cell>
          <cell r="W59">
            <v>160</v>
          </cell>
          <cell r="X59">
            <v>160</v>
          </cell>
          <cell r="Y59">
            <v>382.5</v>
          </cell>
          <cell r="Z59">
            <v>72.700623805986396</v>
          </cell>
        </row>
        <row r="60">
          <cell r="A60">
            <v>63</v>
          </cell>
          <cell r="B60" t="str">
            <v>R</v>
          </cell>
          <cell r="C60">
            <v>7</v>
          </cell>
          <cell r="D60" t="str">
            <v>F</v>
          </cell>
          <cell r="E60" t="str">
            <v>Soremekun</v>
          </cell>
          <cell r="F60" t="str">
            <v>Adenikke</v>
          </cell>
          <cell r="G60">
            <v>1987</v>
          </cell>
          <cell r="H60" t="str">
            <v>ALFA Forjando Atletas Madrid</v>
          </cell>
          <cell r="I60">
            <v>91.4</v>
          </cell>
          <cell r="J60" t="str">
            <v>SNR</v>
          </cell>
          <cell r="K60" t="str">
            <v>84+</v>
          </cell>
          <cell r="L60">
            <v>130</v>
          </cell>
          <cell r="M60">
            <v>140</v>
          </cell>
          <cell r="N60">
            <v>145</v>
          </cell>
          <cell r="O60">
            <v>145</v>
          </cell>
          <cell r="P60">
            <v>80</v>
          </cell>
          <cell r="Q60">
            <v>85</v>
          </cell>
          <cell r="R60">
            <v>90</v>
          </cell>
          <cell r="S60">
            <v>90</v>
          </cell>
          <cell r="T60">
            <v>65.93160917073007</v>
          </cell>
          <cell r="U60">
            <v>150</v>
          </cell>
          <cell r="V60">
            <v>160</v>
          </cell>
          <cell r="W60">
            <v>165</v>
          </cell>
          <cell r="X60">
            <v>165</v>
          </cell>
          <cell r="Y60">
            <v>400</v>
          </cell>
          <cell r="Z60">
            <v>73.281450356025871</v>
          </cell>
        </row>
        <row r="61">
          <cell r="A61">
            <v>64</v>
          </cell>
          <cell r="B61" t="str">
            <v>R</v>
          </cell>
          <cell r="C61">
            <v>8</v>
          </cell>
          <cell r="D61" t="str">
            <v>F</v>
          </cell>
          <cell r="E61" t="str">
            <v>Ruiz Rodriguez</v>
          </cell>
          <cell r="F61" t="str">
            <v>Isabel</v>
          </cell>
          <cell r="G61">
            <v>1991</v>
          </cell>
          <cell r="H61" t="str">
            <v>GRANDA POWERLIFTING Madrid</v>
          </cell>
          <cell r="I61">
            <v>68.2</v>
          </cell>
          <cell r="J61" t="str">
            <v>SNR</v>
          </cell>
          <cell r="K61" t="str">
            <v>69</v>
          </cell>
          <cell r="L61">
            <v>105</v>
          </cell>
          <cell r="M61">
            <v>110</v>
          </cell>
          <cell r="N61">
            <v>115</v>
          </cell>
          <cell r="O61">
            <v>115</v>
          </cell>
          <cell r="P61">
            <v>60</v>
          </cell>
          <cell r="Q61">
            <v>65</v>
          </cell>
          <cell r="R61">
            <v>67.5</v>
          </cell>
          <cell r="S61">
            <v>67.5</v>
          </cell>
          <cell r="T61">
            <v>54.106467577687575</v>
          </cell>
          <cell r="U61">
            <v>110</v>
          </cell>
          <cell r="V61">
            <v>115</v>
          </cell>
          <cell r="W61">
            <v>120</v>
          </cell>
          <cell r="X61">
            <v>120</v>
          </cell>
          <cell r="Y61">
            <v>302.5</v>
          </cell>
          <cell r="Z61">
            <v>63.081732004022037</v>
          </cell>
        </row>
        <row r="62">
          <cell r="A62">
            <v>65</v>
          </cell>
          <cell r="B62" t="str">
            <v>R</v>
          </cell>
          <cell r="C62">
            <v>8</v>
          </cell>
          <cell r="D62" t="str">
            <v>F</v>
          </cell>
          <cell r="E62" t="str">
            <v>Martínez Soria</v>
          </cell>
          <cell r="F62" t="str">
            <v>Julia</v>
          </cell>
          <cell r="G62">
            <v>1999</v>
          </cell>
          <cell r="H62" t="str">
            <v>EDUARDO RALLO Madrid</v>
          </cell>
          <cell r="I62">
            <v>67.400000000000006</v>
          </cell>
          <cell r="J62" t="str">
            <v>JUN</v>
          </cell>
          <cell r="K62" t="str">
            <v>69</v>
          </cell>
          <cell r="L62">
            <v>120</v>
          </cell>
          <cell r="M62">
            <v>130</v>
          </cell>
          <cell r="N62">
            <v>140</v>
          </cell>
          <cell r="O62">
            <v>140</v>
          </cell>
          <cell r="P62">
            <v>57.5</v>
          </cell>
          <cell r="Q62">
            <v>62.5</v>
          </cell>
          <cell r="R62">
            <v>65</v>
          </cell>
          <cell r="S62">
            <v>65</v>
          </cell>
          <cell r="T62">
            <v>52.387989231015808</v>
          </cell>
          <cell r="U62">
            <v>142.5</v>
          </cell>
          <cell r="V62">
            <v>150</v>
          </cell>
          <cell r="W62">
            <v>155</v>
          </cell>
          <cell r="X62">
            <v>155</v>
          </cell>
          <cell r="Y62">
            <v>360</v>
          </cell>
          <cell r="Z62">
            <v>75.581315715635355</v>
          </cell>
        </row>
        <row r="63">
          <cell r="A63">
            <v>66</v>
          </cell>
          <cell r="B63" t="str">
            <v>R</v>
          </cell>
          <cell r="C63">
            <v>8</v>
          </cell>
          <cell r="D63" t="str">
            <v>F</v>
          </cell>
          <cell r="E63" t="str">
            <v>Calvar Chamón</v>
          </cell>
          <cell r="F63" t="str">
            <v>Marina</v>
          </cell>
          <cell r="G63">
            <v>1989</v>
          </cell>
          <cell r="H63" t="str">
            <v>ALFA Forjando Atletas Madrid</v>
          </cell>
          <cell r="I63">
            <v>67.25</v>
          </cell>
          <cell r="J63" t="str">
            <v>SNR</v>
          </cell>
          <cell r="K63" t="str">
            <v>69</v>
          </cell>
          <cell r="L63">
            <v>115</v>
          </cell>
          <cell r="M63">
            <v>125</v>
          </cell>
          <cell r="N63">
            <v>-130</v>
          </cell>
          <cell r="O63">
            <v>125</v>
          </cell>
          <cell r="P63">
            <v>55</v>
          </cell>
          <cell r="Q63">
            <v>57.5</v>
          </cell>
          <cell r="R63">
            <v>60</v>
          </cell>
          <cell r="S63">
            <v>60</v>
          </cell>
          <cell r="T63">
            <v>48.408999826851002</v>
          </cell>
          <cell r="U63">
            <v>115</v>
          </cell>
          <cell r="V63">
            <v>125</v>
          </cell>
          <cell r="W63">
            <v>-130</v>
          </cell>
          <cell r="X63">
            <v>125</v>
          </cell>
          <cell r="Y63">
            <v>310</v>
          </cell>
          <cell r="Z63">
            <v>65.167936848229743</v>
          </cell>
        </row>
        <row r="64">
          <cell r="A64">
            <v>67</v>
          </cell>
          <cell r="B64" t="str">
            <v>R</v>
          </cell>
          <cell r="C64">
            <v>8</v>
          </cell>
          <cell r="D64" t="str">
            <v>F</v>
          </cell>
          <cell r="E64" t="str">
            <v>Olcoz Ituraiz</v>
          </cell>
          <cell r="F64" t="str">
            <v>Amaya</v>
          </cell>
          <cell r="G64">
            <v>2002</v>
          </cell>
          <cell r="H64" t="str">
            <v>BERSERKERS Madrid</v>
          </cell>
          <cell r="I64">
            <v>68.25</v>
          </cell>
          <cell r="J64" t="str">
            <v>JUN</v>
          </cell>
          <cell r="K64" t="str">
            <v>69</v>
          </cell>
          <cell r="L64">
            <v>100</v>
          </cell>
          <cell r="M64">
            <v>110</v>
          </cell>
          <cell r="N64">
            <v>115</v>
          </cell>
          <cell r="O64">
            <v>115</v>
          </cell>
          <cell r="P64">
            <v>55</v>
          </cell>
          <cell r="Q64">
            <v>60</v>
          </cell>
          <cell r="R64">
            <v>-62.5</v>
          </cell>
          <cell r="S64">
            <v>60</v>
          </cell>
          <cell r="T64">
            <v>48.07859033697487</v>
          </cell>
          <cell r="U64">
            <v>130</v>
          </cell>
          <cell r="V64">
            <v>140</v>
          </cell>
          <cell r="W64">
            <v>145</v>
          </cell>
          <cell r="X64">
            <v>145</v>
          </cell>
          <cell r="Y64">
            <v>320</v>
          </cell>
          <cell r="Z64">
            <v>66.703383335039945</v>
          </cell>
        </row>
        <row r="65">
          <cell r="A65">
            <v>68</v>
          </cell>
          <cell r="B65" t="str">
            <v>R</v>
          </cell>
          <cell r="C65">
            <v>8</v>
          </cell>
          <cell r="D65" t="str">
            <v>F</v>
          </cell>
          <cell r="E65" t="str">
            <v>Ibáñez Archilla</v>
          </cell>
          <cell r="F65" t="str">
            <v>Leyre</v>
          </cell>
          <cell r="G65">
            <v>1994</v>
          </cell>
          <cell r="H65" t="str">
            <v>GRANDA POWERLIFTING Madrid</v>
          </cell>
          <cell r="I65">
            <v>74.349999999999994</v>
          </cell>
          <cell r="J65" t="str">
            <v>SNR</v>
          </cell>
          <cell r="K65" t="str">
            <v>76</v>
          </cell>
          <cell r="L65">
            <v>130</v>
          </cell>
          <cell r="M65">
            <v>137.5</v>
          </cell>
          <cell r="N65">
            <v>-145</v>
          </cell>
          <cell r="O65">
            <v>137.5</v>
          </cell>
          <cell r="P65">
            <v>75</v>
          </cell>
          <cell r="Q65">
            <v>82.5</v>
          </cell>
          <cell r="R65" t="str">
            <v>R</v>
          </cell>
          <cell r="S65">
            <v>82.5</v>
          </cell>
          <cell r="T65">
            <v>63.852456921062867</v>
          </cell>
          <cell r="U65">
            <v>145</v>
          </cell>
          <cell r="V65">
            <v>165</v>
          </cell>
          <cell r="W65">
            <v>-180</v>
          </cell>
          <cell r="X65">
            <v>165</v>
          </cell>
          <cell r="Y65">
            <v>385</v>
          </cell>
          <cell r="Z65">
            <v>76.709589955792879</v>
          </cell>
        </row>
        <row r="66">
          <cell r="A66">
            <v>69</v>
          </cell>
          <cell r="B66" t="str">
            <v>R</v>
          </cell>
          <cell r="C66">
            <v>8</v>
          </cell>
          <cell r="D66" t="str">
            <v>F</v>
          </cell>
          <cell r="E66" t="str">
            <v>Sanchez Chamoso</v>
          </cell>
          <cell r="F66" t="str">
            <v>Paula</v>
          </cell>
          <cell r="G66">
            <v>1996</v>
          </cell>
          <cell r="H66" t="str">
            <v>LIFT STRONG Madrid</v>
          </cell>
          <cell r="I66">
            <v>73.599999999999994</v>
          </cell>
          <cell r="J66" t="str">
            <v>SNR</v>
          </cell>
          <cell r="K66" t="str">
            <v>76</v>
          </cell>
          <cell r="L66">
            <v>127.5</v>
          </cell>
          <cell r="M66">
            <v>135</v>
          </cell>
          <cell r="N66">
            <v>145</v>
          </cell>
          <cell r="O66">
            <v>145</v>
          </cell>
          <cell r="P66">
            <v>67.5</v>
          </cell>
          <cell r="Q66">
            <v>72.5</v>
          </cell>
          <cell r="R66">
            <v>75</v>
          </cell>
          <cell r="S66">
            <v>75</v>
          </cell>
          <cell r="T66">
            <v>58.262356793390964</v>
          </cell>
          <cell r="U66">
            <v>135</v>
          </cell>
          <cell r="V66">
            <v>145</v>
          </cell>
          <cell r="W66">
            <v>155</v>
          </cell>
          <cell r="X66">
            <v>155</v>
          </cell>
          <cell r="Y66">
            <v>375</v>
          </cell>
          <cell r="Z66">
            <v>75.092281864413209</v>
          </cell>
        </row>
        <row r="67">
          <cell r="A67">
            <v>70</v>
          </cell>
          <cell r="B67" t="str">
            <v>R</v>
          </cell>
          <cell r="C67">
            <v>8</v>
          </cell>
          <cell r="D67" t="str">
            <v>F</v>
          </cell>
          <cell r="E67" t="str">
            <v>Pintor Chocano</v>
          </cell>
          <cell r="F67" t="str">
            <v>Aranzazu</v>
          </cell>
          <cell r="G67">
            <v>1993</v>
          </cell>
          <cell r="H67" t="str">
            <v>SPECIFIC STRENGTH Madrid</v>
          </cell>
          <cell r="I67">
            <v>72.95</v>
          </cell>
          <cell r="J67" t="str">
            <v>SNR</v>
          </cell>
          <cell r="K67" t="str">
            <v>76</v>
          </cell>
          <cell r="L67">
            <v>120</v>
          </cell>
          <cell r="M67">
            <v>130</v>
          </cell>
          <cell r="N67">
            <v>135</v>
          </cell>
          <cell r="O67">
            <v>135</v>
          </cell>
          <cell r="P67">
            <v>60</v>
          </cell>
          <cell r="Q67">
            <v>62.5</v>
          </cell>
          <cell r="R67">
            <v>65</v>
          </cell>
          <cell r="S67">
            <v>65</v>
          </cell>
          <cell r="T67">
            <v>50.661873755532113</v>
          </cell>
          <cell r="U67">
            <v>137.5</v>
          </cell>
          <cell r="V67">
            <v>150</v>
          </cell>
          <cell r="W67">
            <v>160</v>
          </cell>
          <cell r="X67">
            <v>160</v>
          </cell>
          <cell r="Y67">
            <v>360</v>
          </cell>
          <cell r="Z67">
            <v>72.41047548491035</v>
          </cell>
        </row>
        <row r="68">
          <cell r="A68">
            <v>71</v>
          </cell>
          <cell r="B68" t="str">
            <v>R</v>
          </cell>
          <cell r="C68">
            <v>8</v>
          </cell>
          <cell r="D68" t="str">
            <v>F</v>
          </cell>
          <cell r="E68" t="str">
            <v>Peinado Quesada</v>
          </cell>
          <cell r="F68" t="str">
            <v>Ángela</v>
          </cell>
          <cell r="G68">
            <v>2001</v>
          </cell>
          <cell r="H68" t="str">
            <v>POWERLIFTING EXTREMADURA</v>
          </cell>
          <cell r="I68">
            <v>73.599999999999994</v>
          </cell>
          <cell r="J68" t="str">
            <v>JUN</v>
          </cell>
          <cell r="K68" t="str">
            <v>76</v>
          </cell>
          <cell r="L68">
            <v>100</v>
          </cell>
          <cell r="M68">
            <v>107.5</v>
          </cell>
          <cell r="N68">
            <v>-115</v>
          </cell>
          <cell r="O68">
            <v>107.5</v>
          </cell>
          <cell r="P68">
            <v>60</v>
          </cell>
          <cell r="Q68">
            <v>65</v>
          </cell>
          <cell r="R68">
            <v>-70</v>
          </cell>
          <cell r="S68">
            <v>65</v>
          </cell>
          <cell r="T68">
            <v>50.49404255427217</v>
          </cell>
          <cell r="U68">
            <v>120</v>
          </cell>
          <cell r="V68">
            <v>-130</v>
          </cell>
          <cell r="W68">
            <v>135</v>
          </cell>
          <cell r="X68">
            <v>135</v>
          </cell>
          <cell r="Y68">
            <v>307.5</v>
          </cell>
          <cell r="Z68">
            <v>61.575671128818833</v>
          </cell>
        </row>
        <row r="69">
          <cell r="A69">
            <v>72</v>
          </cell>
          <cell r="B69" t="str">
            <v>R</v>
          </cell>
          <cell r="C69">
            <v>8</v>
          </cell>
          <cell r="D69" t="str">
            <v>F</v>
          </cell>
          <cell r="E69" t="str">
            <v>Medina Fernandez</v>
          </cell>
          <cell r="F69" t="str">
            <v>Ines</v>
          </cell>
          <cell r="G69">
            <v>1998</v>
          </cell>
          <cell r="H69" t="str">
            <v>ENERGIZIN' TEAM Madrid</v>
          </cell>
          <cell r="I69">
            <v>73.45</v>
          </cell>
          <cell r="J69" t="str">
            <v>SNR</v>
          </cell>
          <cell r="K69" t="str">
            <v>76</v>
          </cell>
          <cell r="L69">
            <v>110</v>
          </cell>
          <cell r="M69">
            <v>-115</v>
          </cell>
          <cell r="N69">
            <v>-115</v>
          </cell>
          <cell r="O69">
            <v>110</v>
          </cell>
          <cell r="P69">
            <v>60</v>
          </cell>
          <cell r="Q69">
            <v>62.5</v>
          </cell>
          <cell r="R69">
            <v>-65</v>
          </cell>
          <cell r="S69">
            <v>62.5</v>
          </cell>
          <cell r="T69">
            <v>48.588671866992314</v>
          </cell>
          <cell r="U69">
            <v>122.5</v>
          </cell>
          <cell r="V69">
            <v>132.5</v>
          </cell>
          <cell r="W69">
            <v>-142.5</v>
          </cell>
          <cell r="X69">
            <v>132.5</v>
          </cell>
          <cell r="Y69">
            <v>305</v>
          </cell>
          <cell r="Z69">
            <v>61.137295585576531</v>
          </cell>
        </row>
        <row r="70">
          <cell r="A70">
            <v>73</v>
          </cell>
          <cell r="B70" t="str">
            <v>R</v>
          </cell>
          <cell r="C70">
            <v>8</v>
          </cell>
          <cell r="D70" t="str">
            <v>F</v>
          </cell>
          <cell r="E70" t="str">
            <v>Pérez Real</v>
          </cell>
          <cell r="F70" t="str">
            <v>Gemma</v>
          </cell>
          <cell r="G70">
            <v>1998</v>
          </cell>
          <cell r="H70" t="str">
            <v>EDUARDO RALLO Madrid</v>
          </cell>
          <cell r="I70">
            <v>71.7</v>
          </cell>
          <cell r="J70" t="str">
            <v>SNR</v>
          </cell>
          <cell r="K70" t="str">
            <v>76</v>
          </cell>
          <cell r="L70">
            <v>117.5</v>
          </cell>
          <cell r="M70">
            <v>125</v>
          </cell>
          <cell r="N70">
            <v>130</v>
          </cell>
          <cell r="O70">
            <v>130</v>
          </cell>
          <cell r="P70">
            <v>60</v>
          </cell>
          <cell r="Q70">
            <v>62.5</v>
          </cell>
          <cell r="R70">
            <v>67.5</v>
          </cell>
          <cell r="S70">
            <v>67.5</v>
          </cell>
          <cell r="T70">
            <v>52.964527497266943</v>
          </cell>
          <cell r="U70">
            <v>150</v>
          </cell>
          <cell r="V70">
            <v>157.5</v>
          </cell>
          <cell r="W70">
            <v>165</v>
          </cell>
          <cell r="X70">
            <v>165</v>
          </cell>
          <cell r="Y70">
            <v>362.5</v>
          </cell>
          <cell r="Z70">
            <v>73.563587771388796</v>
          </cell>
        </row>
        <row r="71">
          <cell r="A71">
            <v>74</v>
          </cell>
          <cell r="B71" t="str">
            <v>R</v>
          </cell>
          <cell r="C71">
            <v>8</v>
          </cell>
          <cell r="D71" t="str">
            <v>F</v>
          </cell>
          <cell r="E71" t="str">
            <v>Climent Mainar</v>
          </cell>
          <cell r="F71" t="str">
            <v>Cristina</v>
          </cell>
          <cell r="G71">
            <v>1992</v>
          </cell>
          <cell r="H71" t="str">
            <v>MAD POWERLIFTING Madrid</v>
          </cell>
          <cell r="I71">
            <v>74.2</v>
          </cell>
          <cell r="J71" t="str">
            <v>SNR</v>
          </cell>
          <cell r="K71" t="str">
            <v>76</v>
          </cell>
          <cell r="L71">
            <v>95</v>
          </cell>
          <cell r="M71">
            <v>102.5</v>
          </cell>
          <cell r="N71">
            <v>107.5</v>
          </cell>
          <cell r="O71">
            <v>107.5</v>
          </cell>
          <cell r="P71">
            <v>60</v>
          </cell>
          <cell r="Q71">
            <v>62.5</v>
          </cell>
          <cell r="R71">
            <v>65</v>
          </cell>
          <cell r="S71">
            <v>65</v>
          </cell>
          <cell r="T71">
            <v>50.344571557985411</v>
          </cell>
          <cell r="U71">
            <v>95</v>
          </cell>
          <cell r="V71">
            <v>105</v>
          </cell>
          <cell r="W71">
            <v>112.5</v>
          </cell>
          <cell r="X71">
            <v>112.5</v>
          </cell>
          <cell r="Y71">
            <v>285</v>
          </cell>
          <cell r="Z71">
            <v>56.841296972288198</v>
          </cell>
        </row>
        <row r="72">
          <cell r="A72">
            <v>75</v>
          </cell>
          <cell r="B72" t="str">
            <v>R</v>
          </cell>
          <cell r="C72">
            <v>8</v>
          </cell>
          <cell r="D72" t="str">
            <v>F</v>
          </cell>
          <cell r="E72" t="str">
            <v>Mejías Tenes</v>
          </cell>
          <cell r="F72" t="str">
            <v>María Mercedes</v>
          </cell>
          <cell r="G72">
            <v>1969</v>
          </cell>
          <cell r="H72" t="str">
            <v>POWERLIFTING MADRID</v>
          </cell>
          <cell r="I72">
            <v>73.8</v>
          </cell>
          <cell r="J72" t="str">
            <v>M2</v>
          </cell>
          <cell r="K72" t="str">
            <v>76</v>
          </cell>
          <cell r="L72" t="str">
            <v>XXX</v>
          </cell>
          <cell r="M72" t="str">
            <v>XXX</v>
          </cell>
          <cell r="N72" t="str">
            <v>XXX</v>
          </cell>
          <cell r="O72">
            <v>0</v>
          </cell>
          <cell r="P72">
            <v>50</v>
          </cell>
          <cell r="Q72">
            <v>55</v>
          </cell>
          <cell r="R72">
            <v>57.5</v>
          </cell>
          <cell r="S72">
            <v>57.5</v>
          </cell>
          <cell r="T72">
            <v>44.623227467067153</v>
          </cell>
          <cell r="U72" t="str">
            <v>XXX</v>
          </cell>
          <cell r="V72" t="str">
            <v>XXX</v>
          </cell>
          <cell r="W72" t="str">
            <v>XXX</v>
          </cell>
          <cell r="X72">
            <v>0</v>
          </cell>
          <cell r="Y72">
            <v>0</v>
          </cell>
          <cell r="Z72" t="str">
            <v>0</v>
          </cell>
        </row>
        <row r="73">
          <cell r="A73">
            <v>76</v>
          </cell>
          <cell r="B73" t="str">
            <v>R</v>
          </cell>
          <cell r="C73">
            <v>9</v>
          </cell>
          <cell r="D73" t="str">
            <v>M</v>
          </cell>
          <cell r="E73" t="str">
            <v>Castellón Del Campo</v>
          </cell>
          <cell r="F73" t="str">
            <v>Andrés</v>
          </cell>
          <cell r="G73">
            <v>2002</v>
          </cell>
          <cell r="H73" t="str">
            <v>CROM GYM Madrid</v>
          </cell>
          <cell r="I73">
            <v>104.1</v>
          </cell>
          <cell r="J73" t="str">
            <v>JUN</v>
          </cell>
          <cell r="K73" t="str">
            <v>105</v>
          </cell>
          <cell r="L73">
            <v>257.5</v>
          </cell>
          <cell r="M73">
            <v>270</v>
          </cell>
          <cell r="N73">
            <v>280</v>
          </cell>
          <cell r="O73">
            <v>280</v>
          </cell>
          <cell r="P73">
            <v>132.5</v>
          </cell>
          <cell r="Q73">
            <v>137.5</v>
          </cell>
          <cell r="R73">
            <v>145</v>
          </cell>
          <cell r="S73">
            <v>145</v>
          </cell>
          <cell r="T73">
            <v>65.185874899534113</v>
          </cell>
          <cell r="U73">
            <v>300</v>
          </cell>
          <cell r="V73">
            <v>320</v>
          </cell>
          <cell r="W73">
            <v>340</v>
          </cell>
          <cell r="X73">
            <v>340</v>
          </cell>
          <cell r="Y73">
            <v>765</v>
          </cell>
          <cell r="Z73">
            <v>94.829970550548481</v>
          </cell>
        </row>
        <row r="74">
          <cell r="A74">
            <v>77</v>
          </cell>
          <cell r="B74" t="str">
            <v>R</v>
          </cell>
          <cell r="C74">
            <v>9</v>
          </cell>
          <cell r="D74" t="str">
            <v>M</v>
          </cell>
          <cell r="E74" t="str">
            <v>Souaf Azaghuani</v>
          </cell>
          <cell r="F74" t="str">
            <v>Nabil</v>
          </cell>
          <cell r="G74">
            <v>1996</v>
          </cell>
          <cell r="H74" t="str">
            <v>DT POWER Madrid</v>
          </cell>
          <cell r="I74">
            <v>102.1</v>
          </cell>
          <cell r="J74" t="str">
            <v>SNR</v>
          </cell>
          <cell r="K74" t="str">
            <v>105</v>
          </cell>
          <cell r="L74">
            <v>195</v>
          </cell>
          <cell r="M74">
            <v>207.5</v>
          </cell>
          <cell r="N74">
            <v>-217.5</v>
          </cell>
          <cell r="O74">
            <v>207.5</v>
          </cell>
          <cell r="P74">
            <v>127.5</v>
          </cell>
          <cell r="Q74">
            <v>135</v>
          </cell>
          <cell r="R74">
            <v>142.5</v>
          </cell>
          <cell r="S74">
            <v>142.5</v>
          </cell>
          <cell r="T74">
            <v>64.64516752192786</v>
          </cell>
          <cell r="U74">
            <v>205</v>
          </cell>
          <cell r="V74">
            <v>217.5</v>
          </cell>
          <cell r="W74">
            <v>230</v>
          </cell>
          <cell r="X74">
            <v>230</v>
          </cell>
          <cell r="Y74">
            <v>580</v>
          </cell>
          <cell r="Z74">
            <v>72.554375147629344</v>
          </cell>
        </row>
        <row r="75">
          <cell r="A75">
            <v>78</v>
          </cell>
          <cell r="B75" t="str">
            <v>R</v>
          </cell>
          <cell r="C75">
            <v>9</v>
          </cell>
          <cell r="D75" t="str">
            <v>M</v>
          </cell>
          <cell r="E75" t="str">
            <v>Blanco Martín</v>
          </cell>
          <cell r="F75" t="str">
            <v>Santiago</v>
          </cell>
          <cell r="G75">
            <v>1991</v>
          </cell>
          <cell r="H75" t="str">
            <v>SOY POWERLIFTER Madrid</v>
          </cell>
          <cell r="I75">
            <v>101</v>
          </cell>
          <cell r="J75" t="str">
            <v>SNR</v>
          </cell>
          <cell r="K75" t="str">
            <v>105</v>
          </cell>
          <cell r="L75">
            <v>182.5</v>
          </cell>
          <cell r="M75">
            <v>195</v>
          </cell>
          <cell r="N75">
            <v>205</v>
          </cell>
          <cell r="O75">
            <v>205</v>
          </cell>
          <cell r="P75">
            <v>122.5</v>
          </cell>
          <cell r="Q75">
            <v>127.5</v>
          </cell>
          <cell r="R75">
            <v>132.5</v>
          </cell>
          <cell r="S75">
            <v>132.5</v>
          </cell>
          <cell r="T75">
            <v>60.415921595834547</v>
          </cell>
          <cell r="U75">
            <v>-212.5</v>
          </cell>
          <cell r="V75">
            <v>227.5</v>
          </cell>
          <cell r="W75">
            <v>242.5</v>
          </cell>
          <cell r="X75">
            <v>242.5</v>
          </cell>
          <cell r="Y75">
            <v>580</v>
          </cell>
          <cell r="Z75">
            <v>72.926243699298595</v>
          </cell>
        </row>
        <row r="76">
          <cell r="A76">
            <v>79</v>
          </cell>
          <cell r="B76" t="str">
            <v>R</v>
          </cell>
          <cell r="C76">
            <v>9</v>
          </cell>
          <cell r="D76" t="str">
            <v>M</v>
          </cell>
          <cell r="E76" t="str">
            <v>Díez García</v>
          </cell>
          <cell r="F76" t="str">
            <v>Fernando</v>
          </cell>
          <cell r="G76">
            <v>1993</v>
          </cell>
          <cell r="H76" t="str">
            <v>LIFT STRONG Madrid</v>
          </cell>
          <cell r="I76">
            <v>97.5</v>
          </cell>
          <cell r="J76" t="str">
            <v>SNR</v>
          </cell>
          <cell r="K76" t="str">
            <v>105</v>
          </cell>
          <cell r="L76">
            <v>197.5</v>
          </cell>
          <cell r="M76">
            <v>210</v>
          </cell>
          <cell r="N76">
            <v>217.5</v>
          </cell>
          <cell r="O76">
            <v>217.5</v>
          </cell>
          <cell r="P76">
            <v>132.5</v>
          </cell>
          <cell r="Q76">
            <v>137.5</v>
          </cell>
          <cell r="R76">
            <v>140</v>
          </cell>
          <cell r="S76">
            <v>140</v>
          </cell>
          <cell r="T76">
            <v>64.916335941648967</v>
          </cell>
          <cell r="U76">
            <v>220</v>
          </cell>
          <cell r="V76">
            <v>235</v>
          </cell>
          <cell r="W76">
            <v>245</v>
          </cell>
          <cell r="X76">
            <v>245</v>
          </cell>
          <cell r="Y76">
            <v>602.5</v>
          </cell>
          <cell r="Z76">
            <v>77.038572645370238</v>
          </cell>
        </row>
        <row r="77">
          <cell r="A77">
            <v>81</v>
          </cell>
          <cell r="B77" t="str">
            <v>R</v>
          </cell>
          <cell r="C77">
            <v>9</v>
          </cell>
          <cell r="D77" t="str">
            <v>M</v>
          </cell>
          <cell r="E77" t="str">
            <v>Badiola Zapatero</v>
          </cell>
          <cell r="F77" t="str">
            <v>Samuel</v>
          </cell>
          <cell r="G77">
            <v>1989</v>
          </cell>
          <cell r="H77" t="str">
            <v>SIDEROPOLIS Madrid</v>
          </cell>
          <cell r="I77">
            <v>102.5</v>
          </cell>
          <cell r="J77" t="str">
            <v>SNR</v>
          </cell>
          <cell r="K77" t="str">
            <v>105</v>
          </cell>
          <cell r="L77">
            <v>200</v>
          </cell>
          <cell r="M77">
            <v>-210</v>
          </cell>
          <cell r="N77">
            <v>210</v>
          </cell>
          <cell r="O77">
            <v>210</v>
          </cell>
          <cell r="P77">
            <v>130</v>
          </cell>
          <cell r="Q77">
            <v>137.5</v>
          </cell>
          <cell r="R77">
            <v>140</v>
          </cell>
          <cell r="S77">
            <v>140</v>
          </cell>
          <cell r="T77">
            <v>63.394686673704413</v>
          </cell>
          <cell r="U77">
            <v>-235</v>
          </cell>
          <cell r="V77">
            <v>250</v>
          </cell>
          <cell r="W77">
            <v>-265</v>
          </cell>
          <cell r="X77">
            <v>250</v>
          </cell>
          <cell r="Y77">
            <v>600</v>
          </cell>
          <cell r="Z77">
            <v>74.918288223411579</v>
          </cell>
        </row>
        <row r="78">
          <cell r="A78">
            <v>83</v>
          </cell>
          <cell r="B78" t="str">
            <v>R</v>
          </cell>
          <cell r="C78">
            <v>9</v>
          </cell>
          <cell r="D78" t="str">
            <v>M</v>
          </cell>
          <cell r="E78" t="str">
            <v>Martín Rosales</v>
          </cell>
          <cell r="F78" t="str">
            <v>José Miguel</v>
          </cell>
          <cell r="G78">
            <v>1994</v>
          </cell>
          <cell r="H78" t="str">
            <v>CROM GYM Madrid</v>
          </cell>
          <cell r="I78">
            <v>119.6</v>
          </cell>
          <cell r="J78" t="str">
            <v>SNR</v>
          </cell>
          <cell r="K78" t="str">
            <v>120</v>
          </cell>
          <cell r="L78">
            <v>245</v>
          </cell>
          <cell r="M78" t="str">
            <v>XXX</v>
          </cell>
          <cell r="N78" t="str">
            <v>XXX</v>
          </cell>
          <cell r="O78">
            <v>245</v>
          </cell>
          <cell r="P78">
            <v>140</v>
          </cell>
          <cell r="Q78" t="str">
            <v>XXX</v>
          </cell>
          <cell r="R78" t="str">
            <v>XXX</v>
          </cell>
          <cell r="S78">
            <v>140</v>
          </cell>
          <cell r="T78">
            <v>59.148049334757154</v>
          </cell>
          <cell r="U78">
            <v>285</v>
          </cell>
          <cell r="V78" t="str">
            <v>XXX</v>
          </cell>
          <cell r="W78" t="str">
            <v>XXX</v>
          </cell>
          <cell r="X78">
            <v>285</v>
          </cell>
          <cell r="Y78">
            <v>670</v>
          </cell>
          <cell r="Z78">
            <v>77.99839619327355</v>
          </cell>
        </row>
        <row r="79">
          <cell r="A79">
            <v>84</v>
          </cell>
          <cell r="B79" t="str">
            <v>R</v>
          </cell>
          <cell r="C79">
            <v>9</v>
          </cell>
          <cell r="D79" t="str">
            <v>M</v>
          </cell>
          <cell r="E79" t="str">
            <v>Saman Durand</v>
          </cell>
          <cell r="F79" t="str">
            <v>Félix</v>
          </cell>
          <cell r="G79">
            <v>1979</v>
          </cell>
          <cell r="H79" t="str">
            <v>POWERLIFTING MADRID</v>
          </cell>
          <cell r="I79">
            <v>123.8</v>
          </cell>
          <cell r="J79" t="str">
            <v>M1</v>
          </cell>
          <cell r="K79" t="str">
            <v>120+</v>
          </cell>
          <cell r="L79">
            <v>217.5</v>
          </cell>
          <cell r="M79">
            <v>-225</v>
          </cell>
          <cell r="N79">
            <v>225</v>
          </cell>
          <cell r="O79">
            <v>225</v>
          </cell>
          <cell r="P79">
            <v>147.5</v>
          </cell>
          <cell r="Q79">
            <v>152.5</v>
          </cell>
          <cell r="R79">
            <v>160</v>
          </cell>
          <cell r="S79">
            <v>160</v>
          </cell>
          <cell r="T79">
            <v>66.614469357175651</v>
          </cell>
          <cell r="U79">
            <v>230</v>
          </cell>
          <cell r="V79">
            <v>245</v>
          </cell>
          <cell r="W79">
            <v>-252.5</v>
          </cell>
          <cell r="X79">
            <v>245</v>
          </cell>
          <cell r="Y79">
            <v>630</v>
          </cell>
          <cell r="Z79">
            <v>72.254275640524583</v>
          </cell>
        </row>
        <row r="80">
          <cell r="A80">
            <v>85</v>
          </cell>
          <cell r="B80" t="str">
            <v>R</v>
          </cell>
          <cell r="C80">
            <v>9</v>
          </cell>
          <cell r="D80" t="str">
            <v>M</v>
          </cell>
          <cell r="E80" t="str">
            <v>Iglesias Romero</v>
          </cell>
          <cell r="F80" t="str">
            <v>Clemente</v>
          </cell>
          <cell r="G80">
            <v>1993</v>
          </cell>
          <cell r="H80" t="str">
            <v>LIFT STRONG Madrid</v>
          </cell>
          <cell r="I80">
            <v>92.1</v>
          </cell>
          <cell r="J80" t="str">
            <v>SNR</v>
          </cell>
          <cell r="K80" t="str">
            <v>93</v>
          </cell>
          <cell r="L80" t="str">
            <v>XXX</v>
          </cell>
          <cell r="M80" t="str">
            <v>XXX</v>
          </cell>
          <cell r="N80" t="str">
            <v>XXX</v>
          </cell>
          <cell r="O80">
            <v>0</v>
          </cell>
          <cell r="P80">
            <v>160</v>
          </cell>
          <cell r="Q80">
            <v>165</v>
          </cell>
          <cell r="R80">
            <v>170</v>
          </cell>
          <cell r="S80">
            <v>170</v>
          </cell>
          <cell r="T80">
            <v>81.040896283950858</v>
          </cell>
          <cell r="U80" t="str">
            <v>XXX</v>
          </cell>
          <cell r="V80" t="str">
            <v>XXX</v>
          </cell>
          <cell r="W80" t="str">
            <v>XXX</v>
          </cell>
          <cell r="X80">
            <v>0</v>
          </cell>
          <cell r="Y80">
            <v>0</v>
          </cell>
          <cell r="Z80" t="str">
            <v>0</v>
          </cell>
        </row>
        <row r="81">
          <cell r="A81">
            <v>86</v>
          </cell>
          <cell r="B81" t="str">
            <v>R</v>
          </cell>
          <cell r="C81">
            <v>9</v>
          </cell>
          <cell r="D81" t="str">
            <v>M</v>
          </cell>
          <cell r="E81" t="str">
            <v>Riso Salgado</v>
          </cell>
          <cell r="F81" t="str">
            <v>Luís Antonio</v>
          </cell>
          <cell r="G81">
            <v>1952</v>
          </cell>
          <cell r="H81" t="str">
            <v>CROM GYM Madrid</v>
          </cell>
          <cell r="I81">
            <v>87.5</v>
          </cell>
          <cell r="J81" t="str">
            <v>M4</v>
          </cell>
          <cell r="K81" t="str">
            <v>93</v>
          </cell>
          <cell r="L81" t="str">
            <v>XXX</v>
          </cell>
          <cell r="M81" t="str">
            <v>XXX</v>
          </cell>
          <cell r="N81" t="str">
            <v>XXX</v>
          </cell>
          <cell r="O81">
            <v>0</v>
          </cell>
          <cell r="P81">
            <v>100</v>
          </cell>
          <cell r="Q81">
            <v>110</v>
          </cell>
          <cell r="R81">
            <v>-120</v>
          </cell>
          <cell r="S81">
            <v>110</v>
          </cell>
          <cell r="T81">
            <v>53.791667764590692</v>
          </cell>
          <cell r="U81" t="str">
            <v>XXX</v>
          </cell>
          <cell r="V81" t="str">
            <v>XXX</v>
          </cell>
          <cell r="W81" t="str">
            <v>XXX</v>
          </cell>
          <cell r="X81">
            <v>0</v>
          </cell>
          <cell r="Y81">
            <v>0</v>
          </cell>
          <cell r="Z81" t="str">
            <v>0</v>
          </cell>
        </row>
        <row r="82">
          <cell r="A82">
            <v>87</v>
          </cell>
          <cell r="B82" t="str">
            <v>R</v>
          </cell>
          <cell r="C82">
            <v>9</v>
          </cell>
          <cell r="D82" t="str">
            <v>M</v>
          </cell>
          <cell r="E82" t="str">
            <v>Terán Mazzanti</v>
          </cell>
          <cell r="F82" t="str">
            <v>Fernando</v>
          </cell>
          <cell r="G82">
            <v>1983</v>
          </cell>
          <cell r="H82" t="str">
            <v>ENERGIZIN' TEAM Madrid</v>
          </cell>
          <cell r="I82">
            <v>116.5</v>
          </cell>
          <cell r="J82" t="str">
            <v>SNR</v>
          </cell>
          <cell r="K82" t="str">
            <v>120</v>
          </cell>
          <cell r="L82" t="str">
            <v>XXX</v>
          </cell>
          <cell r="M82" t="str">
            <v>XXX</v>
          </cell>
          <cell r="N82" t="str">
            <v>XXX</v>
          </cell>
          <cell r="O82">
            <v>0</v>
          </cell>
          <cell r="P82">
            <v>-190</v>
          </cell>
          <cell r="Q82">
            <v>190</v>
          </cell>
          <cell r="R82">
            <v>-197.5</v>
          </cell>
          <cell r="S82">
            <v>190</v>
          </cell>
          <cell r="T82">
            <v>81.190044844481605</v>
          </cell>
          <cell r="U82" t="str">
            <v>XXX</v>
          </cell>
          <cell r="V82" t="str">
            <v>XXX</v>
          </cell>
          <cell r="W82" t="str">
            <v>XXX</v>
          </cell>
          <cell r="X82">
            <v>0</v>
          </cell>
          <cell r="Y82">
            <v>0</v>
          </cell>
          <cell r="Z82" t="str">
            <v>0</v>
          </cell>
        </row>
        <row r="83">
          <cell r="A83">
            <v>88</v>
          </cell>
          <cell r="B83" t="str">
            <v>R</v>
          </cell>
          <cell r="C83">
            <v>10</v>
          </cell>
          <cell r="D83" t="str">
            <v>M</v>
          </cell>
          <cell r="E83" t="str">
            <v>Aguado Sanz</v>
          </cell>
          <cell r="F83" t="str">
            <v>Ignacio</v>
          </cell>
          <cell r="G83">
            <v>2000</v>
          </cell>
          <cell r="H83" t="str">
            <v>AG STRENGTH Madrid</v>
          </cell>
          <cell r="I83">
            <v>100</v>
          </cell>
          <cell r="J83" t="str">
            <v>JUN</v>
          </cell>
          <cell r="K83" t="str">
            <v>105</v>
          </cell>
          <cell r="L83">
            <v>-217.5</v>
          </cell>
          <cell r="M83">
            <v>232.5</v>
          </cell>
          <cell r="N83">
            <v>242.5</v>
          </cell>
          <cell r="O83">
            <v>242.5</v>
          </cell>
          <cell r="P83">
            <v>120</v>
          </cell>
          <cell r="Q83">
            <v>127.5</v>
          </cell>
          <cell r="R83">
            <v>132.5</v>
          </cell>
          <cell r="S83">
            <v>132.5</v>
          </cell>
          <cell r="T83">
            <v>60.70099987921958</v>
          </cell>
          <cell r="U83">
            <v>242.5</v>
          </cell>
          <cell r="V83">
            <v>270</v>
          </cell>
          <cell r="W83">
            <v>-287.5</v>
          </cell>
          <cell r="X83">
            <v>270</v>
          </cell>
          <cell r="Y83">
            <v>645</v>
          </cell>
          <cell r="Z83">
            <v>81.482363123751327</v>
          </cell>
        </row>
        <row r="84">
          <cell r="A84">
            <v>89</v>
          </cell>
          <cell r="B84" t="str">
            <v>R</v>
          </cell>
          <cell r="C84">
            <v>10</v>
          </cell>
          <cell r="D84" t="str">
            <v>M</v>
          </cell>
          <cell r="E84" t="str">
            <v>Morell Chivato</v>
          </cell>
          <cell r="F84" t="str">
            <v>Miguel</v>
          </cell>
          <cell r="G84">
            <v>1995</v>
          </cell>
          <cell r="H84" t="str">
            <v>POWERLIFTING MADRID</v>
          </cell>
          <cell r="I84">
            <v>101.3</v>
          </cell>
          <cell r="J84" t="str">
            <v>SNR</v>
          </cell>
          <cell r="K84" t="str">
            <v>105</v>
          </cell>
          <cell r="L84">
            <v>220</v>
          </cell>
          <cell r="M84">
            <v>230</v>
          </cell>
          <cell r="N84">
            <v>240</v>
          </cell>
          <cell r="O84">
            <v>240</v>
          </cell>
          <cell r="P84">
            <v>150</v>
          </cell>
          <cell r="Q84">
            <v>160</v>
          </cell>
          <cell r="R84">
            <v>-165</v>
          </cell>
          <cell r="S84">
            <v>160</v>
          </cell>
          <cell r="T84">
            <v>72.85310090898858</v>
          </cell>
          <cell r="U84">
            <v>260</v>
          </cell>
          <cell r="V84">
            <v>270</v>
          </cell>
          <cell r="W84">
            <v>280</v>
          </cell>
          <cell r="X84">
            <v>280</v>
          </cell>
          <cell r="Y84">
            <v>680</v>
          </cell>
          <cell r="Z84">
            <v>85.379947314581159</v>
          </cell>
        </row>
        <row r="85">
          <cell r="A85">
            <v>90</v>
          </cell>
          <cell r="B85" t="str">
            <v>R</v>
          </cell>
          <cell r="C85">
            <v>10</v>
          </cell>
          <cell r="D85" t="str">
            <v>M</v>
          </cell>
          <cell r="E85" t="str">
            <v>Gómez Gómez</v>
          </cell>
          <cell r="F85" t="str">
            <v>Fabio</v>
          </cell>
          <cell r="G85">
            <v>1999</v>
          </cell>
          <cell r="H85" t="str">
            <v>FUERZA TOLEDO</v>
          </cell>
          <cell r="I85">
            <v>97.7</v>
          </cell>
          <cell r="J85" t="str">
            <v>JUN</v>
          </cell>
          <cell r="K85" t="str">
            <v>105</v>
          </cell>
          <cell r="L85">
            <v>-215</v>
          </cell>
          <cell r="M85">
            <v>225</v>
          </cell>
          <cell r="N85">
            <v>235</v>
          </cell>
          <cell r="O85">
            <v>235</v>
          </cell>
          <cell r="P85">
            <v>150</v>
          </cell>
          <cell r="Q85">
            <v>155</v>
          </cell>
          <cell r="R85">
            <v>-160</v>
          </cell>
          <cell r="S85">
            <v>155</v>
          </cell>
          <cell r="T85">
            <v>71.801040043925795</v>
          </cell>
          <cell r="U85">
            <v>270</v>
          </cell>
          <cell r="V85">
            <v>-300</v>
          </cell>
          <cell r="W85">
            <v>-300</v>
          </cell>
          <cell r="X85">
            <v>270</v>
          </cell>
          <cell r="Y85">
            <v>660</v>
          </cell>
          <cell r="Z85">
            <v>84.307945446977357</v>
          </cell>
        </row>
        <row r="86">
          <cell r="A86">
            <v>91</v>
          </cell>
          <cell r="B86" t="str">
            <v>R</v>
          </cell>
          <cell r="C86">
            <v>10</v>
          </cell>
          <cell r="D86" t="str">
            <v>M</v>
          </cell>
          <cell r="E86" t="str">
            <v>Morcillo Penares</v>
          </cell>
          <cell r="F86" t="str">
            <v>Arturo</v>
          </cell>
          <cell r="G86">
            <v>1999</v>
          </cell>
          <cell r="H86" t="str">
            <v>POWERLIFTING EXTREMADURA</v>
          </cell>
          <cell r="I86">
            <v>98.5</v>
          </cell>
          <cell r="J86" t="str">
            <v>JUN</v>
          </cell>
          <cell r="K86" t="str">
            <v>105</v>
          </cell>
          <cell r="L86">
            <v>195</v>
          </cell>
          <cell r="M86">
            <v>207.5</v>
          </cell>
          <cell r="N86">
            <v>215</v>
          </cell>
          <cell r="O86">
            <v>215</v>
          </cell>
          <cell r="P86">
            <v>107.5</v>
          </cell>
          <cell r="Q86">
            <v>112.5</v>
          </cell>
          <cell r="R86">
            <v>-120</v>
          </cell>
          <cell r="S86">
            <v>112.5</v>
          </cell>
          <cell r="T86">
            <v>51.910663648865587</v>
          </cell>
          <cell r="U86">
            <v>207.5</v>
          </cell>
          <cell r="V86">
            <v>222.5</v>
          </cell>
          <cell r="W86">
            <v>230</v>
          </cell>
          <cell r="X86">
            <v>230</v>
          </cell>
          <cell r="Y86">
            <v>557.5</v>
          </cell>
          <cell r="Z86">
            <v>70.937356072775941</v>
          </cell>
        </row>
        <row r="87">
          <cell r="A87">
            <v>92</v>
          </cell>
          <cell r="B87" t="str">
            <v>R</v>
          </cell>
          <cell r="C87">
            <v>10</v>
          </cell>
          <cell r="D87" t="str">
            <v>M</v>
          </cell>
          <cell r="E87" t="str">
            <v>Fernández Albo</v>
          </cell>
          <cell r="F87" t="str">
            <v>David</v>
          </cell>
          <cell r="G87">
            <v>1982</v>
          </cell>
          <cell r="H87" t="str">
            <v>ALFA Forjando Atletas Madrid</v>
          </cell>
          <cell r="I87">
            <v>104.7</v>
          </cell>
          <cell r="J87" t="str">
            <v>M1</v>
          </cell>
          <cell r="K87" t="str">
            <v>105</v>
          </cell>
          <cell r="L87">
            <v>-140</v>
          </cell>
          <cell r="M87">
            <v>150</v>
          </cell>
          <cell r="N87">
            <v>165</v>
          </cell>
          <cell r="O87">
            <v>165</v>
          </cell>
          <cell r="P87">
            <v>87.5</v>
          </cell>
          <cell r="Q87">
            <v>92.5</v>
          </cell>
          <cell r="R87">
            <v>-100</v>
          </cell>
          <cell r="S87">
            <v>92.5</v>
          </cell>
          <cell r="T87">
            <v>41.473311917950177</v>
          </cell>
          <cell r="U87">
            <v>185</v>
          </cell>
          <cell r="V87">
            <v>195</v>
          </cell>
          <cell r="W87">
            <v>200</v>
          </cell>
          <cell r="X87">
            <v>200</v>
          </cell>
          <cell r="Y87">
            <v>457.5</v>
          </cell>
          <cell r="Z87">
            <v>56.560188446176724</v>
          </cell>
        </row>
        <row r="88">
          <cell r="A88">
            <v>93</v>
          </cell>
          <cell r="B88" t="str">
            <v>R</v>
          </cell>
          <cell r="C88">
            <v>10</v>
          </cell>
          <cell r="D88" t="str">
            <v>M</v>
          </cell>
          <cell r="E88" t="str">
            <v>Cano Martinez</v>
          </cell>
          <cell r="F88" t="str">
            <v>Christian</v>
          </cell>
          <cell r="G88">
            <v>1995</v>
          </cell>
          <cell r="H88" t="str">
            <v>BERSERKERS Toledo</v>
          </cell>
          <cell r="I88">
            <v>98.7</v>
          </cell>
          <cell r="J88" t="str">
            <v>SNR</v>
          </cell>
          <cell r="K88" t="str">
            <v>105</v>
          </cell>
          <cell r="L88">
            <v>190</v>
          </cell>
          <cell r="M88">
            <v>205</v>
          </cell>
          <cell r="N88">
            <v>210</v>
          </cell>
          <cell r="O88">
            <v>210</v>
          </cell>
          <cell r="P88">
            <v>117.5</v>
          </cell>
          <cell r="Q88">
            <v>-122.5</v>
          </cell>
          <cell r="R88">
            <v>122.5</v>
          </cell>
          <cell r="S88">
            <v>122.5</v>
          </cell>
          <cell r="T88">
            <v>56.47023038910929</v>
          </cell>
          <cell r="U88">
            <v>205</v>
          </cell>
          <cell r="V88">
            <v>-217.5</v>
          </cell>
          <cell r="W88">
            <v>-217.5</v>
          </cell>
          <cell r="X88">
            <v>205</v>
          </cell>
          <cell r="Y88">
            <v>537.5</v>
          </cell>
          <cell r="Z88">
            <v>68.326308252640118</v>
          </cell>
        </row>
        <row r="89">
          <cell r="A89">
            <v>94</v>
          </cell>
          <cell r="B89" t="str">
            <v>R</v>
          </cell>
          <cell r="C89">
            <v>10</v>
          </cell>
          <cell r="D89" t="str">
            <v>M</v>
          </cell>
          <cell r="E89" t="str">
            <v>Díaz Reeves</v>
          </cell>
          <cell r="F89" t="str">
            <v>Diego Manuel</v>
          </cell>
          <cell r="G89">
            <v>1999</v>
          </cell>
          <cell r="H89" t="str">
            <v>SPECIFIC STRENGTH Madrid</v>
          </cell>
          <cell r="I89">
            <v>98.7</v>
          </cell>
          <cell r="J89" t="str">
            <v>JUN</v>
          </cell>
          <cell r="K89" t="str">
            <v>105</v>
          </cell>
          <cell r="L89">
            <v>192.5</v>
          </cell>
          <cell r="M89">
            <v>-205</v>
          </cell>
          <cell r="N89">
            <v>-210</v>
          </cell>
          <cell r="O89">
            <v>192.5</v>
          </cell>
          <cell r="P89">
            <v>135</v>
          </cell>
          <cell r="Q89">
            <v>140</v>
          </cell>
          <cell r="R89">
            <v>-145</v>
          </cell>
          <cell r="S89">
            <v>140</v>
          </cell>
          <cell r="T89">
            <v>64.537406158982037</v>
          </cell>
          <cell r="U89">
            <v>210</v>
          </cell>
          <cell r="V89">
            <v>225</v>
          </cell>
          <cell r="W89" t="str">
            <v>xxx</v>
          </cell>
          <cell r="X89">
            <v>225</v>
          </cell>
          <cell r="Y89">
            <v>557.5</v>
          </cell>
          <cell r="Z89">
            <v>70.868682513203467</v>
          </cell>
        </row>
        <row r="90">
          <cell r="A90">
            <v>95</v>
          </cell>
          <cell r="B90" t="str">
            <v>R</v>
          </cell>
          <cell r="C90">
            <v>10</v>
          </cell>
          <cell r="D90" t="str">
            <v>M</v>
          </cell>
          <cell r="E90" t="str">
            <v xml:space="preserve">Garcia Vargas </v>
          </cell>
          <cell r="F90" t="str">
            <v>Luís Enrique</v>
          </cell>
          <cell r="G90">
            <v>1996</v>
          </cell>
          <cell r="H90" t="str">
            <v>FUERZA TOLEDO</v>
          </cell>
          <cell r="I90">
            <v>102.9</v>
          </cell>
          <cell r="J90" t="str">
            <v>SNR</v>
          </cell>
          <cell r="K90" t="str">
            <v>105</v>
          </cell>
          <cell r="L90">
            <v>215</v>
          </cell>
          <cell r="M90">
            <v>225</v>
          </cell>
          <cell r="N90">
            <v>232.5</v>
          </cell>
          <cell r="O90">
            <v>232.5</v>
          </cell>
          <cell r="P90">
            <v>110</v>
          </cell>
          <cell r="Q90">
            <v>115</v>
          </cell>
          <cell r="R90">
            <v>-117.5</v>
          </cell>
          <cell r="S90">
            <v>115</v>
          </cell>
          <cell r="T90">
            <v>51.979361556710479</v>
          </cell>
          <cell r="U90">
            <v>262.5</v>
          </cell>
          <cell r="V90">
            <v>275</v>
          </cell>
          <cell r="W90">
            <v>282.5</v>
          </cell>
          <cell r="X90">
            <v>282.5</v>
          </cell>
          <cell r="Y90">
            <v>630</v>
          </cell>
          <cell r="Z90">
            <v>78.520403927851177</v>
          </cell>
        </row>
        <row r="91">
          <cell r="A91">
            <v>96</v>
          </cell>
          <cell r="B91" t="str">
            <v>R</v>
          </cell>
          <cell r="C91">
            <v>10</v>
          </cell>
          <cell r="D91" t="str">
            <v>M</v>
          </cell>
          <cell r="E91" t="str">
            <v>Giménez Pérez</v>
          </cell>
          <cell r="F91" t="str">
            <v>Ignacio</v>
          </cell>
          <cell r="G91">
            <v>1998</v>
          </cell>
          <cell r="H91" t="str">
            <v>DT POWER Madrid</v>
          </cell>
          <cell r="I91">
            <v>102.7</v>
          </cell>
          <cell r="J91" t="str">
            <v>SNR</v>
          </cell>
          <cell r="K91" t="str">
            <v>105</v>
          </cell>
          <cell r="L91">
            <v>195</v>
          </cell>
          <cell r="M91">
            <v>210</v>
          </cell>
          <cell r="N91">
            <v>217.5</v>
          </cell>
          <cell r="O91">
            <v>217.5</v>
          </cell>
          <cell r="P91">
            <v>127.5</v>
          </cell>
          <cell r="Q91">
            <v>132.5</v>
          </cell>
          <cell r="R91">
            <v>-140</v>
          </cell>
          <cell r="S91">
            <v>132.5</v>
          </cell>
          <cell r="T91">
            <v>59.943798693475955</v>
          </cell>
          <cell r="U91">
            <v>230</v>
          </cell>
          <cell r="V91">
            <v>245</v>
          </cell>
          <cell r="W91">
            <v>260</v>
          </cell>
          <cell r="X91">
            <v>260</v>
          </cell>
          <cell r="Y91">
            <v>610</v>
          </cell>
          <cell r="Z91">
            <v>76.097181721040329</v>
          </cell>
        </row>
        <row r="92">
          <cell r="A92">
            <v>97</v>
          </cell>
          <cell r="B92" t="str">
            <v>R</v>
          </cell>
          <cell r="C92">
            <v>10</v>
          </cell>
          <cell r="D92" t="str">
            <v>M</v>
          </cell>
          <cell r="E92" t="str">
            <v>Catalá Hidalgo</v>
          </cell>
          <cell r="F92" t="str">
            <v>Sebastián</v>
          </cell>
          <cell r="G92">
            <v>1996</v>
          </cell>
          <cell r="H92" t="str">
            <v>LIFT STRONG Madrid</v>
          </cell>
          <cell r="I92">
            <v>102.9</v>
          </cell>
          <cell r="J92" t="str">
            <v>SNR</v>
          </cell>
          <cell r="K92" t="str">
            <v>105</v>
          </cell>
          <cell r="L92">
            <v>250</v>
          </cell>
          <cell r="M92">
            <v>-267.5</v>
          </cell>
          <cell r="N92">
            <v>270</v>
          </cell>
          <cell r="O92">
            <v>270</v>
          </cell>
          <cell r="P92">
            <v>170</v>
          </cell>
          <cell r="Q92">
            <v>-180</v>
          </cell>
          <cell r="R92">
            <v>-180</v>
          </cell>
          <cell r="S92">
            <v>170</v>
          </cell>
          <cell r="T92">
            <v>76.839056214267671</v>
          </cell>
          <cell r="U92">
            <v>270</v>
          </cell>
          <cell r="V92">
            <v>300</v>
          </cell>
          <cell r="W92" t="str">
            <v>XXX</v>
          </cell>
          <cell r="X92">
            <v>300</v>
          </cell>
          <cell r="Y92">
            <v>740</v>
          </cell>
          <cell r="Z92">
            <v>92.230315724777569</v>
          </cell>
        </row>
        <row r="93">
          <cell r="A93">
            <v>98</v>
          </cell>
          <cell r="B93" t="str">
            <v>R</v>
          </cell>
          <cell r="C93">
            <v>11</v>
          </cell>
          <cell r="D93" t="str">
            <v>M</v>
          </cell>
          <cell r="E93" t="str">
            <v>Alcalde García</v>
          </cell>
          <cell r="F93" t="str">
            <v>Miguel Ángel</v>
          </cell>
          <cell r="G93">
            <v>2000</v>
          </cell>
          <cell r="H93" t="str">
            <v>SOY POWERLIFTER Madrid</v>
          </cell>
          <cell r="I93">
            <v>85.9</v>
          </cell>
          <cell r="J93" t="str">
            <v>JUN</v>
          </cell>
          <cell r="K93" t="str">
            <v>93</v>
          </cell>
          <cell r="L93">
            <v>145</v>
          </cell>
          <cell r="M93">
            <v>155</v>
          </cell>
          <cell r="N93">
            <v>162.5</v>
          </cell>
          <cell r="O93">
            <v>162.5</v>
          </cell>
          <cell r="P93">
            <v>67.5</v>
          </cell>
          <cell r="Q93">
            <v>72.5</v>
          </cell>
          <cell r="R93">
            <v>-80</v>
          </cell>
          <cell r="S93">
            <v>72.5</v>
          </cell>
          <cell r="T93">
            <v>35.785028898560995</v>
          </cell>
          <cell r="U93">
            <v>150</v>
          </cell>
          <cell r="V93">
            <v>162.5</v>
          </cell>
          <cell r="W93">
            <v>175</v>
          </cell>
          <cell r="X93">
            <v>175</v>
          </cell>
          <cell r="Y93">
            <v>410</v>
          </cell>
          <cell r="Z93">
            <v>55.783474724863098</v>
          </cell>
        </row>
        <row r="94">
          <cell r="A94">
            <v>99</v>
          </cell>
          <cell r="B94" t="str">
            <v>R</v>
          </cell>
          <cell r="C94">
            <v>11</v>
          </cell>
          <cell r="D94" t="str">
            <v>M</v>
          </cell>
          <cell r="E94" t="str">
            <v>Benito De La Puerta</v>
          </cell>
          <cell r="F94" t="str">
            <v>Alberto</v>
          </cell>
          <cell r="G94">
            <v>1979</v>
          </cell>
          <cell r="H94" t="str">
            <v>ENTRENA INTENSO Madrid</v>
          </cell>
          <cell r="I94">
            <v>90.05</v>
          </cell>
          <cell r="J94" t="str">
            <v>M1</v>
          </cell>
          <cell r="K94" t="str">
            <v>93</v>
          </cell>
          <cell r="L94">
            <v>140</v>
          </cell>
          <cell r="M94">
            <v>-150</v>
          </cell>
          <cell r="N94">
            <v>-150</v>
          </cell>
          <cell r="O94">
            <v>140</v>
          </cell>
          <cell r="P94">
            <v>90</v>
          </cell>
          <cell r="Q94">
            <v>-95</v>
          </cell>
          <cell r="R94">
            <v>-95</v>
          </cell>
          <cell r="S94">
            <v>90</v>
          </cell>
          <cell r="T94">
            <v>43.384222941734933</v>
          </cell>
          <cell r="U94">
            <v>145</v>
          </cell>
          <cell r="V94">
            <v>152.5</v>
          </cell>
          <cell r="W94">
            <v>160</v>
          </cell>
          <cell r="X94">
            <v>160</v>
          </cell>
          <cell r="Y94">
            <v>390</v>
          </cell>
          <cell r="Z94">
            <v>51.83325522943727</v>
          </cell>
        </row>
        <row r="95">
          <cell r="A95">
            <v>101</v>
          </cell>
          <cell r="B95" t="str">
            <v>R</v>
          </cell>
          <cell r="C95">
            <v>11</v>
          </cell>
          <cell r="D95" t="str">
            <v>M</v>
          </cell>
          <cell r="E95" t="str">
            <v>De Andrés Blanes</v>
          </cell>
          <cell r="F95" t="str">
            <v>Jorge</v>
          </cell>
          <cell r="G95">
            <v>2000</v>
          </cell>
          <cell r="H95" t="str">
            <v>DT POWER Madrid</v>
          </cell>
          <cell r="I95">
            <v>89.75</v>
          </cell>
          <cell r="J95" t="str">
            <v>JUN</v>
          </cell>
          <cell r="K95" t="str">
            <v>93</v>
          </cell>
          <cell r="L95">
            <v>197.5</v>
          </cell>
          <cell r="M95">
            <v>210</v>
          </cell>
          <cell r="N95">
            <v>217.5</v>
          </cell>
          <cell r="O95">
            <v>217.5</v>
          </cell>
          <cell r="P95">
            <v>102.5</v>
          </cell>
          <cell r="Q95">
            <v>112.5</v>
          </cell>
          <cell r="R95" t="str">
            <v>XXX</v>
          </cell>
          <cell r="S95">
            <v>112.5</v>
          </cell>
          <cell r="T95">
            <v>54.320312858176464</v>
          </cell>
          <cell r="U95">
            <v>230</v>
          </cell>
          <cell r="V95">
            <v>245</v>
          </cell>
          <cell r="W95">
            <v>-260</v>
          </cell>
          <cell r="X95">
            <v>245</v>
          </cell>
          <cell r="Y95">
            <v>575</v>
          </cell>
          <cell r="Z95">
            <v>76.546736599877278</v>
          </cell>
        </row>
        <row r="96">
          <cell r="A96">
            <v>102</v>
          </cell>
          <cell r="B96" t="str">
            <v>R</v>
          </cell>
          <cell r="C96">
            <v>11</v>
          </cell>
          <cell r="D96" t="str">
            <v>M</v>
          </cell>
          <cell r="E96" t="str">
            <v>Del Rosario Loira</v>
          </cell>
          <cell r="F96" t="str">
            <v xml:space="preserve">Sergio </v>
          </cell>
          <cell r="G96">
            <v>1997</v>
          </cell>
          <cell r="H96" t="str">
            <v>BERSERKERS Toledo</v>
          </cell>
          <cell r="I96">
            <v>89.4</v>
          </cell>
          <cell r="J96" t="str">
            <v>SNR</v>
          </cell>
          <cell r="K96" t="str">
            <v>93</v>
          </cell>
          <cell r="L96">
            <v>160</v>
          </cell>
          <cell r="M96">
            <v>170</v>
          </cell>
          <cell r="N96">
            <v>180</v>
          </cell>
          <cell r="O96">
            <v>180</v>
          </cell>
          <cell r="P96">
            <v>100</v>
          </cell>
          <cell r="Q96">
            <v>107.5</v>
          </cell>
          <cell r="R96">
            <v>112.5</v>
          </cell>
          <cell r="S96">
            <v>112.5</v>
          </cell>
          <cell r="T96">
            <v>54.426077918000921</v>
          </cell>
          <cell r="U96">
            <v>190</v>
          </cell>
          <cell r="V96">
            <v>200</v>
          </cell>
          <cell r="W96">
            <v>210</v>
          </cell>
          <cell r="X96">
            <v>210</v>
          </cell>
          <cell r="Y96">
            <v>502.5</v>
          </cell>
          <cell r="Z96">
            <v>67.024412749829068</v>
          </cell>
        </row>
        <row r="97">
          <cell r="A97">
            <v>103</v>
          </cell>
          <cell r="B97" t="str">
            <v>R</v>
          </cell>
          <cell r="C97">
            <v>11</v>
          </cell>
          <cell r="D97" t="str">
            <v>M</v>
          </cell>
          <cell r="E97" t="str">
            <v>Gabaldón Ortega</v>
          </cell>
          <cell r="F97" t="str">
            <v>Ángel Rómulo</v>
          </cell>
          <cell r="G97">
            <v>1982</v>
          </cell>
          <cell r="H97" t="str">
            <v>EDUARDO RALLO Madrid</v>
          </cell>
          <cell r="I97">
            <v>91.6</v>
          </cell>
          <cell r="J97" t="str">
            <v>M1</v>
          </cell>
          <cell r="K97" t="str">
            <v>93</v>
          </cell>
          <cell r="L97">
            <v>180</v>
          </cell>
          <cell r="M97">
            <v>192.5</v>
          </cell>
          <cell r="N97">
            <v>-200</v>
          </cell>
          <cell r="O97">
            <v>192.5</v>
          </cell>
          <cell r="P97">
            <v>110</v>
          </cell>
          <cell r="Q97">
            <v>115</v>
          </cell>
          <cell r="R97">
            <v>120</v>
          </cell>
          <cell r="S97">
            <v>120</v>
          </cell>
          <cell r="T97">
            <v>57.358985938097057</v>
          </cell>
          <cell r="U97">
            <v>220</v>
          </cell>
          <cell r="V97">
            <v>232.5</v>
          </cell>
          <cell r="W97">
            <v>-237.5</v>
          </cell>
          <cell r="X97">
            <v>232.5</v>
          </cell>
          <cell r="Y97">
            <v>545</v>
          </cell>
          <cell r="Z97">
            <v>71.828381452085921</v>
          </cell>
        </row>
        <row r="98">
          <cell r="A98">
            <v>104</v>
          </cell>
          <cell r="B98" t="str">
            <v>R</v>
          </cell>
          <cell r="C98">
            <v>11</v>
          </cell>
          <cell r="D98" t="str">
            <v>M</v>
          </cell>
          <cell r="E98" t="str">
            <v>Galardi Herrera</v>
          </cell>
          <cell r="F98" t="str">
            <v>Luis Esteban</v>
          </cell>
          <cell r="G98">
            <v>1997</v>
          </cell>
          <cell r="H98" t="str">
            <v>SPECIFIC STRENGTH Madrid</v>
          </cell>
          <cell r="I98">
            <v>92.55</v>
          </cell>
          <cell r="J98" t="str">
            <v>SNR</v>
          </cell>
          <cell r="K98" t="str">
            <v>93</v>
          </cell>
          <cell r="L98">
            <v>240</v>
          </cell>
          <cell r="M98">
            <v>252.5</v>
          </cell>
          <cell r="N98" t="str">
            <v>XXX</v>
          </cell>
          <cell r="O98">
            <v>252.5</v>
          </cell>
          <cell r="P98">
            <v>-150</v>
          </cell>
          <cell r="Q98">
            <v>150</v>
          </cell>
          <cell r="R98">
            <v>-157.5</v>
          </cell>
          <cell r="S98">
            <v>150</v>
          </cell>
          <cell r="T98">
            <v>71.335517029031195</v>
          </cell>
          <cell r="U98">
            <v>255</v>
          </cell>
          <cell r="V98">
            <v>275</v>
          </cell>
          <cell r="W98">
            <v>290</v>
          </cell>
          <cell r="X98">
            <v>290</v>
          </cell>
          <cell r="Y98">
            <v>692.5</v>
          </cell>
          <cell r="Z98">
            <v>90.808419586351391</v>
          </cell>
        </row>
        <row r="99">
          <cell r="A99">
            <v>105</v>
          </cell>
          <cell r="B99" t="str">
            <v>R</v>
          </cell>
          <cell r="C99">
            <v>11</v>
          </cell>
          <cell r="D99" t="str">
            <v>M</v>
          </cell>
          <cell r="E99" t="str">
            <v>García De Marina Metola</v>
          </cell>
          <cell r="F99" t="str">
            <v>Rodrigo</v>
          </cell>
          <cell r="G99">
            <v>1999</v>
          </cell>
          <cell r="H99" t="str">
            <v>LIFT STRONG Madrid</v>
          </cell>
          <cell r="I99">
            <v>89.9</v>
          </cell>
          <cell r="J99" t="str">
            <v>JUN</v>
          </cell>
          <cell r="K99" t="str">
            <v>93</v>
          </cell>
          <cell r="L99">
            <v>162.5</v>
          </cell>
          <cell r="M99">
            <v>172.5</v>
          </cell>
          <cell r="N99">
            <v>182.5</v>
          </cell>
          <cell r="O99">
            <v>182.5</v>
          </cell>
          <cell r="P99">
            <v>97.5</v>
          </cell>
          <cell r="Q99">
            <v>-102.5</v>
          </cell>
          <cell r="R99">
            <v>102.5</v>
          </cell>
          <cell r="S99">
            <v>102.5</v>
          </cell>
          <cell r="T99">
            <v>49.45076000585145</v>
          </cell>
          <cell r="U99">
            <v>200</v>
          </cell>
          <cell r="V99">
            <v>215</v>
          </cell>
          <cell r="W99">
            <v>-230</v>
          </cell>
          <cell r="X99">
            <v>215</v>
          </cell>
          <cell r="Y99">
            <v>500</v>
          </cell>
          <cell r="Z99">
            <v>66.507552610101385</v>
          </cell>
        </row>
        <row r="100">
          <cell r="A100">
            <v>106</v>
          </cell>
          <cell r="B100" t="str">
            <v>R</v>
          </cell>
          <cell r="C100">
            <v>11</v>
          </cell>
          <cell r="D100" t="str">
            <v>M</v>
          </cell>
          <cell r="E100" t="str">
            <v>Gracia Firma Paz</v>
          </cell>
          <cell r="F100" t="str">
            <v>Mario</v>
          </cell>
          <cell r="G100">
            <v>2000</v>
          </cell>
          <cell r="H100" t="str">
            <v>SPECIFIC STRENGTH Madrid</v>
          </cell>
          <cell r="I100">
            <v>91.05</v>
          </cell>
          <cell r="J100" t="str">
            <v>JUN</v>
          </cell>
          <cell r="K100" t="str">
            <v>93</v>
          </cell>
          <cell r="L100">
            <v>-195</v>
          </cell>
          <cell r="M100">
            <v>-205</v>
          </cell>
          <cell r="N100">
            <v>205</v>
          </cell>
          <cell r="O100">
            <v>205</v>
          </cell>
          <cell r="P100">
            <v>-140</v>
          </cell>
          <cell r="Q100">
            <v>140</v>
          </cell>
          <cell r="R100">
            <v>145</v>
          </cell>
          <cell r="S100">
            <v>145</v>
          </cell>
          <cell r="T100">
            <v>69.515245999940461</v>
          </cell>
          <cell r="U100">
            <v>260</v>
          </cell>
          <cell r="V100">
            <v>280</v>
          </cell>
          <cell r="W100">
            <v>-300</v>
          </cell>
          <cell r="X100">
            <v>280</v>
          </cell>
          <cell r="Y100">
            <v>630</v>
          </cell>
          <cell r="Z100">
            <v>83.276760954242235</v>
          </cell>
        </row>
        <row r="101">
          <cell r="A101">
            <v>107</v>
          </cell>
          <cell r="B101" t="str">
            <v>R</v>
          </cell>
          <cell r="C101">
            <v>11</v>
          </cell>
          <cell r="D101" t="str">
            <v>M</v>
          </cell>
          <cell r="E101" t="str">
            <v>Granda Murias</v>
          </cell>
          <cell r="F101" t="str">
            <v>José</v>
          </cell>
          <cell r="G101">
            <v>1996</v>
          </cell>
          <cell r="H101" t="str">
            <v>SIDEROPOLIS Madrid</v>
          </cell>
          <cell r="I101">
            <v>90.2</v>
          </cell>
          <cell r="J101" t="str">
            <v>SNR</v>
          </cell>
          <cell r="K101" t="str">
            <v>93</v>
          </cell>
          <cell r="L101">
            <v>230</v>
          </cell>
          <cell r="M101">
            <v>240</v>
          </cell>
          <cell r="N101">
            <v>-250</v>
          </cell>
          <cell r="O101">
            <v>240</v>
          </cell>
          <cell r="P101">
            <v>150</v>
          </cell>
          <cell r="Q101">
            <v>160</v>
          </cell>
          <cell r="R101">
            <v>162.5</v>
          </cell>
          <cell r="S101">
            <v>162.5</v>
          </cell>
          <cell r="T101">
            <v>78.26790844028622</v>
          </cell>
          <cell r="U101">
            <v>255</v>
          </cell>
          <cell r="V101">
            <v>267.5</v>
          </cell>
          <cell r="W101">
            <v>-277.5</v>
          </cell>
          <cell r="X101">
            <v>267.5</v>
          </cell>
          <cell r="Y101">
            <v>670</v>
          </cell>
          <cell r="Z101">
            <v>88.973849410621511</v>
          </cell>
        </row>
        <row r="102">
          <cell r="A102">
            <v>108</v>
          </cell>
          <cell r="B102" t="str">
            <v>R</v>
          </cell>
          <cell r="C102">
            <v>12</v>
          </cell>
          <cell r="D102" t="str">
            <v>M</v>
          </cell>
          <cell r="E102" t="str">
            <v>Gutiérrez García</v>
          </cell>
          <cell r="F102" t="str">
            <v>Mario</v>
          </cell>
          <cell r="G102">
            <v>2002</v>
          </cell>
          <cell r="H102" t="str">
            <v>ÉXITO28 Madrid</v>
          </cell>
          <cell r="I102">
            <v>91.2</v>
          </cell>
          <cell r="J102" t="str">
            <v>JUN</v>
          </cell>
          <cell r="K102" t="str">
            <v>93</v>
          </cell>
          <cell r="L102">
            <v>180</v>
          </cell>
          <cell r="M102">
            <v>-190</v>
          </cell>
          <cell r="N102">
            <v>-190</v>
          </cell>
          <cell r="O102">
            <v>180</v>
          </cell>
          <cell r="P102">
            <v>90</v>
          </cell>
          <cell r="Q102">
            <v>95</v>
          </cell>
          <cell r="R102">
            <v>100</v>
          </cell>
          <cell r="S102">
            <v>100</v>
          </cell>
          <cell r="T102">
            <v>47.902551735075747</v>
          </cell>
          <cell r="U102">
            <v>-225</v>
          </cell>
          <cell r="V102">
            <v>240</v>
          </cell>
          <cell r="W102">
            <v>-250</v>
          </cell>
          <cell r="X102">
            <v>240</v>
          </cell>
          <cell r="Y102">
            <v>520</v>
          </cell>
          <cell r="Z102">
            <v>68.680824131781847</v>
          </cell>
        </row>
        <row r="103">
          <cell r="A103">
            <v>109</v>
          </cell>
          <cell r="B103" t="str">
            <v>R</v>
          </cell>
          <cell r="C103">
            <v>12</v>
          </cell>
          <cell r="D103" t="str">
            <v>M</v>
          </cell>
          <cell r="E103" t="str">
            <v>Hambley Díaz</v>
          </cell>
          <cell r="F103" t="str">
            <v>Dylan-John</v>
          </cell>
          <cell r="G103">
            <v>2004</v>
          </cell>
          <cell r="H103" t="str">
            <v>POWERLIFTING MADRID</v>
          </cell>
          <cell r="I103">
            <v>91.65</v>
          </cell>
          <cell r="J103" t="str">
            <v>SBJ</v>
          </cell>
          <cell r="K103" t="str">
            <v>93</v>
          </cell>
          <cell r="L103">
            <v>195</v>
          </cell>
          <cell r="M103">
            <v>205</v>
          </cell>
          <cell r="N103">
            <v>-215</v>
          </cell>
          <cell r="O103">
            <v>205</v>
          </cell>
          <cell r="P103">
            <v>105</v>
          </cell>
          <cell r="Q103">
            <v>-112.5</v>
          </cell>
          <cell r="R103">
            <v>112.5</v>
          </cell>
          <cell r="S103">
            <v>112.5</v>
          </cell>
          <cell r="T103">
            <v>53.759577302687397</v>
          </cell>
          <cell r="U103">
            <v>225</v>
          </cell>
          <cell r="V103">
            <v>235</v>
          </cell>
          <cell r="W103">
            <v>-242.5</v>
          </cell>
          <cell r="X103">
            <v>235</v>
          </cell>
          <cell r="Y103">
            <v>552.5</v>
          </cell>
          <cell r="Z103">
            <v>72.797366749621091</v>
          </cell>
        </row>
        <row r="104">
          <cell r="A104">
            <v>110</v>
          </cell>
          <cell r="B104" t="str">
            <v>R</v>
          </cell>
          <cell r="C104">
            <v>12</v>
          </cell>
          <cell r="D104" t="str">
            <v>M</v>
          </cell>
          <cell r="E104" t="str">
            <v>Hernández Cano</v>
          </cell>
          <cell r="F104" t="str">
            <v>Álvaro</v>
          </cell>
          <cell r="G104">
            <v>1998</v>
          </cell>
          <cell r="H104" t="str">
            <v>SOY POWERLIFTER Madrid</v>
          </cell>
          <cell r="I104">
            <v>90.8</v>
          </cell>
          <cell r="J104" t="str">
            <v>SNR</v>
          </cell>
          <cell r="K104" t="str">
            <v>93</v>
          </cell>
          <cell r="L104">
            <v>165</v>
          </cell>
          <cell r="M104">
            <v>-175</v>
          </cell>
          <cell r="N104">
            <v>180</v>
          </cell>
          <cell r="O104">
            <v>180</v>
          </cell>
          <cell r="P104">
            <v>117.5</v>
          </cell>
          <cell r="Q104">
            <v>122.5</v>
          </cell>
          <cell r="R104">
            <v>127.5</v>
          </cell>
          <cell r="S104">
            <v>127.5</v>
          </cell>
          <cell r="T104">
            <v>61.208692030710786</v>
          </cell>
          <cell r="U104">
            <v>200</v>
          </cell>
          <cell r="V104">
            <v>215</v>
          </cell>
          <cell r="W104">
            <v>225</v>
          </cell>
          <cell r="X104">
            <v>225</v>
          </cell>
          <cell r="Y104">
            <v>532.5</v>
          </cell>
          <cell r="Z104">
            <v>70.483879872373379</v>
          </cell>
        </row>
        <row r="105">
          <cell r="A105">
            <v>111</v>
          </cell>
          <cell r="B105" t="str">
            <v>R</v>
          </cell>
          <cell r="C105">
            <v>12</v>
          </cell>
          <cell r="D105" t="str">
            <v>M</v>
          </cell>
          <cell r="E105" t="str">
            <v>Herrada Grande</v>
          </cell>
          <cell r="F105" t="str">
            <v>Rubén</v>
          </cell>
          <cell r="G105">
            <v>1997</v>
          </cell>
          <cell r="H105" t="str">
            <v>EDUARDO RALLO Madrid</v>
          </cell>
          <cell r="I105">
            <v>91.45</v>
          </cell>
          <cell r="J105" t="str">
            <v>SNR</v>
          </cell>
          <cell r="K105" t="str">
            <v>93</v>
          </cell>
          <cell r="L105">
            <v>-195</v>
          </cell>
          <cell r="M105">
            <v>195</v>
          </cell>
          <cell r="N105">
            <v>-210</v>
          </cell>
          <cell r="O105">
            <v>195</v>
          </cell>
          <cell r="P105">
            <v>-110</v>
          </cell>
          <cell r="Q105">
            <v>110</v>
          </cell>
          <cell r="R105">
            <v>-117.5</v>
          </cell>
          <cell r="S105">
            <v>110</v>
          </cell>
          <cell r="T105">
            <v>52.62161033022425</v>
          </cell>
          <cell r="U105">
            <v>210</v>
          </cell>
          <cell r="V105">
            <v>225</v>
          </cell>
          <cell r="W105">
            <v>-240</v>
          </cell>
          <cell r="X105">
            <v>225</v>
          </cell>
          <cell r="Y105">
            <v>530</v>
          </cell>
          <cell r="Z105">
            <v>69.907621575131316</v>
          </cell>
        </row>
        <row r="106">
          <cell r="A106">
            <v>112</v>
          </cell>
          <cell r="B106" t="str">
            <v>R</v>
          </cell>
          <cell r="C106">
            <v>12</v>
          </cell>
          <cell r="D106" t="str">
            <v>M</v>
          </cell>
          <cell r="E106" t="str">
            <v>Iglesias Uribelarrea</v>
          </cell>
          <cell r="F106" t="str">
            <v>Eneko</v>
          </cell>
          <cell r="G106">
            <v>2000</v>
          </cell>
          <cell r="H106" t="str">
            <v>SOY POWERLIFTER Madrid</v>
          </cell>
          <cell r="I106">
            <v>90.45</v>
          </cell>
          <cell r="J106" t="str">
            <v>JUN</v>
          </cell>
          <cell r="K106" t="str">
            <v>93</v>
          </cell>
          <cell r="L106">
            <v>212.5</v>
          </cell>
          <cell r="M106">
            <v>225</v>
          </cell>
          <cell r="N106">
            <v>235</v>
          </cell>
          <cell r="O106">
            <v>235</v>
          </cell>
          <cell r="P106">
            <v>115</v>
          </cell>
          <cell r="Q106">
            <v>120</v>
          </cell>
          <cell r="R106">
            <v>-125</v>
          </cell>
          <cell r="S106">
            <v>120</v>
          </cell>
          <cell r="T106">
            <v>57.718524297114882</v>
          </cell>
          <cell r="U106">
            <v>215</v>
          </cell>
          <cell r="V106">
            <v>230</v>
          </cell>
          <cell r="W106">
            <v>-245</v>
          </cell>
          <cell r="X106">
            <v>230</v>
          </cell>
          <cell r="Y106">
            <v>585</v>
          </cell>
          <cell r="Z106">
            <v>77.580281516455813</v>
          </cell>
        </row>
        <row r="107">
          <cell r="A107">
            <v>113</v>
          </cell>
          <cell r="B107" t="str">
            <v>R</v>
          </cell>
          <cell r="C107">
            <v>12</v>
          </cell>
          <cell r="D107" t="str">
            <v>M</v>
          </cell>
          <cell r="E107" t="str">
            <v>Ji Zhou</v>
          </cell>
          <cell r="F107" t="str">
            <v>Jiahao</v>
          </cell>
          <cell r="G107">
            <v>1998</v>
          </cell>
          <cell r="H107" t="str">
            <v>EDUARDO RALLO Madrid</v>
          </cell>
          <cell r="I107">
            <v>91.65</v>
          </cell>
          <cell r="J107" t="str">
            <v>SNR</v>
          </cell>
          <cell r="K107" t="str">
            <v>93</v>
          </cell>
          <cell r="L107">
            <v>-187.5</v>
          </cell>
          <cell r="M107">
            <v>187.5</v>
          </cell>
          <cell r="N107">
            <v>202.5</v>
          </cell>
          <cell r="O107">
            <v>202.5</v>
          </cell>
          <cell r="P107">
            <v>-120</v>
          </cell>
          <cell r="Q107">
            <v>120</v>
          </cell>
          <cell r="R107">
            <v>-125</v>
          </cell>
          <cell r="S107">
            <v>120</v>
          </cell>
          <cell r="T107">
            <v>57.343549122866555</v>
          </cell>
          <cell r="U107">
            <v>222.5</v>
          </cell>
          <cell r="V107">
            <v>232.5</v>
          </cell>
          <cell r="W107">
            <v>240</v>
          </cell>
          <cell r="X107">
            <v>240</v>
          </cell>
          <cell r="Y107">
            <v>562.5</v>
          </cell>
          <cell r="Z107">
            <v>74.114966147804282</v>
          </cell>
        </row>
        <row r="108">
          <cell r="A108">
            <v>115</v>
          </cell>
          <cell r="B108" t="str">
            <v>R</v>
          </cell>
          <cell r="C108">
            <v>12</v>
          </cell>
          <cell r="D108" t="str">
            <v>M</v>
          </cell>
          <cell r="E108" t="str">
            <v>López Alonso</v>
          </cell>
          <cell r="F108" t="str">
            <v>Alejandro</v>
          </cell>
          <cell r="G108">
            <v>1998</v>
          </cell>
          <cell r="H108" t="str">
            <v>SOY POWERLIFTER Madrid</v>
          </cell>
          <cell r="I108">
            <v>91.45</v>
          </cell>
          <cell r="J108" t="str">
            <v>SNR</v>
          </cell>
          <cell r="K108" t="str">
            <v>93</v>
          </cell>
          <cell r="L108">
            <v>180</v>
          </cell>
          <cell r="M108">
            <v>190</v>
          </cell>
          <cell r="N108">
            <v>-200</v>
          </cell>
          <cell r="O108">
            <v>190</v>
          </cell>
          <cell r="P108">
            <v>110</v>
          </cell>
          <cell r="Q108">
            <v>115</v>
          </cell>
          <cell r="R108">
            <v>-120</v>
          </cell>
          <cell r="S108">
            <v>115</v>
          </cell>
          <cell r="T108">
            <v>55.013501708870805</v>
          </cell>
          <cell r="U108">
            <v>-185</v>
          </cell>
          <cell r="V108">
            <v>200</v>
          </cell>
          <cell r="W108">
            <v>215</v>
          </cell>
          <cell r="X108">
            <v>215</v>
          </cell>
          <cell r="Y108">
            <v>520</v>
          </cell>
          <cell r="Z108">
            <v>68.588609847298642</v>
          </cell>
        </row>
        <row r="109">
          <cell r="A109">
            <v>116</v>
          </cell>
          <cell r="B109" t="str">
            <v>R</v>
          </cell>
          <cell r="C109">
            <v>12</v>
          </cell>
          <cell r="D109" t="str">
            <v>M</v>
          </cell>
          <cell r="E109" t="str">
            <v>Naranjo Romero</v>
          </cell>
          <cell r="F109" t="str">
            <v>Santiago</v>
          </cell>
          <cell r="G109">
            <v>2001</v>
          </cell>
          <cell r="H109" t="str">
            <v>FUERZA TOLEDO</v>
          </cell>
          <cell r="I109">
            <v>91.15</v>
          </cell>
          <cell r="J109" t="str">
            <v>JUN</v>
          </cell>
          <cell r="K109" t="str">
            <v>93</v>
          </cell>
          <cell r="L109">
            <v>-210</v>
          </cell>
          <cell r="M109">
            <v>-210</v>
          </cell>
          <cell r="N109">
            <v>225</v>
          </cell>
          <cell r="O109">
            <v>225</v>
          </cell>
          <cell r="P109">
            <v>150</v>
          </cell>
          <cell r="Q109">
            <v>157.5</v>
          </cell>
          <cell r="R109">
            <v>162.5</v>
          </cell>
          <cell r="S109">
            <v>162.5</v>
          </cell>
          <cell r="T109">
            <v>77.862747968700276</v>
          </cell>
          <cell r="U109">
            <v>-227.5</v>
          </cell>
          <cell r="V109">
            <v>227.5</v>
          </cell>
          <cell r="W109">
            <v>242.5</v>
          </cell>
          <cell r="X109">
            <v>242.5</v>
          </cell>
          <cell r="Y109">
            <v>630</v>
          </cell>
          <cell r="Z109">
            <v>83.231871238263892</v>
          </cell>
        </row>
        <row r="110">
          <cell r="A110">
            <v>117</v>
          </cell>
          <cell r="B110" t="str">
            <v>R</v>
          </cell>
          <cell r="C110">
            <v>12</v>
          </cell>
          <cell r="D110" t="str">
            <v>M</v>
          </cell>
          <cell r="E110" t="str">
            <v>Peña Gomez</v>
          </cell>
          <cell r="F110" t="str">
            <v>Adrian</v>
          </cell>
          <cell r="G110">
            <v>1997</v>
          </cell>
          <cell r="H110" t="str">
            <v>BERSERKERS Toledo</v>
          </cell>
          <cell r="I110">
            <v>87.6</v>
          </cell>
          <cell r="J110" t="str">
            <v>SNR</v>
          </cell>
          <cell r="K110" t="str">
            <v>93</v>
          </cell>
          <cell r="L110">
            <v>-190</v>
          </cell>
          <cell r="M110">
            <v>190</v>
          </cell>
          <cell r="N110">
            <v>195</v>
          </cell>
          <cell r="O110">
            <v>195</v>
          </cell>
          <cell r="P110">
            <v>115</v>
          </cell>
          <cell r="Q110">
            <v>-120</v>
          </cell>
          <cell r="R110" t="str">
            <v>XXX</v>
          </cell>
          <cell r="S110">
            <v>115</v>
          </cell>
          <cell r="T110">
            <v>56.204487214701452</v>
          </cell>
          <cell r="U110">
            <v>215</v>
          </cell>
          <cell r="V110">
            <v>230</v>
          </cell>
          <cell r="W110">
            <v>-245</v>
          </cell>
          <cell r="X110">
            <v>230</v>
          </cell>
          <cell r="Y110">
            <v>540</v>
          </cell>
          <cell r="Z110">
            <v>72.7562266301547</v>
          </cell>
        </row>
        <row r="111">
          <cell r="A111">
            <v>118</v>
          </cell>
          <cell r="B111" t="str">
            <v>R</v>
          </cell>
          <cell r="C111">
            <v>12</v>
          </cell>
          <cell r="D111" t="str">
            <v>M</v>
          </cell>
          <cell r="E111" t="str">
            <v>Rios Gómez</v>
          </cell>
          <cell r="F111" t="str">
            <v>Alberto</v>
          </cell>
          <cell r="G111">
            <v>1997</v>
          </cell>
          <cell r="H111" t="str">
            <v>EDUARDO RALLO Madrid</v>
          </cell>
          <cell r="I111">
            <v>92.4</v>
          </cell>
          <cell r="J111" t="str">
            <v>SNR</v>
          </cell>
          <cell r="K111" t="str">
            <v>93</v>
          </cell>
          <cell r="L111">
            <v>-185</v>
          </cell>
          <cell r="M111">
            <v>190</v>
          </cell>
          <cell r="N111">
            <v>200</v>
          </cell>
          <cell r="O111">
            <v>200</v>
          </cell>
          <cell r="P111">
            <v>127.5</v>
          </cell>
          <cell r="Q111">
            <v>-132.5</v>
          </cell>
          <cell r="R111">
            <v>132.5</v>
          </cell>
          <cell r="S111">
            <v>132.5</v>
          </cell>
          <cell r="T111">
            <v>63.063279423351247</v>
          </cell>
          <cell r="U111">
            <v>190</v>
          </cell>
          <cell r="V111">
            <v>207.5</v>
          </cell>
          <cell r="W111">
            <v>220</v>
          </cell>
          <cell r="X111">
            <v>220</v>
          </cell>
          <cell r="Y111">
            <v>552.5</v>
          </cell>
          <cell r="Z111">
            <v>72.507497281004461</v>
          </cell>
        </row>
        <row r="112">
          <cell r="A112">
            <v>119</v>
          </cell>
          <cell r="B112" t="str">
            <v>R</v>
          </cell>
          <cell r="C112">
            <v>13</v>
          </cell>
          <cell r="D112" t="str">
            <v>M</v>
          </cell>
          <cell r="E112" t="str">
            <v>Rodríguez Pasán</v>
          </cell>
          <cell r="F112" t="str">
            <v>Brian</v>
          </cell>
          <cell r="G112">
            <v>1999</v>
          </cell>
          <cell r="H112" t="str">
            <v>DT POWER Madrid</v>
          </cell>
          <cell r="I112">
            <v>86.2</v>
          </cell>
          <cell r="J112" t="str">
            <v>JUN</v>
          </cell>
          <cell r="K112" t="str">
            <v>93</v>
          </cell>
          <cell r="L112">
            <v>215</v>
          </cell>
          <cell r="M112">
            <v>222.5</v>
          </cell>
          <cell r="N112">
            <v>232.5</v>
          </cell>
          <cell r="O112">
            <v>232.5</v>
          </cell>
          <cell r="P112">
            <v>127.5</v>
          </cell>
          <cell r="Q112">
            <v>-132.5</v>
          </cell>
          <cell r="R112">
            <v>-132.5</v>
          </cell>
          <cell r="S112">
            <v>127.5</v>
          </cell>
          <cell r="T112">
            <v>62.821456082929238</v>
          </cell>
          <cell r="U112">
            <v>267.5</v>
          </cell>
          <cell r="V112">
            <v>287.5</v>
          </cell>
          <cell r="W112">
            <v>305</v>
          </cell>
          <cell r="X112">
            <v>305</v>
          </cell>
          <cell r="Y112">
            <v>665</v>
          </cell>
          <cell r="Z112">
            <v>90.320494325185322</v>
          </cell>
        </row>
        <row r="113">
          <cell r="A113">
            <v>120</v>
          </cell>
          <cell r="B113" t="str">
            <v>R</v>
          </cell>
          <cell r="C113">
            <v>13</v>
          </cell>
          <cell r="D113" t="str">
            <v>M</v>
          </cell>
          <cell r="E113" t="str">
            <v>Roncada Grimaldos</v>
          </cell>
          <cell r="F113" t="str">
            <v>Samuel</v>
          </cell>
          <cell r="G113">
            <v>1999</v>
          </cell>
          <cell r="H113" t="str">
            <v>POWERLIFTING MADRID</v>
          </cell>
          <cell r="I113">
            <v>90.8</v>
          </cell>
          <cell r="J113" t="str">
            <v>JUN</v>
          </cell>
          <cell r="K113" t="str">
            <v>93</v>
          </cell>
          <cell r="L113">
            <v>190</v>
          </cell>
          <cell r="M113">
            <v>200</v>
          </cell>
          <cell r="N113">
            <v>207.5</v>
          </cell>
          <cell r="O113">
            <v>207.5</v>
          </cell>
          <cell r="P113">
            <v>115</v>
          </cell>
          <cell r="Q113">
            <v>120</v>
          </cell>
          <cell r="R113">
            <v>-125</v>
          </cell>
          <cell r="S113">
            <v>120</v>
          </cell>
          <cell r="T113">
            <v>57.608180734786622</v>
          </cell>
          <cell r="U113">
            <v>190</v>
          </cell>
          <cell r="V113">
            <v>202.5</v>
          </cell>
          <cell r="W113" t="str">
            <v>XXX</v>
          </cell>
          <cell r="X113">
            <v>202.5</v>
          </cell>
          <cell r="Y113">
            <v>530</v>
          </cell>
          <cell r="Z113">
            <v>70.152969638230786</v>
          </cell>
        </row>
        <row r="114">
          <cell r="A114">
            <v>121</v>
          </cell>
          <cell r="B114" t="str">
            <v>R</v>
          </cell>
          <cell r="C114">
            <v>13</v>
          </cell>
          <cell r="D114" t="str">
            <v>M</v>
          </cell>
          <cell r="E114" t="str">
            <v>Sánchez Martínez</v>
          </cell>
          <cell r="F114" t="str">
            <v>José David</v>
          </cell>
          <cell r="G114">
            <v>1993</v>
          </cell>
          <cell r="H114" t="str">
            <v>BERSERKERS Madrid</v>
          </cell>
          <cell r="I114">
            <v>91.6</v>
          </cell>
          <cell r="J114" t="str">
            <v>SNR</v>
          </cell>
          <cell r="K114" t="str">
            <v>93</v>
          </cell>
          <cell r="L114">
            <v>225</v>
          </cell>
          <cell r="M114">
            <v>240</v>
          </cell>
          <cell r="N114">
            <v>245</v>
          </cell>
          <cell r="O114">
            <v>245</v>
          </cell>
          <cell r="P114">
            <v>145</v>
          </cell>
          <cell r="Q114">
            <v>150</v>
          </cell>
          <cell r="R114">
            <v>157.5</v>
          </cell>
          <cell r="S114">
            <v>157.5</v>
          </cell>
          <cell r="T114">
            <v>75.283669043752383</v>
          </cell>
          <cell r="U114">
            <v>230</v>
          </cell>
          <cell r="V114">
            <v>245</v>
          </cell>
          <cell r="W114">
            <v>-270</v>
          </cell>
          <cell r="X114">
            <v>245</v>
          </cell>
          <cell r="Y114">
            <v>647.5</v>
          </cell>
          <cell r="Z114">
            <v>85.337388972891063</v>
          </cell>
        </row>
        <row r="115">
          <cell r="A115">
            <v>122</v>
          </cell>
          <cell r="B115" t="str">
            <v>R</v>
          </cell>
          <cell r="C115">
            <v>13</v>
          </cell>
          <cell r="D115" t="str">
            <v>M</v>
          </cell>
          <cell r="E115" t="str">
            <v>Sánchez Torres</v>
          </cell>
          <cell r="F115" t="str">
            <v>Adrián</v>
          </cell>
          <cell r="G115">
            <v>1998</v>
          </cell>
          <cell r="H115" t="str">
            <v>MAD POWERLIFTING Madrid</v>
          </cell>
          <cell r="I115">
            <v>88.5</v>
          </cell>
          <cell r="J115" t="str">
            <v>SNR</v>
          </cell>
          <cell r="K115" t="str">
            <v>93</v>
          </cell>
          <cell r="L115">
            <v>-197.5</v>
          </cell>
          <cell r="M115">
            <v>197.5</v>
          </cell>
          <cell r="N115">
            <v>210</v>
          </cell>
          <cell r="O115">
            <v>210</v>
          </cell>
          <cell r="P115">
            <v>97.5</v>
          </cell>
          <cell r="Q115">
            <v>-102.5</v>
          </cell>
          <cell r="R115">
            <v>105</v>
          </cell>
          <cell r="S115">
            <v>105</v>
          </cell>
          <cell r="T115">
            <v>51.054907233739605</v>
          </cell>
          <cell r="U115">
            <v>215</v>
          </cell>
          <cell r="V115">
            <v>227.5</v>
          </cell>
          <cell r="W115">
            <v>240</v>
          </cell>
          <cell r="X115">
            <v>240</v>
          </cell>
          <cell r="Y115">
            <v>555</v>
          </cell>
          <cell r="Z115">
            <v>74.39865203859776</v>
          </cell>
        </row>
        <row r="116">
          <cell r="A116">
            <v>123</v>
          </cell>
          <cell r="B116" t="str">
            <v>R</v>
          </cell>
          <cell r="C116">
            <v>13</v>
          </cell>
          <cell r="D116" t="str">
            <v>M</v>
          </cell>
          <cell r="E116" t="str">
            <v>Sanz Mesa</v>
          </cell>
          <cell r="F116" t="str">
            <v>Diego</v>
          </cell>
          <cell r="G116">
            <v>2001</v>
          </cell>
          <cell r="H116" t="str">
            <v>MAD POWERLIFTING Madrid</v>
          </cell>
          <cell r="I116">
            <v>92.25</v>
          </cell>
          <cell r="J116" t="str">
            <v>JUN</v>
          </cell>
          <cell r="K116" t="str">
            <v>93</v>
          </cell>
          <cell r="L116">
            <v>202.5</v>
          </cell>
          <cell r="M116">
            <v>210</v>
          </cell>
          <cell r="N116">
            <v>215</v>
          </cell>
          <cell r="O116">
            <v>215</v>
          </cell>
          <cell r="P116">
            <v>130</v>
          </cell>
          <cell r="Q116">
            <v>-137.5</v>
          </cell>
          <cell r="R116">
            <v>140</v>
          </cell>
          <cell r="S116">
            <v>140</v>
          </cell>
          <cell r="T116">
            <v>66.686147360139216</v>
          </cell>
          <cell r="U116">
            <v>230</v>
          </cell>
          <cell r="V116">
            <v>245</v>
          </cell>
          <cell r="W116">
            <v>255</v>
          </cell>
          <cell r="X116">
            <v>255</v>
          </cell>
          <cell r="Y116">
            <v>610</v>
          </cell>
          <cell r="Z116">
            <v>80.11715342135119</v>
          </cell>
        </row>
        <row r="117">
          <cell r="A117">
            <v>124</v>
          </cell>
          <cell r="B117" t="str">
            <v>R</v>
          </cell>
          <cell r="C117">
            <v>13</v>
          </cell>
          <cell r="D117" t="str">
            <v>M</v>
          </cell>
          <cell r="E117" t="str">
            <v>Sciarpa Seirafe</v>
          </cell>
          <cell r="F117" t="str">
            <v>Luan</v>
          </cell>
          <cell r="G117">
            <v>2000</v>
          </cell>
          <cell r="H117" t="str">
            <v>CROM GYM Madrid</v>
          </cell>
          <cell r="I117">
            <v>86.25</v>
          </cell>
          <cell r="J117" t="str">
            <v>JUN</v>
          </cell>
          <cell r="K117" t="str">
            <v>93</v>
          </cell>
          <cell r="L117">
            <v>197.5</v>
          </cell>
          <cell r="M117">
            <v>-207.5</v>
          </cell>
          <cell r="N117">
            <v>207.5</v>
          </cell>
          <cell r="O117">
            <v>207.5</v>
          </cell>
          <cell r="P117">
            <v>110</v>
          </cell>
          <cell r="Q117">
            <v>115</v>
          </cell>
          <cell r="R117">
            <v>-120</v>
          </cell>
          <cell r="S117">
            <v>115</v>
          </cell>
          <cell r="T117">
            <v>56.645891689208305</v>
          </cell>
          <cell r="U117">
            <v>195</v>
          </cell>
          <cell r="V117">
            <v>202.5</v>
          </cell>
          <cell r="W117">
            <v>207.5</v>
          </cell>
          <cell r="X117">
            <v>207.5</v>
          </cell>
          <cell r="Y117">
            <v>530</v>
          </cell>
          <cell r="Z117">
            <v>71.963899282698193</v>
          </cell>
        </row>
        <row r="118">
          <cell r="A118">
            <v>125</v>
          </cell>
          <cell r="B118" t="str">
            <v>R</v>
          </cell>
          <cell r="C118">
            <v>13</v>
          </cell>
          <cell r="D118" t="str">
            <v>M</v>
          </cell>
          <cell r="E118" t="str">
            <v>Serrano Valverde</v>
          </cell>
          <cell r="F118" t="str">
            <v>Juan Bosco</v>
          </cell>
          <cell r="G118">
            <v>1995</v>
          </cell>
          <cell r="H118" t="str">
            <v>ENERGIZIN' TEAM Madrid</v>
          </cell>
          <cell r="I118">
            <v>92.05</v>
          </cell>
          <cell r="J118" t="str">
            <v>SNR</v>
          </cell>
          <cell r="K118" t="str">
            <v>93</v>
          </cell>
          <cell r="L118">
            <v>212.5</v>
          </cell>
          <cell r="M118">
            <v>225</v>
          </cell>
          <cell r="N118">
            <v>230</v>
          </cell>
          <cell r="O118">
            <v>230</v>
          </cell>
          <cell r="P118">
            <v>127.5</v>
          </cell>
          <cell r="Q118">
            <v>135</v>
          </cell>
          <cell r="R118">
            <v>-137.5</v>
          </cell>
          <cell r="S118">
            <v>135</v>
          </cell>
          <cell r="T118">
            <v>64.373210427453543</v>
          </cell>
          <cell r="U118">
            <v>245</v>
          </cell>
          <cell r="V118">
            <v>-265</v>
          </cell>
          <cell r="W118">
            <v>-265</v>
          </cell>
          <cell r="X118">
            <v>245</v>
          </cell>
          <cell r="Y118">
            <v>610</v>
          </cell>
          <cell r="Z118">
            <v>80.202284185744375</v>
          </cell>
        </row>
        <row r="119">
          <cell r="A119">
            <v>126</v>
          </cell>
          <cell r="B119" t="str">
            <v>R</v>
          </cell>
          <cell r="C119">
            <v>13</v>
          </cell>
          <cell r="D119" t="str">
            <v>M</v>
          </cell>
          <cell r="E119" t="str">
            <v>Solana Guerrero</v>
          </cell>
          <cell r="F119" t="str">
            <v>Adrián</v>
          </cell>
          <cell r="G119">
            <v>1993</v>
          </cell>
          <cell r="H119" t="str">
            <v>MAD POWERLIFTING Madrid</v>
          </cell>
          <cell r="I119">
            <v>90.25</v>
          </cell>
          <cell r="J119" t="str">
            <v>SNR</v>
          </cell>
          <cell r="K119" t="str">
            <v>93</v>
          </cell>
          <cell r="L119">
            <v>220</v>
          </cell>
          <cell r="M119">
            <v>-230</v>
          </cell>
          <cell r="N119">
            <v>230</v>
          </cell>
          <cell r="O119">
            <v>230</v>
          </cell>
          <cell r="P119">
            <v>145</v>
          </cell>
          <cell r="Q119">
            <v>152.5</v>
          </cell>
          <cell r="R119" t="str">
            <v>XXX</v>
          </cell>
          <cell r="S119">
            <v>152.5</v>
          </cell>
          <cell r="T119">
            <v>73.43121984048615</v>
          </cell>
          <cell r="U119">
            <v>265</v>
          </cell>
          <cell r="V119">
            <v>287.5</v>
          </cell>
          <cell r="W119">
            <v>300</v>
          </cell>
          <cell r="X119">
            <v>300</v>
          </cell>
          <cell r="Y119">
            <v>682.5</v>
          </cell>
          <cell r="Z119">
            <v>90.609063401793662</v>
          </cell>
        </row>
        <row r="120">
          <cell r="A120">
            <v>127</v>
          </cell>
          <cell r="B120" t="str">
            <v>R</v>
          </cell>
          <cell r="C120">
            <v>13</v>
          </cell>
          <cell r="D120" t="str">
            <v>M</v>
          </cell>
          <cell r="E120" t="str">
            <v>Tallana Rodríguez</v>
          </cell>
          <cell r="F120" t="str">
            <v>Dylan</v>
          </cell>
          <cell r="G120">
            <v>2000</v>
          </cell>
          <cell r="H120" t="str">
            <v>CROM GYM Madrid</v>
          </cell>
          <cell r="I120">
            <v>89.3</v>
          </cell>
          <cell r="J120" t="str">
            <v>JUN</v>
          </cell>
          <cell r="K120" t="str">
            <v>93</v>
          </cell>
          <cell r="L120">
            <v>195</v>
          </cell>
          <cell r="M120">
            <v>210</v>
          </cell>
          <cell r="N120">
            <v>220</v>
          </cell>
          <cell r="O120">
            <v>220</v>
          </cell>
          <cell r="P120">
            <v>127.5</v>
          </cell>
          <cell r="Q120">
            <v>132.5</v>
          </cell>
          <cell r="R120">
            <v>137.5</v>
          </cell>
          <cell r="S120">
            <v>137.5</v>
          </cell>
          <cell r="T120">
            <v>66.557872340827302</v>
          </cell>
          <cell r="U120">
            <v>220</v>
          </cell>
          <cell r="V120">
            <v>235</v>
          </cell>
          <cell r="W120">
            <v>-245</v>
          </cell>
          <cell r="X120">
            <v>235</v>
          </cell>
          <cell r="Y120">
            <v>592.5</v>
          </cell>
          <cell r="Z120">
            <v>79.072516864357539</v>
          </cell>
        </row>
        <row r="121">
          <cell r="A121">
            <v>128</v>
          </cell>
          <cell r="B121" t="str">
            <v>R</v>
          </cell>
          <cell r="C121">
            <v>13</v>
          </cell>
          <cell r="D121" t="str">
            <v>M</v>
          </cell>
          <cell r="E121" t="str">
            <v>Uchuari Cuenca </v>
          </cell>
          <cell r="F121" t="str">
            <v>Ronald David </v>
          </cell>
          <cell r="G121">
            <v>1998</v>
          </cell>
          <cell r="H121" t="str">
            <v>BERSERKERS Madrid</v>
          </cell>
          <cell r="I121">
            <v>90.45</v>
          </cell>
          <cell r="J121" t="str">
            <v>SNR</v>
          </cell>
          <cell r="K121" t="str">
            <v>93</v>
          </cell>
          <cell r="L121">
            <v>200</v>
          </cell>
          <cell r="M121">
            <v>210</v>
          </cell>
          <cell r="N121">
            <v>-215</v>
          </cell>
          <cell r="O121">
            <v>210</v>
          </cell>
          <cell r="P121">
            <v>115</v>
          </cell>
          <cell r="Q121">
            <v>120</v>
          </cell>
          <cell r="R121">
            <v>122.5</v>
          </cell>
          <cell r="S121">
            <v>122.5</v>
          </cell>
          <cell r="T121">
            <v>58.920993553304776</v>
          </cell>
          <cell r="U121">
            <v>215</v>
          </cell>
          <cell r="V121">
            <v>225</v>
          </cell>
          <cell r="W121">
            <v>232.5</v>
          </cell>
          <cell r="X121">
            <v>232.5</v>
          </cell>
          <cell r="Y121">
            <v>565</v>
          </cell>
          <cell r="Z121">
            <v>74.9279641996539</v>
          </cell>
        </row>
        <row r="122">
          <cell r="A122">
            <v>129</v>
          </cell>
          <cell r="B122" t="str">
            <v>R</v>
          </cell>
          <cell r="C122">
            <v>13</v>
          </cell>
          <cell r="D122" t="str">
            <v>M</v>
          </cell>
          <cell r="E122" t="str">
            <v>Vian Cuesta</v>
          </cell>
          <cell r="F122" t="str">
            <v xml:space="preserve">Pablo </v>
          </cell>
          <cell r="G122">
            <v>1981</v>
          </cell>
          <cell r="H122" t="str">
            <v>SOY POWERLIFTER Madrid</v>
          </cell>
          <cell r="I122">
            <v>88.85</v>
          </cell>
          <cell r="J122" t="str">
            <v>M1</v>
          </cell>
          <cell r="K122" t="str">
            <v>93</v>
          </cell>
          <cell r="L122">
            <v>-145</v>
          </cell>
          <cell r="M122">
            <v>155</v>
          </cell>
          <cell r="N122">
            <v>165</v>
          </cell>
          <cell r="O122">
            <v>165</v>
          </cell>
          <cell r="P122">
            <v>90</v>
          </cell>
          <cell r="Q122">
            <v>95</v>
          </cell>
          <cell r="R122">
            <v>-100</v>
          </cell>
          <cell r="S122">
            <v>95</v>
          </cell>
          <cell r="T122">
            <v>46.101495887567538</v>
          </cell>
          <cell r="U122">
            <v>180</v>
          </cell>
          <cell r="V122">
            <v>195</v>
          </cell>
          <cell r="W122">
            <v>210</v>
          </cell>
          <cell r="X122">
            <v>210</v>
          </cell>
          <cell r="Y122">
            <v>470</v>
          </cell>
          <cell r="Z122">
            <v>62.881170569034708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981D-6B55-4071-857B-C88BE9CF7B56}">
  <sheetPr>
    <pageSetUpPr fitToPage="1"/>
  </sheetPr>
  <dimension ref="A1:AMJ17"/>
  <sheetViews>
    <sheetView tabSelected="1" view="pageBreakPreview" zoomScaleNormal="100" workbookViewId="0">
      <selection activeCell="D23" sqref="D23"/>
    </sheetView>
  </sheetViews>
  <sheetFormatPr baseColWidth="10" defaultColWidth="11.44140625" defaultRowHeight="14.4" x14ac:dyDescent="0.3"/>
  <cols>
    <col min="1" max="1" width="4.33203125" style="5" customWidth="1"/>
    <col min="2" max="2" width="3.6640625" style="68" customWidth="1"/>
    <col min="3" max="3" width="28.6640625" style="69" customWidth="1"/>
    <col min="4" max="4" width="19.6640625" style="69" customWidth="1"/>
    <col min="5" max="5" width="5.6640625" style="70" customWidth="1"/>
    <col min="6" max="6" width="6.6640625" style="70" customWidth="1"/>
    <col min="7" max="7" width="5.6640625" style="70" customWidth="1"/>
    <col min="8" max="8" width="5.6640625" style="71" customWidth="1"/>
    <col min="9" max="11" width="6.33203125" style="72" customWidth="1"/>
    <col min="12" max="12" width="6.6640625" style="72" customWidth="1"/>
    <col min="13" max="13" width="6.6640625" style="73" customWidth="1"/>
    <col min="14" max="14" width="2.6640625" style="74" customWidth="1"/>
    <col min="15" max="1024" width="11.44140625" style="70"/>
  </cols>
  <sheetData>
    <row r="1" spans="1:14" s="2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4" s="2" customFormat="1" ht="17.399999999999999" x14ac:dyDescent="0.3">
      <c r="A2" s="3" t="str">
        <f>[1]PESAJE!D2</f>
        <v>VII Campeonato de la Asociación de Powerlifting de Madrid</v>
      </c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4"/>
    </row>
    <row r="3" spans="1:14" s="2" customFormat="1" ht="17.399999999999999" x14ac:dyDescent="0.3">
      <c r="A3" s="3" t="str">
        <f>[1]PESAJE!D3</f>
        <v xml:space="preserve">AP Madrid, Castilla La Mancha y Extremadura  </v>
      </c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</row>
    <row r="4" spans="1:14" s="2" customFormat="1" ht="17.399999999999999" x14ac:dyDescent="0.3">
      <c r="A4" s="3" t="str">
        <f>[1]PESAJE!D4</f>
        <v>Carranque (Toledo), 5-6 de febrero del 2022</v>
      </c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</row>
    <row r="5" spans="1:14" s="2" customFormat="1" thickBot="1" x14ac:dyDescent="0.35">
      <c r="A5" s="5"/>
      <c r="B5" s="6"/>
      <c r="C5" s="6"/>
      <c r="D5" s="6"/>
      <c r="E5" s="6"/>
      <c r="F5" s="6"/>
      <c r="G5" s="6"/>
      <c r="H5" s="6"/>
      <c r="I5" s="7"/>
      <c r="J5" s="8"/>
      <c r="K5" s="9"/>
    </row>
    <row r="6" spans="1:14" s="21" customFormat="1" ht="15.6" x14ac:dyDescent="0.25">
      <c r="A6" s="10"/>
      <c r="B6" s="11"/>
      <c r="C6" s="12" t="s">
        <v>1</v>
      </c>
      <c r="D6" s="13"/>
      <c r="E6" s="14"/>
      <c r="F6" s="14"/>
      <c r="G6" s="15" t="s">
        <v>2</v>
      </c>
      <c r="H6" s="16" t="s">
        <v>3</v>
      </c>
      <c r="I6" s="17" t="s">
        <v>4</v>
      </c>
      <c r="J6" s="17"/>
      <c r="K6" s="17"/>
      <c r="L6" s="18" t="s">
        <v>3</v>
      </c>
      <c r="M6" s="19" t="s">
        <v>5</v>
      </c>
      <c r="N6" s="20"/>
    </row>
    <row r="7" spans="1:14" s="21" customFormat="1" ht="15.6" x14ac:dyDescent="0.25">
      <c r="A7" s="10" t="s">
        <v>6</v>
      </c>
      <c r="B7" s="22" t="s">
        <v>7</v>
      </c>
      <c r="C7" s="23" t="s">
        <v>8</v>
      </c>
      <c r="D7" s="24" t="s">
        <v>9</v>
      </c>
      <c r="E7" s="25" t="s">
        <v>10</v>
      </c>
      <c r="F7" s="25" t="s">
        <v>11</v>
      </c>
      <c r="G7" s="26" t="s">
        <v>12</v>
      </c>
      <c r="H7" s="27" t="s">
        <v>13</v>
      </c>
      <c r="I7" s="28" t="s">
        <v>14</v>
      </c>
      <c r="J7" s="29" t="s">
        <v>15</v>
      </c>
      <c r="K7" s="30" t="s">
        <v>16</v>
      </c>
      <c r="L7" s="31" t="s">
        <v>17</v>
      </c>
      <c r="M7" s="32" t="s">
        <v>18</v>
      </c>
      <c r="N7" s="20"/>
    </row>
    <row r="8" spans="1:14" s="47" customFormat="1" ht="13.8" x14ac:dyDescent="0.25">
      <c r="A8" s="33">
        <v>75</v>
      </c>
      <c r="B8" s="34" t="s">
        <v>19</v>
      </c>
      <c r="C8" s="35" t="str">
        <f>IF($A8&gt;0,CONCATENATE(VLOOKUP($A8,[1]DATOS!$A:$AA,6,0)," ",VLOOKUP($A8,[1]DATOS!$A:$AA,5,0)),"")</f>
        <v>María Mercedes Mejías Tenes</v>
      </c>
      <c r="D8" s="36" t="str">
        <f>IF($A8&gt;0,VLOOKUP($A8,[1]DATOS!$A:$AA,8,0),"")</f>
        <v>POWERLIFTING MADRID</v>
      </c>
      <c r="E8" s="37">
        <f>IF($A8&gt;0,VLOOKUP($A8,[1]DATOS!$A:$AA,7,0),"")</f>
        <v>1969</v>
      </c>
      <c r="F8" s="38">
        <f>IF($A8&gt;0,VLOOKUP($A8,[1]DATOS!$A:$AA,9,0),"")</f>
        <v>73.8</v>
      </c>
      <c r="G8" s="39" t="str">
        <f>IF($A8&gt;0,VLOOKUP($A8,[1]DATOS!$A:$AA,10,0),"")</f>
        <v>M2</v>
      </c>
      <c r="H8" s="40" t="str">
        <f>IF($A8&gt;0,VLOOKUP($A8,[1]DATOS!$A:$AA,11,0),"")</f>
        <v>76</v>
      </c>
      <c r="I8" s="41">
        <f>IF($A8&gt;0,VLOOKUP($A8,[1]DATOS!$A:$AA,16,0),"")</f>
        <v>50</v>
      </c>
      <c r="J8" s="42">
        <f>IF($A8&gt;0,VLOOKUP($A8,[1]DATOS!$A:$AA,17,0),"")</f>
        <v>55</v>
      </c>
      <c r="K8" s="43">
        <f>IF($A8&gt;0,VLOOKUP($A8,[1]DATOS!$A:$AA,18,0),"")</f>
        <v>57.5</v>
      </c>
      <c r="L8" s="44">
        <f>IF($A8&gt;0,VLOOKUP($A8,[1]DATOS!$A:$AA,19,0),"")</f>
        <v>57.5</v>
      </c>
      <c r="M8" s="45">
        <f>IF($A8&gt;0,VLOOKUP($A8,[1]DATOS!$A:$AA,20,0),"")</f>
        <v>44.623227467067153</v>
      </c>
      <c r="N8" s="46"/>
    </row>
    <row r="9" spans="1:14" s="47" customFormat="1" ht="13.8" x14ac:dyDescent="0.25">
      <c r="A9" s="33"/>
      <c r="B9" s="34"/>
      <c r="C9" s="35" t="str">
        <f>IF($A9&gt;0,CONCATENATE(VLOOKUP($A9,[1]DATOS!$A:$AA,6,0)," ",VLOOKUP($A9,[1]DATOS!$A:$AA,5,0)),"")</f>
        <v/>
      </c>
      <c r="D9" s="36" t="str">
        <f>IF($A9&gt;0,VLOOKUP($A9,[1]DATOS!$A:$AA,8,0),"")</f>
        <v/>
      </c>
      <c r="E9" s="37" t="str">
        <f>IF($A9&gt;0,VLOOKUP($A9,[1]DATOS!$A:$AA,7,0),"")</f>
        <v/>
      </c>
      <c r="F9" s="38" t="str">
        <f>IF($A9&gt;0,VLOOKUP($A9,[1]DATOS!$A:$AA,9,0),"")</f>
        <v/>
      </c>
      <c r="G9" s="39" t="str">
        <f>IF($A9&gt;0,VLOOKUP($A9,[1]DATOS!$A:$AA,10,0),"")</f>
        <v/>
      </c>
      <c r="H9" s="40" t="str">
        <f>IF($A9&gt;0,VLOOKUP($A9,[1]DATOS!$A:$AA,11,0),"")</f>
        <v/>
      </c>
      <c r="I9" s="41" t="str">
        <f>IF($A9&gt;0,VLOOKUP($A9,[1]DATOS!$A:$AA,16,0),"")</f>
        <v/>
      </c>
      <c r="J9" s="42" t="str">
        <f>IF($A9&gt;0,VLOOKUP($A9,[1]DATOS!$A:$AA,17,0),"")</f>
        <v/>
      </c>
      <c r="K9" s="43" t="str">
        <f>IF($A9&gt;0,VLOOKUP($A9,[1]DATOS!$A:$AA,18,0),"")</f>
        <v/>
      </c>
      <c r="L9" s="44" t="str">
        <f>IF($A9&gt;0,VLOOKUP($A9,[1]DATOS!$A:$AA,19,0),"")</f>
        <v/>
      </c>
      <c r="M9" s="45" t="str">
        <f>IF($A9&gt;0,VLOOKUP($A9,[1]DATOS!$A:$AA,20,0),"")</f>
        <v/>
      </c>
      <c r="N9" s="46"/>
    </row>
    <row r="10" spans="1:14" s="2" customFormat="1" thickBot="1" x14ac:dyDescent="0.35">
      <c r="A10" s="5"/>
      <c r="B10" s="6"/>
      <c r="C10" s="6"/>
      <c r="D10" s="6"/>
      <c r="E10" s="6"/>
      <c r="F10" s="6"/>
      <c r="G10" s="6"/>
      <c r="H10" s="6"/>
      <c r="I10" s="7"/>
      <c r="J10" s="8"/>
      <c r="K10" s="9"/>
    </row>
    <row r="11" spans="1:14" s="21" customFormat="1" ht="15.6" x14ac:dyDescent="0.25">
      <c r="A11" s="10"/>
      <c r="B11" s="48"/>
      <c r="C11" s="49" t="s">
        <v>20</v>
      </c>
      <c r="D11" s="50"/>
      <c r="E11" s="51"/>
      <c r="F11" s="51"/>
      <c r="G11" s="52" t="s">
        <v>2</v>
      </c>
      <c r="H11" s="53" t="s">
        <v>3</v>
      </c>
      <c r="I11" s="54" t="s">
        <v>4</v>
      </c>
      <c r="J11" s="54"/>
      <c r="K11" s="54"/>
      <c r="L11" s="55" t="s">
        <v>3</v>
      </c>
      <c r="M11" s="56" t="s">
        <v>5</v>
      </c>
      <c r="N11" s="20"/>
    </row>
    <row r="12" spans="1:14" s="21" customFormat="1" ht="15.6" x14ac:dyDescent="0.25">
      <c r="A12" s="10" t="s">
        <v>6</v>
      </c>
      <c r="B12" s="57" t="s">
        <v>7</v>
      </c>
      <c r="C12" s="58" t="s">
        <v>8</v>
      </c>
      <c r="D12" s="59" t="s">
        <v>9</v>
      </c>
      <c r="E12" s="60" t="s">
        <v>10</v>
      </c>
      <c r="F12" s="60" t="s">
        <v>11</v>
      </c>
      <c r="G12" s="61" t="s">
        <v>12</v>
      </c>
      <c r="H12" s="62" t="s">
        <v>13</v>
      </c>
      <c r="I12" s="63" t="s">
        <v>14</v>
      </c>
      <c r="J12" s="64" t="s">
        <v>15</v>
      </c>
      <c r="K12" s="65" t="s">
        <v>16</v>
      </c>
      <c r="L12" s="66" t="s">
        <v>17</v>
      </c>
      <c r="M12" s="67" t="s">
        <v>18</v>
      </c>
      <c r="N12" s="20"/>
    </row>
    <row r="13" spans="1:14" s="47" customFormat="1" ht="13.8" x14ac:dyDescent="0.25">
      <c r="A13" s="33">
        <v>87</v>
      </c>
      <c r="B13" s="34" t="s">
        <v>14</v>
      </c>
      <c r="C13" s="35" t="str">
        <f>IF($A13&gt;0,CONCATENATE(VLOOKUP($A13,[1]DATOS!$A:$AA,6,0)," ",VLOOKUP($A13,[1]DATOS!$A:$AA,5,0)),"")</f>
        <v>Fernando Terán Mazzanti</v>
      </c>
      <c r="D13" s="36" t="str">
        <f>IF($A13&gt;0,VLOOKUP($A13,[1]DATOS!$A:$AA,8,0),"")</f>
        <v>ENERGIZIN' TEAM Madrid</v>
      </c>
      <c r="E13" s="37">
        <f>IF($A13&gt;0,VLOOKUP($A13,[1]DATOS!$A:$AA,7,0),"")</f>
        <v>1983</v>
      </c>
      <c r="F13" s="38">
        <f>IF($A13&gt;0,VLOOKUP($A13,[1]DATOS!$A:$AA,9,0),"")</f>
        <v>116.5</v>
      </c>
      <c r="G13" s="39" t="str">
        <f>IF($A13&gt;0,VLOOKUP($A13,[1]DATOS!$A:$AA,10,0),"")</f>
        <v>SNR</v>
      </c>
      <c r="H13" s="40" t="str">
        <f>IF($A13&gt;0,VLOOKUP($A13,[1]DATOS!$A:$AA,11,0),"")</f>
        <v>120</v>
      </c>
      <c r="I13" s="41">
        <f>IF($A13&gt;0,VLOOKUP($A13,[1]DATOS!$A:$AA,16,0),"")</f>
        <v>-190</v>
      </c>
      <c r="J13" s="42">
        <f>IF($A13&gt;0,VLOOKUP($A13,[1]DATOS!$A:$AA,17,0),"")</f>
        <v>190</v>
      </c>
      <c r="K13" s="43">
        <f>IF($A13&gt;0,VLOOKUP($A13,[1]DATOS!$A:$AA,18,0),"")</f>
        <v>-197.5</v>
      </c>
      <c r="L13" s="44">
        <f>IF($A13&gt;0,VLOOKUP($A13,[1]DATOS!$A:$AA,19,0),"")</f>
        <v>190</v>
      </c>
      <c r="M13" s="45">
        <f>IF($A13&gt;0,VLOOKUP($A13,[1]DATOS!$A:$AA,20,0),"")</f>
        <v>81.190044844481605</v>
      </c>
      <c r="N13" s="46"/>
    </row>
    <row r="14" spans="1:14" s="47" customFormat="1" ht="13.8" x14ac:dyDescent="0.25">
      <c r="A14" s="33">
        <v>85</v>
      </c>
      <c r="B14" s="34" t="s">
        <v>15</v>
      </c>
      <c r="C14" s="35" t="str">
        <f>IF($A14&gt;0,CONCATENATE(VLOOKUP($A14,[1]DATOS!$A:$AA,6,0)," ",VLOOKUP($A14,[1]DATOS!$A:$AA,5,0)),"")</f>
        <v>Clemente Iglesias Romero</v>
      </c>
      <c r="D14" s="36" t="str">
        <f>IF($A14&gt;0,VLOOKUP($A14,[1]DATOS!$A:$AA,8,0),"")</f>
        <v>LIFT STRONG Madrid</v>
      </c>
      <c r="E14" s="37">
        <f>IF($A14&gt;0,VLOOKUP($A14,[1]DATOS!$A:$AA,7,0),"")</f>
        <v>1993</v>
      </c>
      <c r="F14" s="38">
        <f>IF($A14&gt;0,VLOOKUP($A14,[1]DATOS!$A:$AA,9,0),"")</f>
        <v>92.1</v>
      </c>
      <c r="G14" s="39" t="str">
        <f>IF($A14&gt;0,VLOOKUP($A14,[1]DATOS!$A:$AA,10,0),"")</f>
        <v>SNR</v>
      </c>
      <c r="H14" s="40" t="str">
        <f>IF($A14&gt;0,VLOOKUP($A14,[1]DATOS!$A:$AA,11,0),"")</f>
        <v>93</v>
      </c>
      <c r="I14" s="41">
        <f>IF($A14&gt;0,VLOOKUP($A14,[1]DATOS!$A:$AA,16,0),"")</f>
        <v>160</v>
      </c>
      <c r="J14" s="42">
        <f>IF($A14&gt;0,VLOOKUP($A14,[1]DATOS!$A:$AA,17,0),"")</f>
        <v>165</v>
      </c>
      <c r="K14" s="43">
        <f>IF($A14&gt;0,VLOOKUP($A14,[1]DATOS!$A:$AA,18,0),"")</f>
        <v>170</v>
      </c>
      <c r="L14" s="44">
        <f>IF($A14&gt;0,VLOOKUP($A14,[1]DATOS!$A:$AA,19,0),"")</f>
        <v>170</v>
      </c>
      <c r="M14" s="45">
        <f>IF($A14&gt;0,VLOOKUP($A14,[1]DATOS!$A:$AA,20,0),"")</f>
        <v>81.040896283950858</v>
      </c>
      <c r="N14" s="46"/>
    </row>
    <row r="15" spans="1:14" s="47" customFormat="1" ht="13.8" x14ac:dyDescent="0.25">
      <c r="A15" s="33">
        <v>86</v>
      </c>
      <c r="B15" s="34" t="s">
        <v>16</v>
      </c>
      <c r="C15" s="35" t="str">
        <f>IF($A15&gt;0,CONCATENATE(VLOOKUP($A15,[1]DATOS!$A:$AA,6,0)," ",VLOOKUP($A15,[1]DATOS!$A:$AA,5,0)),"")</f>
        <v>Luís Antonio Riso Salgado</v>
      </c>
      <c r="D15" s="36" t="str">
        <f>IF($A15&gt;0,VLOOKUP($A15,[1]DATOS!$A:$AA,8,0),"")</f>
        <v>CROM GYM Madrid</v>
      </c>
      <c r="E15" s="37">
        <f>IF($A15&gt;0,VLOOKUP($A15,[1]DATOS!$A:$AA,7,0),"")</f>
        <v>1952</v>
      </c>
      <c r="F15" s="38">
        <f>IF($A15&gt;0,VLOOKUP($A15,[1]DATOS!$A:$AA,9,0),"")</f>
        <v>87.5</v>
      </c>
      <c r="G15" s="39" t="str">
        <f>IF($A15&gt;0,VLOOKUP($A15,[1]DATOS!$A:$AA,10,0),"")</f>
        <v>M4</v>
      </c>
      <c r="H15" s="40" t="str">
        <f>IF($A15&gt;0,VLOOKUP($A15,[1]DATOS!$A:$AA,11,0),"")</f>
        <v>93</v>
      </c>
      <c r="I15" s="41">
        <f>IF($A15&gt;0,VLOOKUP($A15,[1]DATOS!$A:$AA,16,0),"")</f>
        <v>100</v>
      </c>
      <c r="J15" s="42">
        <f>IF($A15&gt;0,VLOOKUP($A15,[1]DATOS!$A:$AA,17,0),"")</f>
        <v>110</v>
      </c>
      <c r="K15" s="43">
        <f>IF($A15&gt;0,VLOOKUP($A15,[1]DATOS!$A:$AA,18,0),"")</f>
        <v>-120</v>
      </c>
      <c r="L15" s="44">
        <f>IF($A15&gt;0,VLOOKUP($A15,[1]DATOS!$A:$AA,19,0),"")</f>
        <v>110</v>
      </c>
      <c r="M15" s="45">
        <f>IF($A15&gt;0,VLOOKUP($A15,[1]DATOS!$A:$AA,20,0),"")</f>
        <v>53.791667764590692</v>
      </c>
      <c r="N15" s="46"/>
    </row>
    <row r="16" spans="1:14" s="47" customFormat="1" ht="13.8" x14ac:dyDescent="0.25">
      <c r="A16" s="33"/>
      <c r="B16" s="34"/>
      <c r="C16" s="35" t="str">
        <f>IF($A16&gt;0,CONCATENATE(VLOOKUP($A16,[1]DATOS!$A:$AA,6,0)," ",VLOOKUP($A16,[1]DATOS!$A:$AA,5,0)),"")</f>
        <v/>
      </c>
      <c r="D16" s="36" t="str">
        <f>IF($A16&gt;0,VLOOKUP($A16,[1]DATOS!$A:$AA,8,0),"")</f>
        <v/>
      </c>
      <c r="E16" s="37" t="str">
        <f>IF($A16&gt;0,VLOOKUP($A16,[1]DATOS!$A:$AA,7,0),"")</f>
        <v/>
      </c>
      <c r="F16" s="38" t="str">
        <f>IF($A16&gt;0,VLOOKUP($A16,[1]DATOS!$A:$AA,9,0),"")</f>
        <v/>
      </c>
      <c r="G16" s="39" t="str">
        <f>IF($A16&gt;0,VLOOKUP($A16,[1]DATOS!$A:$AA,10,0),"")</f>
        <v/>
      </c>
      <c r="H16" s="40" t="str">
        <f>IF($A16&gt;0,VLOOKUP($A16,[1]DATOS!$A:$AA,11,0),"")</f>
        <v/>
      </c>
      <c r="I16" s="41" t="str">
        <f>IF($A16&gt;0,VLOOKUP($A16,[1]DATOS!$A:$AA,16,0),"")</f>
        <v/>
      </c>
      <c r="J16" s="42" t="str">
        <f>IF($A16&gt;0,VLOOKUP($A16,[1]DATOS!$A:$AA,17,0),"")</f>
        <v/>
      </c>
      <c r="K16" s="43" t="str">
        <f>IF($A16&gt;0,VLOOKUP($A16,[1]DATOS!$A:$AA,18,0),"")</f>
        <v/>
      </c>
      <c r="L16" s="44" t="str">
        <f>IF($A16&gt;0,VLOOKUP($A16,[1]DATOS!$A:$AA,25,0),"")</f>
        <v/>
      </c>
      <c r="M16" s="45" t="str">
        <f>IF($A16&gt;0,VLOOKUP($A16,[1]DATOS!$A:$AA,26,0),"")</f>
        <v/>
      </c>
      <c r="N16" s="46"/>
    </row>
    <row r="17" spans="1:11" s="2" customFormat="1" ht="13.8" x14ac:dyDescent="0.3">
      <c r="A17" s="5"/>
      <c r="B17" s="6"/>
      <c r="C17" s="6"/>
      <c r="D17" s="6"/>
      <c r="E17" s="6"/>
      <c r="F17" s="6"/>
      <c r="G17" s="6"/>
      <c r="H17" s="6"/>
      <c r="I17" s="7"/>
      <c r="J17" s="8"/>
      <c r="K17" s="9"/>
    </row>
  </sheetData>
  <mergeCells count="6">
    <mergeCell ref="A1:J1"/>
    <mergeCell ref="B5:H5"/>
    <mergeCell ref="I6:K6"/>
    <mergeCell ref="B10:H10"/>
    <mergeCell ref="I11:K11"/>
    <mergeCell ref="B17:H17"/>
  </mergeCells>
  <conditionalFormatting sqref="I13:K16">
    <cfRule type="cellIs" dxfId="5" priority="1" operator="lessThan">
      <formula>0</formula>
    </cfRule>
    <cfRule type="cellIs" dxfId="4" priority="2" operator="equal">
      <formula>0</formula>
    </cfRule>
  </conditionalFormatting>
  <conditionalFormatting sqref="I9:K9">
    <cfRule type="cellIs" dxfId="3" priority="3" operator="lessThan">
      <formula>0</formula>
    </cfRule>
    <cfRule type="cellIs" dxfId="2" priority="4" operator="equal">
      <formula>0</formula>
    </cfRule>
  </conditionalFormatting>
  <conditionalFormatting sqref="I8:K8">
    <cfRule type="cellIs" dxfId="1" priority="5" operator="lessThan">
      <formula>0</formula>
    </cfRule>
    <cfRule type="cellIs" dxfId="0" priority="6" operator="equal">
      <formula>0</formula>
    </cfRule>
  </conditionalFormatting>
  <pageMargins left="0.19685039370078741" right="0.19685039370078741" top="0.59055118110236227" bottom="0.19685039370078741" header="0" footer="0"/>
  <pageSetup paperSize="9" scale="8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Clasif. BANCA</vt:lpstr>
      <vt:lpstr>'Clasif. BANCA'!Área_de_impresión</vt:lpstr>
      <vt:lpstr>'Clasif. BANCA'!Títulos_a_imprimir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2022-04-21T18:14:39Z</cp:lastPrinted>
  <dcterms:created xsi:type="dcterms:W3CDTF">2022-04-21T18:12:50Z</dcterms:created>
  <dcterms:modified xsi:type="dcterms:W3CDTF">2022-04-21T18:15:16Z</dcterms:modified>
</cp:coreProperties>
</file>