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285" windowWidth="14805" windowHeight="7830" tabRatio="535" firstSheet="1" activeTab="1"/>
  </bookViews>
  <sheets>
    <sheet name="设计与公式" sheetId="2" r:id="rId1"/>
    <sheet name="道具配置表" sheetId="36" r:id="rId2"/>
    <sheet name="卡牌时间战力" sheetId="8" r:id="rId3"/>
    <sheet name="卡牌等级战力" sheetId="3" r:id="rId4"/>
    <sheet name="卡牌配置表" sheetId="35" r:id="rId5"/>
    <sheet name="法宝等级" sheetId="4" r:id="rId6"/>
    <sheet name="法宝配置表" sheetId="34" r:id="rId7"/>
    <sheet name="法宝人物匹配" sheetId="7" r:id="rId8"/>
    <sheet name="技能设计" sheetId="6" r:id="rId9"/>
    <sheet name="基准卡牌配置" sheetId="14" r:id="rId10"/>
  </sheets>
  <calcPr calcId="124519"/>
</workbook>
</file>

<file path=xl/calcChain.xml><?xml version="1.0" encoding="utf-8"?>
<calcChain xmlns="http://schemas.openxmlformats.org/spreadsheetml/2006/main">
  <c r="H26" i="14"/>
  <c r="H25"/>
  <c r="H24"/>
  <c r="H23"/>
  <c r="H22"/>
  <c r="A26"/>
  <c r="A25"/>
  <c r="A24"/>
  <c r="A23"/>
  <c r="A22"/>
  <c r="B26"/>
  <c r="B25"/>
  <c r="B24"/>
  <c r="B23"/>
  <c r="B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"/>
  <c r="A26" i="3"/>
  <c r="A25"/>
  <c r="V5" i="8" l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A24" i="3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V191" i="8" l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AD22" i="14"/>
  <c r="E3" i="8"/>
  <c r="C2" i="3"/>
  <c r="B2"/>
  <c r="D3" i="8"/>
  <c r="C3" i="3" l="1"/>
  <c r="D2" i="4" s="1"/>
  <c r="V258" i="8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AD23" i="14"/>
  <c r="D4" i="8"/>
  <c r="E4"/>
  <c r="L32" i="2"/>
  <c r="L27"/>
  <c r="V350" i="8" l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AD24" i="14"/>
  <c r="D5" i="8"/>
  <c r="C4" i="3"/>
  <c r="E5" i="8"/>
  <c r="K30" i="2"/>
  <c r="J29"/>
  <c r="J28"/>
  <c r="K27"/>
  <c r="K33"/>
  <c r="K32"/>
  <c r="K31"/>
  <c r="K29"/>
  <c r="K28"/>
  <c r="K26"/>
  <c r="K25"/>
  <c r="K24"/>
  <c r="K23"/>
  <c r="K22"/>
  <c r="F45"/>
  <c r="I45"/>
  <c r="J45"/>
  <c r="F44"/>
  <c r="I44"/>
  <c r="J44"/>
  <c r="F43"/>
  <c r="I43"/>
  <c r="J43"/>
  <c r="F42"/>
  <c r="G42"/>
  <c r="I42"/>
  <c r="J42"/>
  <c r="I41"/>
  <c r="F40"/>
  <c r="I40"/>
  <c r="J40"/>
  <c r="F39"/>
  <c r="I39"/>
  <c r="J39"/>
  <c r="F38"/>
  <c r="I38"/>
  <c r="J38"/>
  <c r="F37"/>
  <c r="I37"/>
  <c r="J37"/>
  <c r="F36"/>
  <c r="I36"/>
  <c r="J36"/>
  <c r="F35"/>
  <c r="I35"/>
  <c r="J35"/>
  <c r="F34"/>
  <c r="I34"/>
  <c r="I33"/>
  <c r="F33"/>
  <c r="I32"/>
  <c r="F32"/>
  <c r="I31"/>
  <c r="F31"/>
  <c r="J30"/>
  <c r="I30"/>
  <c r="F30"/>
  <c r="I29"/>
  <c r="F29"/>
  <c r="I28"/>
  <c r="F28"/>
  <c r="I27"/>
  <c r="F27"/>
  <c r="I26"/>
  <c r="F26"/>
  <c r="I25"/>
  <c r="F25"/>
  <c r="I24"/>
  <c r="F24"/>
  <c r="I23"/>
  <c r="F23"/>
  <c r="I22"/>
  <c r="F22"/>
  <c r="J22"/>
  <c r="J25"/>
  <c r="E6" i="8" l="1"/>
  <c r="D6"/>
  <c r="V467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AD26" i="14" s="1"/>
  <c r="AD25"/>
  <c r="C5" i="3"/>
  <c r="AD9" i="14"/>
  <c r="AD17"/>
  <c r="AD10"/>
  <c r="AD18"/>
  <c r="AD5"/>
  <c r="AD13"/>
  <c r="AD6"/>
  <c r="AD14"/>
  <c r="AD7"/>
  <c r="AD11"/>
  <c r="AD15"/>
  <c r="AD19"/>
  <c r="AD8"/>
  <c r="AD12"/>
  <c r="AD16"/>
  <c r="AD20"/>
  <c r="J24" i="2"/>
  <c r="L2" i="8"/>
  <c r="J23" i="2"/>
  <c r="G24"/>
  <c r="G23"/>
  <c r="H3" i="8"/>
  <c r="G27" i="2"/>
  <c r="G41"/>
  <c r="G38"/>
  <c r="G35"/>
  <c r="G31"/>
  <c r="G30"/>
  <c r="G25"/>
  <c r="H20" i="14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E2"/>
  <c r="E7" i="8" l="1"/>
  <c r="D7"/>
  <c r="F3" i="14"/>
  <c r="AD21"/>
  <c r="L31" i="2" s="1"/>
  <c r="G44"/>
  <c r="G40"/>
  <c r="G37"/>
  <c r="H23"/>
  <c r="G28"/>
  <c r="H24"/>
  <c r="G2" i="14"/>
  <c r="S2" s="1"/>
  <c r="H4" i="8"/>
  <c r="D8" l="1"/>
  <c r="E8"/>
  <c r="L26" i="2"/>
  <c r="L25"/>
  <c r="L30"/>
  <c r="L23"/>
  <c r="L33"/>
  <c r="L22"/>
  <c r="L29"/>
  <c r="L28"/>
  <c r="L24"/>
  <c r="H5" i="8"/>
  <c r="I2"/>
  <c r="H6" l="1"/>
  <c r="E9"/>
  <c r="C6" i="3"/>
  <c r="D3" i="4" s="1"/>
  <c r="D9" i="8"/>
  <c r="H7"/>
  <c r="H21" i="14"/>
  <c r="J34" i="2"/>
  <c r="E10" i="8" l="1"/>
  <c r="D10"/>
  <c r="H8"/>
  <c r="H27" i="2"/>
  <c r="H30"/>
  <c r="H40"/>
  <c r="H31"/>
  <c r="H41"/>
  <c r="H28"/>
  <c r="H25"/>
  <c r="H38"/>
  <c r="H44"/>
  <c r="H42"/>
  <c r="H37"/>
  <c r="H35"/>
  <c r="H9" i="8"/>
  <c r="J27" i="2"/>
  <c r="J26"/>
  <c r="H10" i="8" l="1"/>
  <c r="D11"/>
  <c r="E11"/>
  <c r="J33" i="2"/>
  <c r="J32"/>
  <c r="J31"/>
  <c r="G3" i="8"/>
  <c r="C3"/>
  <c r="K2"/>
  <c r="C3" i="14" l="1"/>
  <c r="AE2" s="1"/>
  <c r="L3" i="8"/>
  <c r="D12"/>
  <c r="O2"/>
  <c r="E12"/>
  <c r="C7" i="3"/>
  <c r="H11" i="8"/>
  <c r="C4"/>
  <c r="B3" i="3"/>
  <c r="I2" i="14"/>
  <c r="F2" i="8"/>
  <c r="E3" i="14"/>
  <c r="I3" i="8"/>
  <c r="J2" i="14"/>
  <c r="F4"/>
  <c r="K3" i="8"/>
  <c r="G4"/>
  <c r="AZ166" i="6"/>
  <c r="AZ165"/>
  <c r="AZ164"/>
  <c r="AZ163"/>
  <c r="AZ162"/>
  <c r="AZ161"/>
  <c r="AZ160"/>
  <c r="AZ159"/>
  <c r="AZ158"/>
  <c r="U177"/>
  <c r="U176"/>
  <c r="U175"/>
  <c r="U174"/>
  <c r="U173"/>
  <c r="U172"/>
  <c r="U171"/>
  <c r="U170"/>
  <c r="U166"/>
  <c r="U165"/>
  <c r="U164"/>
  <c r="U163"/>
  <c r="U162"/>
  <c r="U161"/>
  <c r="U160"/>
  <c r="U159"/>
  <c r="U158"/>
  <c r="U155"/>
  <c r="U154"/>
  <c r="U153"/>
  <c r="U152"/>
  <c r="U151"/>
  <c r="U150"/>
  <c r="U144"/>
  <c r="U143"/>
  <c r="U142"/>
  <c r="U141"/>
  <c r="U140"/>
  <c r="U139"/>
  <c r="U138"/>
  <c r="U137"/>
  <c r="U12"/>
  <c r="U11"/>
  <c r="U10"/>
  <c r="U9"/>
  <c r="U8"/>
  <c r="U7"/>
  <c r="U6"/>
  <c r="U23"/>
  <c r="U22"/>
  <c r="U21"/>
  <c r="U20"/>
  <c r="U19"/>
  <c r="U18"/>
  <c r="U17"/>
  <c r="U16"/>
  <c r="U34"/>
  <c r="U33"/>
  <c r="U32"/>
  <c r="U31"/>
  <c r="U30"/>
  <c r="U29"/>
  <c r="U45"/>
  <c r="U44"/>
  <c r="U43"/>
  <c r="U42"/>
  <c r="U41"/>
  <c r="U40"/>
  <c r="U39"/>
  <c r="U38"/>
  <c r="U37"/>
  <c r="U56"/>
  <c r="U55"/>
  <c r="U54"/>
  <c r="U53"/>
  <c r="U52"/>
  <c r="U51"/>
  <c r="U50"/>
  <c r="U49"/>
  <c r="U67"/>
  <c r="U66"/>
  <c r="U65"/>
  <c r="U64"/>
  <c r="U63"/>
  <c r="U62"/>
  <c r="U61"/>
  <c r="U60"/>
  <c r="U78"/>
  <c r="U77"/>
  <c r="U76"/>
  <c r="U75"/>
  <c r="U74"/>
  <c r="U73"/>
  <c r="U89"/>
  <c r="U88"/>
  <c r="U87"/>
  <c r="U86"/>
  <c r="U85"/>
  <c r="U84"/>
  <c r="U83"/>
  <c r="U82"/>
  <c r="U81"/>
  <c r="U100"/>
  <c r="U99"/>
  <c r="U98"/>
  <c r="U97"/>
  <c r="U96"/>
  <c r="U95"/>
  <c r="U94"/>
  <c r="U93"/>
  <c r="U111"/>
  <c r="U110"/>
  <c r="U109"/>
  <c r="U108"/>
  <c r="U107"/>
  <c r="U106"/>
  <c r="U105"/>
  <c r="U122"/>
  <c r="U121"/>
  <c r="U120"/>
  <c r="U119"/>
  <c r="U118"/>
  <c r="U117"/>
  <c r="U116"/>
  <c r="U115"/>
  <c r="U133"/>
  <c r="U132"/>
  <c r="U131"/>
  <c r="U130"/>
  <c r="U129"/>
  <c r="U128"/>
  <c r="U127"/>
  <c r="U126"/>
  <c r="BF3"/>
  <c r="BF4"/>
  <c r="BF5"/>
  <c r="BF6"/>
  <c r="BF7"/>
  <c r="BF8"/>
  <c r="BF9"/>
  <c r="BF10"/>
  <c r="BF11"/>
  <c r="BF12"/>
  <c r="BF14"/>
  <c r="BF15"/>
  <c r="BF16"/>
  <c r="BF17"/>
  <c r="BF18"/>
  <c r="BF19"/>
  <c r="BF20"/>
  <c r="BF21"/>
  <c r="BF22"/>
  <c r="BF23"/>
  <c r="BF25"/>
  <c r="BF26"/>
  <c r="BF27"/>
  <c r="BF28"/>
  <c r="BF29"/>
  <c r="BF30"/>
  <c r="BF31"/>
  <c r="BF32"/>
  <c r="BF33"/>
  <c r="BF34"/>
  <c r="BF36"/>
  <c r="BF37"/>
  <c r="BF38"/>
  <c r="BF39"/>
  <c r="BF40"/>
  <c r="BF41"/>
  <c r="BF42"/>
  <c r="BF43"/>
  <c r="BF44"/>
  <c r="BF45"/>
  <c r="BF47"/>
  <c r="BF48"/>
  <c r="BF49"/>
  <c r="BF50"/>
  <c r="BF51"/>
  <c r="BF52"/>
  <c r="BF53"/>
  <c r="BF54"/>
  <c r="BF55"/>
  <c r="BF56"/>
  <c r="BF58"/>
  <c r="BF59"/>
  <c r="BF60"/>
  <c r="BF61"/>
  <c r="BF62"/>
  <c r="BF63"/>
  <c r="BF64"/>
  <c r="BF65"/>
  <c r="BF66"/>
  <c r="BF67"/>
  <c r="BF69"/>
  <c r="BF70"/>
  <c r="BF71"/>
  <c r="BF72"/>
  <c r="BF73"/>
  <c r="BF74"/>
  <c r="BF75"/>
  <c r="BF76"/>
  <c r="BF77"/>
  <c r="BF78"/>
  <c r="BF80"/>
  <c r="BF81"/>
  <c r="BF82"/>
  <c r="BF83"/>
  <c r="BF84"/>
  <c r="BF85"/>
  <c r="BF86"/>
  <c r="BF87"/>
  <c r="BF88"/>
  <c r="BF89"/>
  <c r="BF91"/>
  <c r="BF92"/>
  <c r="BF93"/>
  <c r="BF94"/>
  <c r="BF95"/>
  <c r="BF96"/>
  <c r="BF97"/>
  <c r="BF98"/>
  <c r="BF99"/>
  <c r="BF100"/>
  <c r="BF102"/>
  <c r="BF103"/>
  <c r="BF104"/>
  <c r="BF105"/>
  <c r="BF106"/>
  <c r="BF107"/>
  <c r="BF108"/>
  <c r="BF109"/>
  <c r="BF110"/>
  <c r="BF111"/>
  <c r="BF113"/>
  <c r="BF114"/>
  <c r="BF115"/>
  <c r="BF116"/>
  <c r="BF117"/>
  <c r="BF118"/>
  <c r="BF119"/>
  <c r="BF120"/>
  <c r="BF121"/>
  <c r="BF122"/>
  <c r="BF124"/>
  <c r="BF125"/>
  <c r="BF126"/>
  <c r="BF127"/>
  <c r="BF128"/>
  <c r="BF129"/>
  <c r="BF130"/>
  <c r="BF131"/>
  <c r="BF132"/>
  <c r="BF133"/>
  <c r="BF135"/>
  <c r="BF136"/>
  <c r="BF137"/>
  <c r="BF138"/>
  <c r="BF139"/>
  <c r="BF140"/>
  <c r="BF141"/>
  <c r="BF142"/>
  <c r="BF143"/>
  <c r="BF144"/>
  <c r="BF146"/>
  <c r="BF147"/>
  <c r="BF148"/>
  <c r="BF149"/>
  <c r="BF150"/>
  <c r="BF151"/>
  <c r="BF152"/>
  <c r="BF153"/>
  <c r="BF154"/>
  <c r="BF155"/>
  <c r="BF157"/>
  <c r="BF158"/>
  <c r="BF159"/>
  <c r="BF160"/>
  <c r="BF161"/>
  <c r="BF162"/>
  <c r="BF163"/>
  <c r="BF164"/>
  <c r="BF165"/>
  <c r="BF166"/>
  <c r="BF168"/>
  <c r="BF169"/>
  <c r="BF170"/>
  <c r="BF171"/>
  <c r="BF172"/>
  <c r="BF173"/>
  <c r="BF174"/>
  <c r="BF175"/>
  <c r="BF176"/>
  <c r="BF177"/>
  <c r="BD6"/>
  <c r="BD7"/>
  <c r="BD8"/>
  <c r="BD9"/>
  <c r="BD10"/>
  <c r="BD11"/>
  <c r="BD12"/>
  <c r="BD16"/>
  <c r="BD17"/>
  <c r="BD18"/>
  <c r="BD19"/>
  <c r="BD20"/>
  <c r="BD21"/>
  <c r="BD22"/>
  <c r="BD23"/>
  <c r="BD29"/>
  <c r="BD30"/>
  <c r="BD31"/>
  <c r="BD32"/>
  <c r="BD33"/>
  <c r="BD34"/>
  <c r="BD37"/>
  <c r="BD38"/>
  <c r="BD39"/>
  <c r="BD40"/>
  <c r="BD41"/>
  <c r="BD42"/>
  <c r="BD43"/>
  <c r="BD44"/>
  <c r="BD45"/>
  <c r="BD49"/>
  <c r="BD50"/>
  <c r="BD51"/>
  <c r="BD52"/>
  <c r="BD53"/>
  <c r="BD54"/>
  <c r="BD55"/>
  <c r="BD56"/>
  <c r="BD60"/>
  <c r="BD61"/>
  <c r="BD62"/>
  <c r="BD63"/>
  <c r="BD64"/>
  <c r="BD65"/>
  <c r="BD66"/>
  <c r="BD67"/>
  <c r="BD73"/>
  <c r="BD74"/>
  <c r="BD75"/>
  <c r="BD76"/>
  <c r="BD77"/>
  <c r="BD78"/>
  <c r="BD81"/>
  <c r="BD82"/>
  <c r="BD83"/>
  <c r="BD84"/>
  <c r="BD85"/>
  <c r="BD86"/>
  <c r="BD87"/>
  <c r="BD88"/>
  <c r="BD89"/>
  <c r="BD93"/>
  <c r="BD94"/>
  <c r="BD95"/>
  <c r="BD96"/>
  <c r="BD97"/>
  <c r="BD98"/>
  <c r="BD99"/>
  <c r="BD100"/>
  <c r="BD105"/>
  <c r="BD106"/>
  <c r="BD107"/>
  <c r="BD108"/>
  <c r="BD109"/>
  <c r="BD110"/>
  <c r="BD111"/>
  <c r="BD115"/>
  <c r="BD116"/>
  <c r="BD117"/>
  <c r="BD118"/>
  <c r="BD119"/>
  <c r="BD120"/>
  <c r="BD121"/>
  <c r="BD122"/>
  <c r="BD126"/>
  <c r="BD127"/>
  <c r="BD128"/>
  <c r="BD129"/>
  <c r="BD130"/>
  <c r="BD131"/>
  <c r="BD132"/>
  <c r="BD133"/>
  <c r="BD137"/>
  <c r="BD138"/>
  <c r="BD139"/>
  <c r="BD140"/>
  <c r="BD141"/>
  <c r="BD142"/>
  <c r="BD143"/>
  <c r="BD144"/>
  <c r="BD150"/>
  <c r="BD151"/>
  <c r="BD152"/>
  <c r="BD153"/>
  <c r="BD154"/>
  <c r="BD155"/>
  <c r="BD158"/>
  <c r="BD159"/>
  <c r="BD160"/>
  <c r="BD161"/>
  <c r="BD162"/>
  <c r="BD163"/>
  <c r="BD164"/>
  <c r="BD165"/>
  <c r="BD166"/>
  <c r="BD170"/>
  <c r="BD171"/>
  <c r="BD172"/>
  <c r="BD173"/>
  <c r="BD174"/>
  <c r="BD175"/>
  <c r="BD176"/>
  <c r="BD177"/>
  <c r="BB6"/>
  <c r="BB7"/>
  <c r="BB8"/>
  <c r="BB9"/>
  <c r="BB10"/>
  <c r="BB11"/>
  <c r="BB12"/>
  <c r="BB16"/>
  <c r="BB17"/>
  <c r="BB18"/>
  <c r="BB19"/>
  <c r="BB20"/>
  <c r="BB21"/>
  <c r="BB22"/>
  <c r="BB23"/>
  <c r="BB29"/>
  <c r="BB30"/>
  <c r="BB31"/>
  <c r="BB32"/>
  <c r="BB33"/>
  <c r="BB34"/>
  <c r="BB37"/>
  <c r="BB38"/>
  <c r="BB39"/>
  <c r="BB40"/>
  <c r="BB41"/>
  <c r="BB42"/>
  <c r="BB43"/>
  <c r="BB44"/>
  <c r="BB45"/>
  <c r="BB49"/>
  <c r="BB50"/>
  <c r="BB51"/>
  <c r="BB52"/>
  <c r="BB53"/>
  <c r="BB54"/>
  <c r="BB55"/>
  <c r="BB56"/>
  <c r="BB60"/>
  <c r="BB61"/>
  <c r="BB62"/>
  <c r="BB63"/>
  <c r="BB64"/>
  <c r="BB65"/>
  <c r="BB66"/>
  <c r="BB67"/>
  <c r="BB73"/>
  <c r="BB74"/>
  <c r="BB75"/>
  <c r="BB76"/>
  <c r="BB77"/>
  <c r="BB78"/>
  <c r="BB81"/>
  <c r="BB82"/>
  <c r="BB83"/>
  <c r="BB84"/>
  <c r="BB85"/>
  <c r="BB86"/>
  <c r="BB87"/>
  <c r="BB88"/>
  <c r="BB89"/>
  <c r="BB93"/>
  <c r="BB94"/>
  <c r="BB95"/>
  <c r="BB96"/>
  <c r="BB97"/>
  <c r="BB98"/>
  <c r="BB99"/>
  <c r="BB100"/>
  <c r="BB105"/>
  <c r="BB106"/>
  <c r="BB107"/>
  <c r="BB108"/>
  <c r="BB109"/>
  <c r="BB110"/>
  <c r="BB111"/>
  <c r="BB115"/>
  <c r="BB116"/>
  <c r="BB117"/>
  <c r="BB118"/>
  <c r="BB119"/>
  <c r="BB120"/>
  <c r="BB121"/>
  <c r="BB122"/>
  <c r="BB126"/>
  <c r="BB127"/>
  <c r="BB128"/>
  <c r="BB129"/>
  <c r="BB130"/>
  <c r="BB131"/>
  <c r="BB132"/>
  <c r="BB133"/>
  <c r="BB137"/>
  <c r="BB138"/>
  <c r="BB139"/>
  <c r="BB140"/>
  <c r="BB141"/>
  <c r="BB142"/>
  <c r="BB143"/>
  <c r="BB144"/>
  <c r="BB150"/>
  <c r="BB151"/>
  <c r="BB152"/>
  <c r="BB153"/>
  <c r="BB154"/>
  <c r="BB155"/>
  <c r="BB158"/>
  <c r="BB159"/>
  <c r="BB160"/>
  <c r="BB161"/>
  <c r="BB162"/>
  <c r="BB163"/>
  <c r="BB164"/>
  <c r="BB165"/>
  <c r="BB166"/>
  <c r="BB170"/>
  <c r="BB171"/>
  <c r="BB172"/>
  <c r="BB173"/>
  <c r="BB174"/>
  <c r="BB175"/>
  <c r="BB176"/>
  <c r="BB177"/>
  <c r="AZ6"/>
  <c r="AZ7"/>
  <c r="AZ8"/>
  <c r="AZ9"/>
  <c r="AZ10"/>
  <c r="AZ11"/>
  <c r="AZ12"/>
  <c r="AZ16"/>
  <c r="AZ17"/>
  <c r="AZ18"/>
  <c r="AZ19"/>
  <c r="AZ20"/>
  <c r="AZ21"/>
  <c r="AZ22"/>
  <c r="AZ23"/>
  <c r="AZ29"/>
  <c r="AZ30"/>
  <c r="AZ31"/>
  <c r="AZ32"/>
  <c r="AZ33"/>
  <c r="AZ34"/>
  <c r="AZ37"/>
  <c r="AZ38"/>
  <c r="AZ39"/>
  <c r="AZ40"/>
  <c r="AZ41"/>
  <c r="AZ42"/>
  <c r="AZ43"/>
  <c r="AZ44"/>
  <c r="AZ45"/>
  <c r="AZ49"/>
  <c r="AZ50"/>
  <c r="AZ51"/>
  <c r="AZ52"/>
  <c r="AZ53"/>
  <c r="AZ54"/>
  <c r="AZ55"/>
  <c r="AZ56"/>
  <c r="AZ60"/>
  <c r="AZ61"/>
  <c r="AZ62"/>
  <c r="AZ63"/>
  <c r="AZ64"/>
  <c r="AZ65"/>
  <c r="AZ66"/>
  <c r="AZ67"/>
  <c r="AZ73"/>
  <c r="AZ74"/>
  <c r="AZ75"/>
  <c r="AZ76"/>
  <c r="AZ77"/>
  <c r="AZ78"/>
  <c r="AZ81"/>
  <c r="AZ82"/>
  <c r="AZ83"/>
  <c r="AZ84"/>
  <c r="AZ85"/>
  <c r="AZ86"/>
  <c r="AZ87"/>
  <c r="AZ88"/>
  <c r="AZ89"/>
  <c r="AZ93"/>
  <c r="AZ94"/>
  <c r="AZ95"/>
  <c r="AZ96"/>
  <c r="AZ97"/>
  <c r="AZ98"/>
  <c r="AZ99"/>
  <c r="AZ100"/>
  <c r="AZ105"/>
  <c r="AZ106"/>
  <c r="AZ107"/>
  <c r="AZ108"/>
  <c r="AZ109"/>
  <c r="AZ110"/>
  <c r="AZ111"/>
  <c r="AZ115"/>
  <c r="AZ116"/>
  <c r="AZ117"/>
  <c r="AZ118"/>
  <c r="AZ119"/>
  <c r="AZ120"/>
  <c r="AZ121"/>
  <c r="AZ122"/>
  <c r="AZ126"/>
  <c r="AZ127"/>
  <c r="AZ128"/>
  <c r="AZ129"/>
  <c r="AZ130"/>
  <c r="AZ131"/>
  <c r="AZ132"/>
  <c r="AZ133"/>
  <c r="AZ137"/>
  <c r="AZ138"/>
  <c r="AZ139"/>
  <c r="AZ140"/>
  <c r="AZ141"/>
  <c r="AZ142"/>
  <c r="AZ143"/>
  <c r="AZ144"/>
  <c r="AZ150"/>
  <c r="AZ151"/>
  <c r="AZ152"/>
  <c r="AZ153"/>
  <c r="AZ154"/>
  <c r="AZ155"/>
  <c r="AZ170"/>
  <c r="AZ171"/>
  <c r="AZ172"/>
  <c r="AZ173"/>
  <c r="AZ174"/>
  <c r="AZ175"/>
  <c r="AZ176"/>
  <c r="AZ177"/>
  <c r="AX6"/>
  <c r="AX7"/>
  <c r="AX8"/>
  <c r="AX9"/>
  <c r="AX10"/>
  <c r="AX11"/>
  <c r="AX12"/>
  <c r="AX16"/>
  <c r="AX17"/>
  <c r="AX18"/>
  <c r="AX19"/>
  <c r="AX20"/>
  <c r="AX21"/>
  <c r="AX22"/>
  <c r="AX23"/>
  <c r="AX29"/>
  <c r="AX30"/>
  <c r="AX31"/>
  <c r="AX32"/>
  <c r="AX33"/>
  <c r="AX34"/>
  <c r="AX37"/>
  <c r="AX38"/>
  <c r="AX39"/>
  <c r="AX40"/>
  <c r="AX41"/>
  <c r="AX42"/>
  <c r="AX43"/>
  <c r="AX44"/>
  <c r="AX45"/>
  <c r="AX49"/>
  <c r="AX50"/>
  <c r="AX51"/>
  <c r="AX52"/>
  <c r="AX53"/>
  <c r="AX54"/>
  <c r="AX55"/>
  <c r="AX56"/>
  <c r="AX60"/>
  <c r="AX61"/>
  <c r="AX62"/>
  <c r="AX63"/>
  <c r="AX64"/>
  <c r="AX65"/>
  <c r="AX66"/>
  <c r="AX67"/>
  <c r="AX73"/>
  <c r="AX74"/>
  <c r="AX75"/>
  <c r="AX76"/>
  <c r="AX77"/>
  <c r="AX78"/>
  <c r="AX81"/>
  <c r="AX82"/>
  <c r="AX83"/>
  <c r="AX84"/>
  <c r="AX85"/>
  <c r="AX86"/>
  <c r="AX87"/>
  <c r="AX88"/>
  <c r="AX89"/>
  <c r="AX93"/>
  <c r="AX94"/>
  <c r="AX95"/>
  <c r="AX96"/>
  <c r="AX97"/>
  <c r="AX98"/>
  <c r="AX99"/>
  <c r="AX100"/>
  <c r="AX105"/>
  <c r="AX106"/>
  <c r="AX107"/>
  <c r="AX108"/>
  <c r="AX109"/>
  <c r="AX110"/>
  <c r="AX111"/>
  <c r="AX115"/>
  <c r="AX116"/>
  <c r="AX117"/>
  <c r="AX118"/>
  <c r="AX119"/>
  <c r="AX120"/>
  <c r="AX121"/>
  <c r="AX122"/>
  <c r="AX126"/>
  <c r="AX127"/>
  <c r="AX128"/>
  <c r="AX129"/>
  <c r="AX130"/>
  <c r="AX131"/>
  <c r="AX132"/>
  <c r="AX133"/>
  <c r="AX137"/>
  <c r="AX138"/>
  <c r="AX139"/>
  <c r="AX140"/>
  <c r="AX141"/>
  <c r="AX142"/>
  <c r="AX143"/>
  <c r="AX144"/>
  <c r="AX150"/>
  <c r="AX151"/>
  <c r="AX152"/>
  <c r="AX153"/>
  <c r="AX154"/>
  <c r="AX155"/>
  <c r="AX158"/>
  <c r="AX159"/>
  <c r="AX160"/>
  <c r="AX161"/>
  <c r="AX162"/>
  <c r="AX163"/>
  <c r="AX164"/>
  <c r="AX165"/>
  <c r="AX166"/>
  <c r="AX170"/>
  <c r="AX171"/>
  <c r="AX172"/>
  <c r="AX173"/>
  <c r="AX174"/>
  <c r="AX175"/>
  <c r="AX176"/>
  <c r="AX177"/>
  <c r="AV3"/>
  <c r="AV4"/>
  <c r="AV5"/>
  <c r="AV6"/>
  <c r="AV7"/>
  <c r="AV8"/>
  <c r="AV9"/>
  <c r="AV10"/>
  <c r="AV11"/>
  <c r="AV12"/>
  <c r="AV14"/>
  <c r="AV15"/>
  <c r="AV16"/>
  <c r="AV17"/>
  <c r="AV18"/>
  <c r="AV19"/>
  <c r="AV20"/>
  <c r="AV21"/>
  <c r="AV22"/>
  <c r="AV23"/>
  <c r="AV25"/>
  <c r="AV26"/>
  <c r="AV27"/>
  <c r="AV28"/>
  <c r="AV29"/>
  <c r="AV30"/>
  <c r="AV31"/>
  <c r="AV32"/>
  <c r="AV33"/>
  <c r="AV34"/>
  <c r="AV36"/>
  <c r="AV37"/>
  <c r="AV38"/>
  <c r="AV39"/>
  <c r="AV40"/>
  <c r="AV41"/>
  <c r="AV42"/>
  <c r="AV43"/>
  <c r="AV44"/>
  <c r="AV45"/>
  <c r="AV47"/>
  <c r="AV48"/>
  <c r="AV49"/>
  <c r="AV50"/>
  <c r="AV51"/>
  <c r="AV52"/>
  <c r="AV53"/>
  <c r="AV54"/>
  <c r="AV55"/>
  <c r="AV56"/>
  <c r="AV58"/>
  <c r="AV59"/>
  <c r="AV60"/>
  <c r="AV61"/>
  <c r="AV62"/>
  <c r="AV63"/>
  <c r="AV64"/>
  <c r="AV65"/>
  <c r="AV66"/>
  <c r="AV67"/>
  <c r="AV69"/>
  <c r="AV70"/>
  <c r="AV71"/>
  <c r="AV72"/>
  <c r="AV73"/>
  <c r="AV74"/>
  <c r="AV75"/>
  <c r="AV76"/>
  <c r="AV77"/>
  <c r="AV78"/>
  <c r="AV80"/>
  <c r="AV81"/>
  <c r="AV82"/>
  <c r="AV83"/>
  <c r="AV84"/>
  <c r="AV85"/>
  <c r="AV86"/>
  <c r="AV87"/>
  <c r="AV88"/>
  <c r="AV89"/>
  <c r="AV91"/>
  <c r="AV92"/>
  <c r="AV93"/>
  <c r="AV94"/>
  <c r="AV95"/>
  <c r="AV96"/>
  <c r="AV97"/>
  <c r="AV98"/>
  <c r="AV99"/>
  <c r="AV100"/>
  <c r="AV102"/>
  <c r="AV103"/>
  <c r="AV104"/>
  <c r="AV105"/>
  <c r="AV106"/>
  <c r="AV107"/>
  <c r="AV108"/>
  <c r="AV109"/>
  <c r="AV110"/>
  <c r="AV111"/>
  <c r="AV113"/>
  <c r="AV114"/>
  <c r="AV115"/>
  <c r="AV116"/>
  <c r="AV117"/>
  <c r="AV118"/>
  <c r="AV119"/>
  <c r="AV120"/>
  <c r="AV121"/>
  <c r="AV122"/>
  <c r="AV124"/>
  <c r="AV125"/>
  <c r="AV126"/>
  <c r="AV127"/>
  <c r="AV128"/>
  <c r="AV129"/>
  <c r="AV130"/>
  <c r="AV131"/>
  <c r="AV132"/>
  <c r="AV133"/>
  <c r="AV135"/>
  <c r="AV136"/>
  <c r="AV137"/>
  <c r="AV138"/>
  <c r="AV139"/>
  <c r="AV140"/>
  <c r="AV141"/>
  <c r="AV142"/>
  <c r="AV143"/>
  <c r="AV144"/>
  <c r="AV146"/>
  <c r="AV147"/>
  <c r="AV148"/>
  <c r="AV149"/>
  <c r="AV150"/>
  <c r="AV151"/>
  <c r="AV152"/>
  <c r="AV153"/>
  <c r="AV154"/>
  <c r="AV155"/>
  <c r="AV157"/>
  <c r="AV158"/>
  <c r="AV159"/>
  <c r="AV160"/>
  <c r="AV161"/>
  <c r="AV162"/>
  <c r="AV163"/>
  <c r="AV164"/>
  <c r="AV165"/>
  <c r="AV166"/>
  <c r="AV168"/>
  <c r="AV169"/>
  <c r="AV170"/>
  <c r="AV171"/>
  <c r="AV172"/>
  <c r="AV173"/>
  <c r="AV174"/>
  <c r="AV175"/>
  <c r="AV176"/>
  <c r="AV177"/>
  <c r="AT3"/>
  <c r="AT4"/>
  <c r="AT5"/>
  <c r="AT6"/>
  <c r="AT7"/>
  <c r="AT8"/>
  <c r="AT9"/>
  <c r="AT10"/>
  <c r="AT11"/>
  <c r="AT12"/>
  <c r="AT14"/>
  <c r="AT15"/>
  <c r="AT16"/>
  <c r="AT17"/>
  <c r="AT18"/>
  <c r="AT19"/>
  <c r="AT20"/>
  <c r="AT21"/>
  <c r="AT22"/>
  <c r="AT23"/>
  <c r="AT25"/>
  <c r="AT26"/>
  <c r="AT27"/>
  <c r="AT28"/>
  <c r="AT29"/>
  <c r="AT30"/>
  <c r="AT31"/>
  <c r="AT32"/>
  <c r="AT33"/>
  <c r="AT34"/>
  <c r="AT36"/>
  <c r="AT37"/>
  <c r="AT38"/>
  <c r="AT39"/>
  <c r="AT40"/>
  <c r="AT41"/>
  <c r="AT42"/>
  <c r="AT43"/>
  <c r="AT44"/>
  <c r="AT45"/>
  <c r="AT47"/>
  <c r="AT48"/>
  <c r="AT49"/>
  <c r="AT50"/>
  <c r="AT51"/>
  <c r="AT52"/>
  <c r="AT53"/>
  <c r="AT54"/>
  <c r="AT55"/>
  <c r="AT56"/>
  <c r="AT58"/>
  <c r="AT59"/>
  <c r="AT60"/>
  <c r="AT61"/>
  <c r="AT62"/>
  <c r="AT63"/>
  <c r="AT64"/>
  <c r="AT65"/>
  <c r="AT66"/>
  <c r="AT67"/>
  <c r="AT69"/>
  <c r="AT70"/>
  <c r="AT71"/>
  <c r="AT72"/>
  <c r="AT73"/>
  <c r="AT74"/>
  <c r="AT75"/>
  <c r="AT76"/>
  <c r="AT77"/>
  <c r="AT78"/>
  <c r="AT80"/>
  <c r="AT81"/>
  <c r="AT82"/>
  <c r="AT83"/>
  <c r="AT84"/>
  <c r="AT85"/>
  <c r="AT86"/>
  <c r="AT87"/>
  <c r="AT88"/>
  <c r="AT89"/>
  <c r="AT91"/>
  <c r="AT92"/>
  <c r="AT93"/>
  <c r="AT94"/>
  <c r="AT95"/>
  <c r="AT96"/>
  <c r="AT97"/>
  <c r="AT98"/>
  <c r="AT99"/>
  <c r="AT100"/>
  <c r="AT102"/>
  <c r="AT103"/>
  <c r="AT104"/>
  <c r="AT105"/>
  <c r="AT106"/>
  <c r="AT107"/>
  <c r="AT108"/>
  <c r="AT109"/>
  <c r="AT110"/>
  <c r="AT111"/>
  <c r="AT113"/>
  <c r="AT114"/>
  <c r="AT115"/>
  <c r="AT116"/>
  <c r="AT117"/>
  <c r="AT118"/>
  <c r="AT119"/>
  <c r="AT120"/>
  <c r="AT121"/>
  <c r="AT122"/>
  <c r="AT124"/>
  <c r="AT125"/>
  <c r="AT126"/>
  <c r="AT127"/>
  <c r="AT128"/>
  <c r="AT129"/>
  <c r="AT130"/>
  <c r="AT131"/>
  <c r="AT132"/>
  <c r="AT133"/>
  <c r="AT135"/>
  <c r="AT136"/>
  <c r="AT137"/>
  <c r="AT138"/>
  <c r="AT139"/>
  <c r="AT140"/>
  <c r="AT141"/>
  <c r="AT142"/>
  <c r="AT143"/>
  <c r="AT144"/>
  <c r="AT146"/>
  <c r="AT147"/>
  <c r="AT148"/>
  <c r="AT149"/>
  <c r="AT150"/>
  <c r="AT151"/>
  <c r="AT152"/>
  <c r="AT153"/>
  <c r="AT154"/>
  <c r="AT155"/>
  <c r="AT157"/>
  <c r="AT158"/>
  <c r="AT159"/>
  <c r="AT160"/>
  <c r="AT161"/>
  <c r="AT162"/>
  <c r="AT163"/>
  <c r="AT164"/>
  <c r="AT165"/>
  <c r="AT166"/>
  <c r="AT168"/>
  <c r="AT169"/>
  <c r="AT170"/>
  <c r="AT171"/>
  <c r="AT172"/>
  <c r="AT173"/>
  <c r="AT174"/>
  <c r="AT175"/>
  <c r="AT176"/>
  <c r="AT177"/>
  <c r="AR4"/>
  <c r="AR3"/>
  <c r="AR5"/>
  <c r="AR6"/>
  <c r="AR7"/>
  <c r="AR8"/>
  <c r="AR9"/>
  <c r="AR10"/>
  <c r="AR11"/>
  <c r="AR12"/>
  <c r="AR14"/>
  <c r="AR15"/>
  <c r="AR16"/>
  <c r="AR17"/>
  <c r="AR18"/>
  <c r="BG18" s="1"/>
  <c r="AR19"/>
  <c r="AR20"/>
  <c r="AR21"/>
  <c r="AR22"/>
  <c r="BG22" s="1"/>
  <c r="AR23"/>
  <c r="AR25"/>
  <c r="AR26"/>
  <c r="AR27"/>
  <c r="AR28"/>
  <c r="AR29"/>
  <c r="AR30"/>
  <c r="AR31"/>
  <c r="BG31" s="1"/>
  <c r="AR32"/>
  <c r="AR33"/>
  <c r="AR34"/>
  <c r="AR36"/>
  <c r="AR37"/>
  <c r="AR38"/>
  <c r="AR39"/>
  <c r="AR40"/>
  <c r="AR41"/>
  <c r="AR42"/>
  <c r="AR43"/>
  <c r="AR44"/>
  <c r="AR45"/>
  <c r="AR47"/>
  <c r="AR48"/>
  <c r="AR49"/>
  <c r="AR50"/>
  <c r="AR51"/>
  <c r="AR52"/>
  <c r="AR53"/>
  <c r="AR54"/>
  <c r="AR55"/>
  <c r="AR56"/>
  <c r="AR58"/>
  <c r="AR59"/>
  <c r="AR60"/>
  <c r="AR61"/>
  <c r="AR62"/>
  <c r="AR63"/>
  <c r="AR64"/>
  <c r="AR65"/>
  <c r="AR66"/>
  <c r="AR67"/>
  <c r="AR69"/>
  <c r="AR70"/>
  <c r="AR71"/>
  <c r="AR72"/>
  <c r="AR73"/>
  <c r="AR74"/>
  <c r="AR75"/>
  <c r="AR76"/>
  <c r="AR77"/>
  <c r="AR78"/>
  <c r="AR80"/>
  <c r="AR81"/>
  <c r="AR82"/>
  <c r="AR83"/>
  <c r="AR84"/>
  <c r="BG84" s="1"/>
  <c r="AR85"/>
  <c r="AR86"/>
  <c r="AR87"/>
  <c r="AR88"/>
  <c r="BG88" s="1"/>
  <c r="AR89"/>
  <c r="AR91"/>
  <c r="AR92"/>
  <c r="AR93"/>
  <c r="BG93" s="1"/>
  <c r="AR94"/>
  <c r="AR95"/>
  <c r="AR96"/>
  <c r="AR97"/>
  <c r="BG97" s="1"/>
  <c r="AR98"/>
  <c r="AR99"/>
  <c r="AR100"/>
  <c r="AR102"/>
  <c r="AR103"/>
  <c r="AR104"/>
  <c r="AR105"/>
  <c r="AR106"/>
  <c r="AR107"/>
  <c r="AR108"/>
  <c r="AR109"/>
  <c r="AR110"/>
  <c r="AR111"/>
  <c r="AR113"/>
  <c r="AR114"/>
  <c r="AR115"/>
  <c r="AR116"/>
  <c r="AR117"/>
  <c r="AR118"/>
  <c r="AR119"/>
  <c r="AR120"/>
  <c r="AR121"/>
  <c r="AR122"/>
  <c r="AR124"/>
  <c r="AR125"/>
  <c r="AR126"/>
  <c r="AR127"/>
  <c r="AR128"/>
  <c r="AR129"/>
  <c r="AR130"/>
  <c r="AR131"/>
  <c r="AR132"/>
  <c r="AR133"/>
  <c r="AR135"/>
  <c r="AR136"/>
  <c r="AR137"/>
  <c r="AR138"/>
  <c r="AR139"/>
  <c r="AR140"/>
  <c r="AR141"/>
  <c r="AR142"/>
  <c r="AR143"/>
  <c r="AR144"/>
  <c r="AR146"/>
  <c r="AR147"/>
  <c r="AR148"/>
  <c r="AR149"/>
  <c r="AR150"/>
  <c r="AR151"/>
  <c r="AR152"/>
  <c r="AR153"/>
  <c r="AR154"/>
  <c r="AR155"/>
  <c r="AR157"/>
  <c r="AR158"/>
  <c r="AR159"/>
  <c r="BG159" s="1"/>
  <c r="AR160"/>
  <c r="AR161"/>
  <c r="AR162"/>
  <c r="AR163"/>
  <c r="BG163" s="1"/>
  <c r="AR164"/>
  <c r="AR165"/>
  <c r="AR166"/>
  <c r="AR168"/>
  <c r="AR169"/>
  <c r="AR170"/>
  <c r="AR171"/>
  <c r="AR172"/>
  <c r="BG172" s="1"/>
  <c r="AR173"/>
  <c r="AR174"/>
  <c r="AR175"/>
  <c r="AR176"/>
  <c r="BG176" s="1"/>
  <c r="AR177"/>
  <c r="AN177"/>
  <c r="AN176"/>
  <c r="AN175"/>
  <c r="AN174"/>
  <c r="AN173"/>
  <c r="AN172"/>
  <c r="AN171"/>
  <c r="AN170"/>
  <c r="AN169"/>
  <c r="AN168"/>
  <c r="AN166"/>
  <c r="AN165"/>
  <c r="AN164"/>
  <c r="AN163"/>
  <c r="AN162"/>
  <c r="AN161"/>
  <c r="AN160"/>
  <c r="AN159"/>
  <c r="AN158"/>
  <c r="AN157"/>
  <c r="AN155"/>
  <c r="AN154"/>
  <c r="AN153"/>
  <c r="AN152"/>
  <c r="AN151"/>
  <c r="AN150"/>
  <c r="AN149"/>
  <c r="AN148"/>
  <c r="AN147"/>
  <c r="AN146"/>
  <c r="AN144"/>
  <c r="AN143"/>
  <c r="AN142"/>
  <c r="AN141"/>
  <c r="AN140"/>
  <c r="AN139"/>
  <c r="AN138"/>
  <c r="AN137"/>
  <c r="AN136"/>
  <c r="AN135"/>
  <c r="AN133"/>
  <c r="AN132"/>
  <c r="AN131"/>
  <c r="AN130"/>
  <c r="AN129"/>
  <c r="AN128"/>
  <c r="AN127"/>
  <c r="AN126"/>
  <c r="AN125"/>
  <c r="AN124"/>
  <c r="AN122"/>
  <c r="AN121"/>
  <c r="AN120"/>
  <c r="AN119"/>
  <c r="AN118"/>
  <c r="AN117"/>
  <c r="AN116"/>
  <c r="AN115"/>
  <c r="AN114"/>
  <c r="AN113"/>
  <c r="AN111"/>
  <c r="AN110"/>
  <c r="AN109"/>
  <c r="AN108"/>
  <c r="AN107"/>
  <c r="AN106"/>
  <c r="AN105"/>
  <c r="AN104"/>
  <c r="AN103"/>
  <c r="AN102"/>
  <c r="AN100"/>
  <c r="AN99"/>
  <c r="AN98"/>
  <c r="AN97"/>
  <c r="AN96"/>
  <c r="AN95"/>
  <c r="AN94"/>
  <c r="AN93"/>
  <c r="AN92"/>
  <c r="AN91"/>
  <c r="AN89"/>
  <c r="AN88"/>
  <c r="AN87"/>
  <c r="AN86"/>
  <c r="AN85"/>
  <c r="AN84"/>
  <c r="AN83"/>
  <c r="AN82"/>
  <c r="AN81"/>
  <c r="AN80"/>
  <c r="AN78"/>
  <c r="AN77"/>
  <c r="AN76"/>
  <c r="AN75"/>
  <c r="AN74"/>
  <c r="AN73"/>
  <c r="AN72"/>
  <c r="AN71"/>
  <c r="AN70"/>
  <c r="AN69"/>
  <c r="AN67"/>
  <c r="AN66"/>
  <c r="AN65"/>
  <c r="AN64"/>
  <c r="AN63"/>
  <c r="AN62"/>
  <c r="AN61"/>
  <c r="AN60"/>
  <c r="AN59"/>
  <c r="AN58"/>
  <c r="AN56"/>
  <c r="AN55"/>
  <c r="AN54"/>
  <c r="AN53"/>
  <c r="AN52"/>
  <c r="AN51"/>
  <c r="AN50"/>
  <c r="AN49"/>
  <c r="AN48"/>
  <c r="AN47"/>
  <c r="AN45"/>
  <c r="AN44"/>
  <c r="AN43"/>
  <c r="AN42"/>
  <c r="AN41"/>
  <c r="AN40"/>
  <c r="AN39"/>
  <c r="AN38"/>
  <c r="AN37"/>
  <c r="AN36"/>
  <c r="AN34"/>
  <c r="AN33"/>
  <c r="AN32"/>
  <c r="AN31"/>
  <c r="AN30"/>
  <c r="AN29"/>
  <c r="AN28"/>
  <c r="AN27"/>
  <c r="AN26"/>
  <c r="AN25"/>
  <c r="AN23"/>
  <c r="AN22"/>
  <c r="AN21"/>
  <c r="AN20"/>
  <c r="AN19"/>
  <c r="AN18"/>
  <c r="AN17"/>
  <c r="AN16"/>
  <c r="AN15"/>
  <c r="AN14"/>
  <c r="AN12"/>
  <c r="AN11"/>
  <c r="AN10"/>
  <c r="AN9"/>
  <c r="AN8"/>
  <c r="AN7"/>
  <c r="AN6"/>
  <c r="AN5"/>
  <c r="AN4"/>
  <c r="AL177"/>
  <c r="AL176"/>
  <c r="AL175"/>
  <c r="AL174"/>
  <c r="AL173"/>
  <c r="AL172"/>
  <c r="AL171"/>
  <c r="AL170"/>
  <c r="AL169"/>
  <c r="AL168"/>
  <c r="AL166"/>
  <c r="AL165"/>
  <c r="AL164"/>
  <c r="AL163"/>
  <c r="AL162"/>
  <c r="AL161"/>
  <c r="AL160"/>
  <c r="AL159"/>
  <c r="AL158"/>
  <c r="AL157"/>
  <c r="AL155"/>
  <c r="AL154"/>
  <c r="AL153"/>
  <c r="AL152"/>
  <c r="AL151"/>
  <c r="AL150"/>
  <c r="AL149"/>
  <c r="AL148"/>
  <c r="AL147"/>
  <c r="AL146"/>
  <c r="AL144"/>
  <c r="AL143"/>
  <c r="AL142"/>
  <c r="AL141"/>
  <c r="AL140"/>
  <c r="AL139"/>
  <c r="AL138"/>
  <c r="AL137"/>
  <c r="AL136"/>
  <c r="AL135"/>
  <c r="AL133"/>
  <c r="AL132"/>
  <c r="AL131"/>
  <c r="AL130"/>
  <c r="AL129"/>
  <c r="AL128"/>
  <c r="AL127"/>
  <c r="AL126"/>
  <c r="AL125"/>
  <c r="AL124"/>
  <c r="AL122"/>
  <c r="AL121"/>
  <c r="AL120"/>
  <c r="AL119"/>
  <c r="AL118"/>
  <c r="AL117"/>
  <c r="AL116"/>
  <c r="AL115"/>
  <c r="AL114"/>
  <c r="AL113"/>
  <c r="AL111"/>
  <c r="AL110"/>
  <c r="AL109"/>
  <c r="AL108"/>
  <c r="AL107"/>
  <c r="AL106"/>
  <c r="AL105"/>
  <c r="AL104"/>
  <c r="AL103"/>
  <c r="AL102"/>
  <c r="AL100"/>
  <c r="AL99"/>
  <c r="AL98"/>
  <c r="AL97"/>
  <c r="AL96"/>
  <c r="AL95"/>
  <c r="AL94"/>
  <c r="AL93"/>
  <c r="AL92"/>
  <c r="AL91"/>
  <c r="AL89"/>
  <c r="AL88"/>
  <c r="AL87"/>
  <c r="AL86"/>
  <c r="AL85"/>
  <c r="AL84"/>
  <c r="AL83"/>
  <c r="AL82"/>
  <c r="AL81"/>
  <c r="AL80"/>
  <c r="AL78"/>
  <c r="AL77"/>
  <c r="AL76"/>
  <c r="AL75"/>
  <c r="AL74"/>
  <c r="AL73"/>
  <c r="AL72"/>
  <c r="AL71"/>
  <c r="AL70"/>
  <c r="AL69"/>
  <c r="AL67"/>
  <c r="AL66"/>
  <c r="AL65"/>
  <c r="AL64"/>
  <c r="AL63"/>
  <c r="AL62"/>
  <c r="AL61"/>
  <c r="AL60"/>
  <c r="AL59"/>
  <c r="AL58"/>
  <c r="AL56"/>
  <c r="AL55"/>
  <c r="AL54"/>
  <c r="AL53"/>
  <c r="AL52"/>
  <c r="AL51"/>
  <c r="AL50"/>
  <c r="AL49"/>
  <c r="AL48"/>
  <c r="AL47"/>
  <c r="AL45"/>
  <c r="AL44"/>
  <c r="AL43"/>
  <c r="AL42"/>
  <c r="AL41"/>
  <c r="AL40"/>
  <c r="AL39"/>
  <c r="AL38"/>
  <c r="AL37"/>
  <c r="AL36"/>
  <c r="AL34"/>
  <c r="AL33"/>
  <c r="AL32"/>
  <c r="AL31"/>
  <c r="AL30"/>
  <c r="AL29"/>
  <c r="AL28"/>
  <c r="AL27"/>
  <c r="AL26"/>
  <c r="AL25"/>
  <c r="AL23"/>
  <c r="AL22"/>
  <c r="AL21"/>
  <c r="AL20"/>
  <c r="AL19"/>
  <c r="AL18"/>
  <c r="AL17"/>
  <c r="AL16"/>
  <c r="AL15"/>
  <c r="AL14"/>
  <c r="AL12"/>
  <c r="AL11"/>
  <c r="AL10"/>
  <c r="AL9"/>
  <c r="AL8"/>
  <c r="AL7"/>
  <c r="AL6"/>
  <c r="AL5"/>
  <c r="AL4"/>
  <c r="AJ177"/>
  <c r="AJ176"/>
  <c r="AJ175"/>
  <c r="AJ174"/>
  <c r="AJ173"/>
  <c r="AJ172"/>
  <c r="AJ171"/>
  <c r="AJ170"/>
  <c r="AJ169"/>
  <c r="AJ168"/>
  <c r="AJ166"/>
  <c r="AJ165"/>
  <c r="AJ164"/>
  <c r="AJ163"/>
  <c r="AJ162"/>
  <c r="AJ161"/>
  <c r="AJ160"/>
  <c r="AJ159"/>
  <c r="AJ158"/>
  <c r="AJ157"/>
  <c r="AJ155"/>
  <c r="AJ154"/>
  <c r="AJ153"/>
  <c r="AJ152"/>
  <c r="AJ151"/>
  <c r="AJ150"/>
  <c r="AJ149"/>
  <c r="AJ148"/>
  <c r="AJ147"/>
  <c r="AJ146"/>
  <c r="AJ144"/>
  <c r="AJ143"/>
  <c r="AJ142"/>
  <c r="AJ141"/>
  <c r="AJ140"/>
  <c r="AJ139"/>
  <c r="AJ138"/>
  <c r="AJ137"/>
  <c r="AJ136"/>
  <c r="AJ135"/>
  <c r="AJ133"/>
  <c r="AJ132"/>
  <c r="AJ131"/>
  <c r="AJ130"/>
  <c r="AJ129"/>
  <c r="AJ128"/>
  <c r="AJ127"/>
  <c r="AJ126"/>
  <c r="AJ125"/>
  <c r="AJ124"/>
  <c r="AJ122"/>
  <c r="AJ121"/>
  <c r="AJ120"/>
  <c r="AJ119"/>
  <c r="AJ118"/>
  <c r="AJ117"/>
  <c r="AJ116"/>
  <c r="AJ115"/>
  <c r="AJ114"/>
  <c r="AJ113"/>
  <c r="AJ111"/>
  <c r="AJ110"/>
  <c r="AJ109"/>
  <c r="AJ108"/>
  <c r="AJ107"/>
  <c r="AJ106"/>
  <c r="AJ105"/>
  <c r="AJ104"/>
  <c r="AJ103"/>
  <c r="AJ102"/>
  <c r="AJ100"/>
  <c r="AJ99"/>
  <c r="AJ98"/>
  <c r="AJ97"/>
  <c r="AJ96"/>
  <c r="AJ95"/>
  <c r="AJ94"/>
  <c r="AJ93"/>
  <c r="AJ92"/>
  <c r="AJ91"/>
  <c r="AJ89"/>
  <c r="AJ88"/>
  <c r="AJ87"/>
  <c r="AJ86"/>
  <c r="AJ85"/>
  <c r="AJ84"/>
  <c r="AJ83"/>
  <c r="AJ82"/>
  <c r="AJ81"/>
  <c r="AJ80"/>
  <c r="AJ78"/>
  <c r="AJ77"/>
  <c r="AJ76"/>
  <c r="AJ75"/>
  <c r="AJ74"/>
  <c r="AJ73"/>
  <c r="AJ72"/>
  <c r="AJ71"/>
  <c r="AJ70"/>
  <c r="AJ69"/>
  <c r="AJ67"/>
  <c r="AJ66"/>
  <c r="AJ65"/>
  <c r="AJ64"/>
  <c r="AJ63"/>
  <c r="AJ62"/>
  <c r="AJ61"/>
  <c r="AJ60"/>
  <c r="AJ59"/>
  <c r="AJ58"/>
  <c r="AJ56"/>
  <c r="AJ55"/>
  <c r="AJ54"/>
  <c r="AJ53"/>
  <c r="AJ52"/>
  <c r="AJ51"/>
  <c r="AJ50"/>
  <c r="AJ49"/>
  <c r="AJ48"/>
  <c r="AJ47"/>
  <c r="AJ45"/>
  <c r="AJ44"/>
  <c r="AJ43"/>
  <c r="AJ42"/>
  <c r="AJ41"/>
  <c r="AJ40"/>
  <c r="AJ39"/>
  <c r="AJ38"/>
  <c r="AJ37"/>
  <c r="AJ36"/>
  <c r="AJ34"/>
  <c r="AJ33"/>
  <c r="AJ32"/>
  <c r="AJ31"/>
  <c r="AJ30"/>
  <c r="AJ29"/>
  <c r="AJ28"/>
  <c r="AJ27"/>
  <c r="AJ26"/>
  <c r="AJ25"/>
  <c r="AJ23"/>
  <c r="AJ22"/>
  <c r="AJ21"/>
  <c r="AJ20"/>
  <c r="AJ19"/>
  <c r="AJ18"/>
  <c r="AJ17"/>
  <c r="AJ16"/>
  <c r="AJ15"/>
  <c r="AJ14"/>
  <c r="AJ12"/>
  <c r="AJ11"/>
  <c r="AJ10"/>
  <c r="AJ9"/>
  <c r="AJ8"/>
  <c r="AJ7"/>
  <c r="AJ6"/>
  <c r="AJ5"/>
  <c r="AJ4"/>
  <c r="AH177"/>
  <c r="AH176"/>
  <c r="AH175"/>
  <c r="AH174"/>
  <c r="AH173"/>
  <c r="AH172"/>
  <c r="AH171"/>
  <c r="AH170"/>
  <c r="AH166"/>
  <c r="AH165"/>
  <c r="AH164"/>
  <c r="AH163"/>
  <c r="AH162"/>
  <c r="AH161"/>
  <c r="AH160"/>
  <c r="AH159"/>
  <c r="AH158"/>
  <c r="AH155"/>
  <c r="AH154"/>
  <c r="AH153"/>
  <c r="AH152"/>
  <c r="AH151"/>
  <c r="AH150"/>
  <c r="AH144"/>
  <c r="AH143"/>
  <c r="AH142"/>
  <c r="AH141"/>
  <c r="AH140"/>
  <c r="AH139"/>
  <c r="AH138"/>
  <c r="AH137"/>
  <c r="AH133"/>
  <c r="AH132"/>
  <c r="AH131"/>
  <c r="AH130"/>
  <c r="AH129"/>
  <c r="AH128"/>
  <c r="AH127"/>
  <c r="AH126"/>
  <c r="AH122"/>
  <c r="AH121"/>
  <c r="AH120"/>
  <c r="AH119"/>
  <c r="AH118"/>
  <c r="AH117"/>
  <c r="AH116"/>
  <c r="AH115"/>
  <c r="AH111"/>
  <c r="AH110"/>
  <c r="AH109"/>
  <c r="AH108"/>
  <c r="AH107"/>
  <c r="AH106"/>
  <c r="AH105"/>
  <c r="AH100"/>
  <c r="AH99"/>
  <c r="AH98"/>
  <c r="AH97"/>
  <c r="AH96"/>
  <c r="AH95"/>
  <c r="AH94"/>
  <c r="AH93"/>
  <c r="AH89"/>
  <c r="AH88"/>
  <c r="AH87"/>
  <c r="AH86"/>
  <c r="AH85"/>
  <c r="AH84"/>
  <c r="AH83"/>
  <c r="AH82"/>
  <c r="AH81"/>
  <c r="AH78"/>
  <c r="AH77"/>
  <c r="AH76"/>
  <c r="AH75"/>
  <c r="AH74"/>
  <c r="AH73"/>
  <c r="AH67"/>
  <c r="AH66"/>
  <c r="AH65"/>
  <c r="AH64"/>
  <c r="AH63"/>
  <c r="AH62"/>
  <c r="AH61"/>
  <c r="AH60"/>
  <c r="AH56"/>
  <c r="AH55"/>
  <c r="AH54"/>
  <c r="AH53"/>
  <c r="AH52"/>
  <c r="AH51"/>
  <c r="AH50"/>
  <c r="AH49"/>
  <c r="AH45"/>
  <c r="AH44"/>
  <c r="AH43"/>
  <c r="AH42"/>
  <c r="AH41"/>
  <c r="AH40"/>
  <c r="AH39"/>
  <c r="AH38"/>
  <c r="AH37"/>
  <c r="AH34"/>
  <c r="AH33"/>
  <c r="AH32"/>
  <c r="AH31"/>
  <c r="AH30"/>
  <c r="AH29"/>
  <c r="AH23"/>
  <c r="AH22"/>
  <c r="AH21"/>
  <c r="AH20"/>
  <c r="AH19"/>
  <c r="AH18"/>
  <c r="AH17"/>
  <c r="AH16"/>
  <c r="AH12"/>
  <c r="AH11"/>
  <c r="AH10"/>
  <c r="AH9"/>
  <c r="AH8"/>
  <c r="AH7"/>
  <c r="AH6"/>
  <c r="AF177"/>
  <c r="AF176"/>
  <c r="AF175"/>
  <c r="AF174"/>
  <c r="AF173"/>
  <c r="AF172"/>
  <c r="AF171"/>
  <c r="AF170"/>
  <c r="AF169"/>
  <c r="AF168"/>
  <c r="AF166"/>
  <c r="AF165"/>
  <c r="AF164"/>
  <c r="AF163"/>
  <c r="AF162"/>
  <c r="AF161"/>
  <c r="AF160"/>
  <c r="AF159"/>
  <c r="AF158"/>
  <c r="AF157"/>
  <c r="AF155"/>
  <c r="AF154"/>
  <c r="AF153"/>
  <c r="AF152"/>
  <c r="AF151"/>
  <c r="AF150"/>
  <c r="AF149"/>
  <c r="AF148"/>
  <c r="AF147"/>
  <c r="AF146"/>
  <c r="AF144"/>
  <c r="AF143"/>
  <c r="AF142"/>
  <c r="AF141"/>
  <c r="AF140"/>
  <c r="AF139"/>
  <c r="AF138"/>
  <c r="AF137"/>
  <c r="AF136"/>
  <c r="AF135"/>
  <c r="AF133"/>
  <c r="AF132"/>
  <c r="AF131"/>
  <c r="AF130"/>
  <c r="AF129"/>
  <c r="AF128"/>
  <c r="AF127"/>
  <c r="AF126"/>
  <c r="AF125"/>
  <c r="AF124"/>
  <c r="AF122"/>
  <c r="AF121"/>
  <c r="AF120"/>
  <c r="AF119"/>
  <c r="AF118"/>
  <c r="AF117"/>
  <c r="AF116"/>
  <c r="AF115"/>
  <c r="AF114"/>
  <c r="AF113"/>
  <c r="AF111"/>
  <c r="AF110"/>
  <c r="AF109"/>
  <c r="AF108"/>
  <c r="AF107"/>
  <c r="AF106"/>
  <c r="AF105"/>
  <c r="AF104"/>
  <c r="AF103"/>
  <c r="AF102"/>
  <c r="AF100"/>
  <c r="AF99"/>
  <c r="AF98"/>
  <c r="AF97"/>
  <c r="AF96"/>
  <c r="AF95"/>
  <c r="AF94"/>
  <c r="AF93"/>
  <c r="AF92"/>
  <c r="AF91"/>
  <c r="AF89"/>
  <c r="AF88"/>
  <c r="AF87"/>
  <c r="AF86"/>
  <c r="AF85"/>
  <c r="AF84"/>
  <c r="AF83"/>
  <c r="AF82"/>
  <c r="AF81"/>
  <c r="AF80"/>
  <c r="AF78"/>
  <c r="AF77"/>
  <c r="AF76"/>
  <c r="AF75"/>
  <c r="AF74"/>
  <c r="AF73"/>
  <c r="AF72"/>
  <c r="AF71"/>
  <c r="AF70"/>
  <c r="AF69"/>
  <c r="AF67"/>
  <c r="AF66"/>
  <c r="AF65"/>
  <c r="AF64"/>
  <c r="AF63"/>
  <c r="AF62"/>
  <c r="AF61"/>
  <c r="AF60"/>
  <c r="AF59"/>
  <c r="AF58"/>
  <c r="AF56"/>
  <c r="AF55"/>
  <c r="AF54"/>
  <c r="AF53"/>
  <c r="AF52"/>
  <c r="AF51"/>
  <c r="AF50"/>
  <c r="AF49"/>
  <c r="AF48"/>
  <c r="AF47"/>
  <c r="AF45"/>
  <c r="AF44"/>
  <c r="AF43"/>
  <c r="AF42"/>
  <c r="AF41"/>
  <c r="AF40"/>
  <c r="AF39"/>
  <c r="AF38"/>
  <c r="AF37"/>
  <c r="AF36"/>
  <c r="AF34"/>
  <c r="AF33"/>
  <c r="AF32"/>
  <c r="AF31"/>
  <c r="AF30"/>
  <c r="AF29"/>
  <c r="AF28"/>
  <c r="AF27"/>
  <c r="AF26"/>
  <c r="AF25"/>
  <c r="AF23"/>
  <c r="AF22"/>
  <c r="AF21"/>
  <c r="AF20"/>
  <c r="AF19"/>
  <c r="AF18"/>
  <c r="AF17"/>
  <c r="AF16"/>
  <c r="AF15"/>
  <c r="AF14"/>
  <c r="AF12"/>
  <c r="AF11"/>
  <c r="AF10"/>
  <c r="AF9"/>
  <c r="AF8"/>
  <c r="AF7"/>
  <c r="AF6"/>
  <c r="AF5"/>
  <c r="AF4"/>
  <c r="AD177"/>
  <c r="AD176"/>
  <c r="AD175"/>
  <c r="AD174"/>
  <c r="AD173"/>
  <c r="AD172"/>
  <c r="AD171"/>
  <c r="AD170"/>
  <c r="AD169"/>
  <c r="AD168"/>
  <c r="AD166"/>
  <c r="AD165"/>
  <c r="AD164"/>
  <c r="AD163"/>
  <c r="AD162"/>
  <c r="AD161"/>
  <c r="AD160"/>
  <c r="AD159"/>
  <c r="AD158"/>
  <c r="AD157"/>
  <c r="AD155"/>
  <c r="AD154"/>
  <c r="AD153"/>
  <c r="AD152"/>
  <c r="AD151"/>
  <c r="AD150"/>
  <c r="AD149"/>
  <c r="AD148"/>
  <c r="AD147"/>
  <c r="AD146"/>
  <c r="AD144"/>
  <c r="AD143"/>
  <c r="AD142"/>
  <c r="AD141"/>
  <c r="AD140"/>
  <c r="AD139"/>
  <c r="AD138"/>
  <c r="AD137"/>
  <c r="AD136"/>
  <c r="AD135"/>
  <c r="AD133"/>
  <c r="AD132"/>
  <c r="AD131"/>
  <c r="AD130"/>
  <c r="AD129"/>
  <c r="AD128"/>
  <c r="AD127"/>
  <c r="AD126"/>
  <c r="AD125"/>
  <c r="AD124"/>
  <c r="AD122"/>
  <c r="AD121"/>
  <c r="AD120"/>
  <c r="AD119"/>
  <c r="AD118"/>
  <c r="AD117"/>
  <c r="AD116"/>
  <c r="AD115"/>
  <c r="AD114"/>
  <c r="AD113"/>
  <c r="AD111"/>
  <c r="AD110"/>
  <c r="AD109"/>
  <c r="AD108"/>
  <c r="AD107"/>
  <c r="AD106"/>
  <c r="AD105"/>
  <c r="AD104"/>
  <c r="AD103"/>
  <c r="AD102"/>
  <c r="AD100"/>
  <c r="AD99"/>
  <c r="AD98"/>
  <c r="AD97"/>
  <c r="AD96"/>
  <c r="AD95"/>
  <c r="AD94"/>
  <c r="AD93"/>
  <c r="AD92"/>
  <c r="AD91"/>
  <c r="AD89"/>
  <c r="AD88"/>
  <c r="AD87"/>
  <c r="AD86"/>
  <c r="AD85"/>
  <c r="AD84"/>
  <c r="AD83"/>
  <c r="AD82"/>
  <c r="AD81"/>
  <c r="AD80"/>
  <c r="AD78"/>
  <c r="AD77"/>
  <c r="AD76"/>
  <c r="AD75"/>
  <c r="AD74"/>
  <c r="AD73"/>
  <c r="AD72"/>
  <c r="AD71"/>
  <c r="AD70"/>
  <c r="AD69"/>
  <c r="AD67"/>
  <c r="AD66"/>
  <c r="AD65"/>
  <c r="AD64"/>
  <c r="AD63"/>
  <c r="AD62"/>
  <c r="AD61"/>
  <c r="AD60"/>
  <c r="AD59"/>
  <c r="AD58"/>
  <c r="AD56"/>
  <c r="AD55"/>
  <c r="AD54"/>
  <c r="AD53"/>
  <c r="AD52"/>
  <c r="AD51"/>
  <c r="AD50"/>
  <c r="AD49"/>
  <c r="AD48"/>
  <c r="AD47"/>
  <c r="AD45"/>
  <c r="AD44"/>
  <c r="AD43"/>
  <c r="AD42"/>
  <c r="AD41"/>
  <c r="AD40"/>
  <c r="AD39"/>
  <c r="AD38"/>
  <c r="AD37"/>
  <c r="AD36"/>
  <c r="AD34"/>
  <c r="AD33"/>
  <c r="AD32"/>
  <c r="AD31"/>
  <c r="AD30"/>
  <c r="AD29"/>
  <c r="AD28"/>
  <c r="AD27"/>
  <c r="AD26"/>
  <c r="AD25"/>
  <c r="AD23"/>
  <c r="AD22"/>
  <c r="AD21"/>
  <c r="AD20"/>
  <c r="AD19"/>
  <c r="AD18"/>
  <c r="AD17"/>
  <c r="AD16"/>
  <c r="AD15"/>
  <c r="AD14"/>
  <c r="AD12"/>
  <c r="AD11"/>
  <c r="AD10"/>
  <c r="AD9"/>
  <c r="AD8"/>
  <c r="AD7"/>
  <c r="AD6"/>
  <c r="AD5"/>
  <c r="AD4"/>
  <c r="AA177"/>
  <c r="AA176"/>
  <c r="AA175"/>
  <c r="AA174"/>
  <c r="AA173"/>
  <c r="AA172"/>
  <c r="AA171"/>
  <c r="AA170"/>
  <c r="AA169"/>
  <c r="AA168"/>
  <c r="AA166"/>
  <c r="AA165"/>
  <c r="AA164"/>
  <c r="AA163"/>
  <c r="AA162"/>
  <c r="AA161"/>
  <c r="AA160"/>
  <c r="AA159"/>
  <c r="AA158"/>
  <c r="AA157"/>
  <c r="AA155"/>
  <c r="AA154"/>
  <c r="AA153"/>
  <c r="AA152"/>
  <c r="AA151"/>
  <c r="AA150"/>
  <c r="AA149"/>
  <c r="AA148"/>
  <c r="AA147"/>
  <c r="AA146"/>
  <c r="AA144"/>
  <c r="AA143"/>
  <c r="AA142"/>
  <c r="AA141"/>
  <c r="AA140"/>
  <c r="AA139"/>
  <c r="AA138"/>
  <c r="AA137"/>
  <c r="AA136"/>
  <c r="AA135"/>
  <c r="AA133"/>
  <c r="AA132"/>
  <c r="AA131"/>
  <c r="AA130"/>
  <c r="AA129"/>
  <c r="AA128"/>
  <c r="AA127"/>
  <c r="AA126"/>
  <c r="AA125"/>
  <c r="AA124"/>
  <c r="AA122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2"/>
  <c r="AA100"/>
  <c r="AA99"/>
  <c r="AA98"/>
  <c r="AA97"/>
  <c r="AA96"/>
  <c r="AA95"/>
  <c r="AA94"/>
  <c r="AA93"/>
  <c r="AA92"/>
  <c r="AA91"/>
  <c r="AA89"/>
  <c r="AA88"/>
  <c r="AA87"/>
  <c r="AA86"/>
  <c r="AA85"/>
  <c r="AA84"/>
  <c r="AA83"/>
  <c r="AA82"/>
  <c r="AA81"/>
  <c r="AA80"/>
  <c r="AA78"/>
  <c r="AA77"/>
  <c r="AA76"/>
  <c r="AA75"/>
  <c r="AA74"/>
  <c r="AA73"/>
  <c r="AA72"/>
  <c r="AA71"/>
  <c r="AA70"/>
  <c r="AA69"/>
  <c r="AA67"/>
  <c r="AA66"/>
  <c r="AA65"/>
  <c r="AA64"/>
  <c r="AA63"/>
  <c r="AA62"/>
  <c r="AA61"/>
  <c r="AA60"/>
  <c r="AA59"/>
  <c r="AA58"/>
  <c r="AA56"/>
  <c r="AA55"/>
  <c r="AA54"/>
  <c r="AA53"/>
  <c r="AA52"/>
  <c r="AA51"/>
  <c r="AA50"/>
  <c r="AA49"/>
  <c r="AA48"/>
  <c r="AA47"/>
  <c r="AA45"/>
  <c r="AA44"/>
  <c r="AA43"/>
  <c r="AA42"/>
  <c r="AA41"/>
  <c r="AA40"/>
  <c r="AA39"/>
  <c r="AA38"/>
  <c r="AA37"/>
  <c r="AA36"/>
  <c r="AA34"/>
  <c r="AA33"/>
  <c r="AA32"/>
  <c r="AA31"/>
  <c r="AA30"/>
  <c r="AA29"/>
  <c r="AA28"/>
  <c r="AA27"/>
  <c r="AA26"/>
  <c r="AA25"/>
  <c r="AA23"/>
  <c r="AA22"/>
  <c r="AA21"/>
  <c r="AA20"/>
  <c r="AA19"/>
  <c r="AA18"/>
  <c r="AA17"/>
  <c r="AA16"/>
  <c r="AA15"/>
  <c r="AA14"/>
  <c r="AA12"/>
  <c r="AA11"/>
  <c r="AA10"/>
  <c r="AA9"/>
  <c r="AA8"/>
  <c r="AA7"/>
  <c r="AA6"/>
  <c r="AA5"/>
  <c r="AA4"/>
  <c r="Y177"/>
  <c r="Y176"/>
  <c r="Y175"/>
  <c r="Y174"/>
  <c r="Y173"/>
  <c r="Y172"/>
  <c r="Y171"/>
  <c r="Y170"/>
  <c r="Y169"/>
  <c r="Y168"/>
  <c r="Y166"/>
  <c r="Y165"/>
  <c r="Y164"/>
  <c r="Y163"/>
  <c r="Y162"/>
  <c r="Y161"/>
  <c r="Y160"/>
  <c r="Y159"/>
  <c r="Y158"/>
  <c r="Y157"/>
  <c r="Y155"/>
  <c r="Y154"/>
  <c r="Y153"/>
  <c r="Y152"/>
  <c r="Y151"/>
  <c r="Y150"/>
  <c r="Y149"/>
  <c r="Y148"/>
  <c r="Y147"/>
  <c r="Y146"/>
  <c r="Y144"/>
  <c r="Y143"/>
  <c r="Y142"/>
  <c r="Y141"/>
  <c r="Y140"/>
  <c r="Y139"/>
  <c r="Y138"/>
  <c r="Y137"/>
  <c r="Y136"/>
  <c r="Y135"/>
  <c r="Y133"/>
  <c r="Y132"/>
  <c r="Y131"/>
  <c r="Y130"/>
  <c r="Y129"/>
  <c r="Y128"/>
  <c r="Y127"/>
  <c r="Y126"/>
  <c r="Y125"/>
  <c r="Y124"/>
  <c r="Y122"/>
  <c r="Y121"/>
  <c r="Y120"/>
  <c r="Y119"/>
  <c r="Y118"/>
  <c r="Y117"/>
  <c r="Y116"/>
  <c r="Y115"/>
  <c r="Y114"/>
  <c r="Y113"/>
  <c r="Y111"/>
  <c r="Y110"/>
  <c r="Y109"/>
  <c r="Y108"/>
  <c r="Y107"/>
  <c r="Y106"/>
  <c r="Y105"/>
  <c r="Y104"/>
  <c r="Y103"/>
  <c r="Y102"/>
  <c r="Y100"/>
  <c r="Y99"/>
  <c r="Y98"/>
  <c r="Y97"/>
  <c r="Y96"/>
  <c r="Y95"/>
  <c r="Y94"/>
  <c r="Y93"/>
  <c r="Y92"/>
  <c r="Y91"/>
  <c r="Y89"/>
  <c r="Y88"/>
  <c r="Y87"/>
  <c r="Y86"/>
  <c r="Y85"/>
  <c r="Y84"/>
  <c r="Y83"/>
  <c r="Y82"/>
  <c r="Y81"/>
  <c r="Y80"/>
  <c r="Y78"/>
  <c r="Y77"/>
  <c r="Y76"/>
  <c r="Y75"/>
  <c r="Y74"/>
  <c r="Y73"/>
  <c r="Y72"/>
  <c r="Y71"/>
  <c r="Y70"/>
  <c r="Y69"/>
  <c r="Y67"/>
  <c r="Y66"/>
  <c r="Y65"/>
  <c r="Y64"/>
  <c r="Y63"/>
  <c r="Y62"/>
  <c r="Y61"/>
  <c r="Y60"/>
  <c r="Y59"/>
  <c r="Y58"/>
  <c r="Y56"/>
  <c r="Y55"/>
  <c r="Y54"/>
  <c r="Y53"/>
  <c r="Y52"/>
  <c r="Y51"/>
  <c r="Y50"/>
  <c r="Y49"/>
  <c r="Y48"/>
  <c r="Y47"/>
  <c r="Y45"/>
  <c r="Y44"/>
  <c r="Y43"/>
  <c r="Y42"/>
  <c r="Y41"/>
  <c r="Y40"/>
  <c r="Y39"/>
  <c r="Y38"/>
  <c r="Y37"/>
  <c r="Y36"/>
  <c r="Y34"/>
  <c r="Y33"/>
  <c r="Y32"/>
  <c r="Y31"/>
  <c r="Y30"/>
  <c r="Y29"/>
  <c r="Y28"/>
  <c r="Y27"/>
  <c r="Y26"/>
  <c r="Y25"/>
  <c r="Y23"/>
  <c r="Y22"/>
  <c r="Y21"/>
  <c r="Y20"/>
  <c r="Y19"/>
  <c r="Y18"/>
  <c r="Y17"/>
  <c r="Y16"/>
  <c r="Y15"/>
  <c r="Y14"/>
  <c r="Y12"/>
  <c r="Y11"/>
  <c r="Y10"/>
  <c r="Y9"/>
  <c r="Y8"/>
  <c r="Y7"/>
  <c r="Y6"/>
  <c r="Y5"/>
  <c r="Y4"/>
  <c r="W177"/>
  <c r="W176"/>
  <c r="W175"/>
  <c r="W174"/>
  <c r="W173"/>
  <c r="W172"/>
  <c r="W171"/>
  <c r="W170"/>
  <c r="W169"/>
  <c r="W168"/>
  <c r="W166"/>
  <c r="W165"/>
  <c r="W164"/>
  <c r="W163"/>
  <c r="W162"/>
  <c r="W161"/>
  <c r="W160"/>
  <c r="W159"/>
  <c r="W158"/>
  <c r="W157"/>
  <c r="W155"/>
  <c r="W154"/>
  <c r="W153"/>
  <c r="W152"/>
  <c r="W151"/>
  <c r="W150"/>
  <c r="W149"/>
  <c r="W148"/>
  <c r="W147"/>
  <c r="W146"/>
  <c r="W144"/>
  <c r="W143"/>
  <c r="W142"/>
  <c r="W141"/>
  <c r="W140"/>
  <c r="W139"/>
  <c r="W138"/>
  <c r="W137"/>
  <c r="W136"/>
  <c r="W135"/>
  <c r="W133"/>
  <c r="W132"/>
  <c r="W131"/>
  <c r="W130"/>
  <c r="W129"/>
  <c r="W128"/>
  <c r="W127"/>
  <c r="W126"/>
  <c r="W125"/>
  <c r="W124"/>
  <c r="W122"/>
  <c r="W121"/>
  <c r="W120"/>
  <c r="W119"/>
  <c r="W118"/>
  <c r="W117"/>
  <c r="W116"/>
  <c r="W115"/>
  <c r="W114"/>
  <c r="W113"/>
  <c r="W111"/>
  <c r="W110"/>
  <c r="W109"/>
  <c r="W108"/>
  <c r="W107"/>
  <c r="W106"/>
  <c r="W105"/>
  <c r="W104"/>
  <c r="W103"/>
  <c r="W102"/>
  <c r="W100"/>
  <c r="W99"/>
  <c r="W98"/>
  <c r="W97"/>
  <c r="W96"/>
  <c r="W95"/>
  <c r="W94"/>
  <c r="W93"/>
  <c r="W92"/>
  <c r="W91"/>
  <c r="W89"/>
  <c r="W88"/>
  <c r="W87"/>
  <c r="W86"/>
  <c r="W85"/>
  <c r="W84"/>
  <c r="W83"/>
  <c r="W82"/>
  <c r="W81"/>
  <c r="W80"/>
  <c r="W78"/>
  <c r="W77"/>
  <c r="W76"/>
  <c r="W75"/>
  <c r="W74"/>
  <c r="W73"/>
  <c r="W72"/>
  <c r="W71"/>
  <c r="W70"/>
  <c r="W69"/>
  <c r="W67"/>
  <c r="W66"/>
  <c r="W65"/>
  <c r="W64"/>
  <c r="W63"/>
  <c r="W62"/>
  <c r="W61"/>
  <c r="W60"/>
  <c r="W59"/>
  <c r="W58"/>
  <c r="W56"/>
  <c r="W55"/>
  <c r="W54"/>
  <c r="W53"/>
  <c r="W52"/>
  <c r="W51"/>
  <c r="W50"/>
  <c r="W49"/>
  <c r="W48"/>
  <c r="W47"/>
  <c r="W45"/>
  <c r="W44"/>
  <c r="W43"/>
  <c r="W42"/>
  <c r="W41"/>
  <c r="W40"/>
  <c r="W39"/>
  <c r="W38"/>
  <c r="W37"/>
  <c r="W36"/>
  <c r="W34"/>
  <c r="W33"/>
  <c r="W32"/>
  <c r="W31"/>
  <c r="W30"/>
  <c r="W29"/>
  <c r="W28"/>
  <c r="W27"/>
  <c r="W26"/>
  <c r="W25"/>
  <c r="W23"/>
  <c r="W22"/>
  <c r="W21"/>
  <c r="W20"/>
  <c r="W19"/>
  <c r="W18"/>
  <c r="W17"/>
  <c r="W16"/>
  <c r="W15"/>
  <c r="W14"/>
  <c r="W12"/>
  <c r="W11"/>
  <c r="W10"/>
  <c r="W9"/>
  <c r="W8"/>
  <c r="W7"/>
  <c r="W6"/>
  <c r="W5"/>
  <c r="W4"/>
  <c r="S177"/>
  <c r="S176"/>
  <c r="S175"/>
  <c r="S174"/>
  <c r="S173"/>
  <c r="S172"/>
  <c r="S171"/>
  <c r="S170"/>
  <c r="S169"/>
  <c r="S168"/>
  <c r="S166"/>
  <c r="S165"/>
  <c r="S164"/>
  <c r="S163"/>
  <c r="S162"/>
  <c r="S161"/>
  <c r="S160"/>
  <c r="S159"/>
  <c r="S158"/>
  <c r="S157"/>
  <c r="S155"/>
  <c r="S154"/>
  <c r="S153"/>
  <c r="S152"/>
  <c r="S151"/>
  <c r="S150"/>
  <c r="S149"/>
  <c r="S148"/>
  <c r="S147"/>
  <c r="S146"/>
  <c r="S144"/>
  <c r="S143"/>
  <c r="S142"/>
  <c r="S141"/>
  <c r="S140"/>
  <c r="S139"/>
  <c r="S138"/>
  <c r="S137"/>
  <c r="S136"/>
  <c r="S135"/>
  <c r="S133"/>
  <c r="S132"/>
  <c r="S131"/>
  <c r="S130"/>
  <c r="S129"/>
  <c r="S128"/>
  <c r="S127"/>
  <c r="S126"/>
  <c r="S125"/>
  <c r="S124"/>
  <c r="S122"/>
  <c r="S121"/>
  <c r="S120"/>
  <c r="S119"/>
  <c r="S118"/>
  <c r="S117"/>
  <c r="S116"/>
  <c r="S115"/>
  <c r="S114"/>
  <c r="S113"/>
  <c r="S111"/>
  <c r="S110"/>
  <c r="S109"/>
  <c r="S108"/>
  <c r="S107"/>
  <c r="S106"/>
  <c r="S105"/>
  <c r="S104"/>
  <c r="S103"/>
  <c r="S102"/>
  <c r="S100"/>
  <c r="S99"/>
  <c r="S98"/>
  <c r="S97"/>
  <c r="S96"/>
  <c r="S95"/>
  <c r="S94"/>
  <c r="S93"/>
  <c r="S92"/>
  <c r="S91"/>
  <c r="S89"/>
  <c r="S88"/>
  <c r="S87"/>
  <c r="S86"/>
  <c r="S85"/>
  <c r="S84"/>
  <c r="S83"/>
  <c r="S82"/>
  <c r="S81"/>
  <c r="S80"/>
  <c r="S78"/>
  <c r="S77"/>
  <c r="S76"/>
  <c r="S75"/>
  <c r="S74"/>
  <c r="S73"/>
  <c r="S72"/>
  <c r="S71"/>
  <c r="S70"/>
  <c r="S69"/>
  <c r="S67"/>
  <c r="S66"/>
  <c r="S65"/>
  <c r="S64"/>
  <c r="S63"/>
  <c r="S62"/>
  <c r="S61"/>
  <c r="S60"/>
  <c r="S59"/>
  <c r="S58"/>
  <c r="S56"/>
  <c r="S55"/>
  <c r="S54"/>
  <c r="S53"/>
  <c r="S52"/>
  <c r="S51"/>
  <c r="S50"/>
  <c r="S49"/>
  <c r="S48"/>
  <c r="S47"/>
  <c r="S45"/>
  <c r="S44"/>
  <c r="S43"/>
  <c r="S42"/>
  <c r="S41"/>
  <c r="S40"/>
  <c r="S39"/>
  <c r="S38"/>
  <c r="S37"/>
  <c r="S36"/>
  <c r="S34"/>
  <c r="S33"/>
  <c r="S32"/>
  <c r="S31"/>
  <c r="S30"/>
  <c r="S29"/>
  <c r="S28"/>
  <c r="S27"/>
  <c r="S26"/>
  <c r="S25"/>
  <c r="S23"/>
  <c r="S22"/>
  <c r="S21"/>
  <c r="S20"/>
  <c r="S19"/>
  <c r="S18"/>
  <c r="S17"/>
  <c r="S16"/>
  <c r="S15"/>
  <c r="S14"/>
  <c r="S12"/>
  <c r="S11"/>
  <c r="S10"/>
  <c r="S9"/>
  <c r="S8"/>
  <c r="S7"/>
  <c r="S6"/>
  <c r="S5"/>
  <c r="S4"/>
  <c r="Q177"/>
  <c r="Q176"/>
  <c r="Q175"/>
  <c r="Q174"/>
  <c r="Q173"/>
  <c r="Q172"/>
  <c r="Q171"/>
  <c r="Q170"/>
  <c r="Q169"/>
  <c r="Q168"/>
  <c r="Q166"/>
  <c r="Q165"/>
  <c r="Q164"/>
  <c r="Q163"/>
  <c r="Q162"/>
  <c r="Q161"/>
  <c r="Q160"/>
  <c r="Q159"/>
  <c r="Q158"/>
  <c r="Q157"/>
  <c r="Q155"/>
  <c r="Q154"/>
  <c r="Q153"/>
  <c r="Q152"/>
  <c r="Q151"/>
  <c r="Q150"/>
  <c r="Q149"/>
  <c r="Q148"/>
  <c r="Q147"/>
  <c r="Q146"/>
  <c r="Q144"/>
  <c r="Q143"/>
  <c r="Q142"/>
  <c r="Q141"/>
  <c r="Q140"/>
  <c r="Q139"/>
  <c r="Q138"/>
  <c r="Q137"/>
  <c r="Q136"/>
  <c r="Q135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1"/>
  <c r="Q110"/>
  <c r="Q109"/>
  <c r="Q108"/>
  <c r="Q107"/>
  <c r="Q106"/>
  <c r="Q105"/>
  <c r="Q104"/>
  <c r="Q103"/>
  <c r="Q102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8"/>
  <c r="Q77"/>
  <c r="Q76"/>
  <c r="Q75"/>
  <c r="Q74"/>
  <c r="Q73"/>
  <c r="Q72"/>
  <c r="Q71"/>
  <c r="Q70"/>
  <c r="Q69"/>
  <c r="Q67"/>
  <c r="Q66"/>
  <c r="Q65"/>
  <c r="Q64"/>
  <c r="Q63"/>
  <c r="Q62"/>
  <c r="Q61"/>
  <c r="Q60"/>
  <c r="Q59"/>
  <c r="Q58"/>
  <c r="Q56"/>
  <c r="Q55"/>
  <c r="Q54"/>
  <c r="Q53"/>
  <c r="Q52"/>
  <c r="Q51"/>
  <c r="Q50"/>
  <c r="Q49"/>
  <c r="Q48"/>
  <c r="Q47"/>
  <c r="Q45"/>
  <c r="Q44"/>
  <c r="Q43"/>
  <c r="Q42"/>
  <c r="Q41"/>
  <c r="Q40"/>
  <c r="Q39"/>
  <c r="Q38"/>
  <c r="Q37"/>
  <c r="Q36"/>
  <c r="Q34"/>
  <c r="Q33"/>
  <c r="Q32"/>
  <c r="Q31"/>
  <c r="Q30"/>
  <c r="Q29"/>
  <c r="Q28"/>
  <c r="Q27"/>
  <c r="Q26"/>
  <c r="Q25"/>
  <c r="Q23"/>
  <c r="Q22"/>
  <c r="Q21"/>
  <c r="Q20"/>
  <c r="Q19"/>
  <c r="Q18"/>
  <c r="Q17"/>
  <c r="Q16"/>
  <c r="Q15"/>
  <c r="Q14"/>
  <c r="Q12"/>
  <c r="Q11"/>
  <c r="Q10"/>
  <c r="Q9"/>
  <c r="Q8"/>
  <c r="Q7"/>
  <c r="Q6"/>
  <c r="Q5"/>
  <c r="Q4"/>
  <c r="N177"/>
  <c r="N176"/>
  <c r="N175"/>
  <c r="N174"/>
  <c r="N173"/>
  <c r="N172"/>
  <c r="N171"/>
  <c r="N170"/>
  <c r="N169"/>
  <c r="N168"/>
  <c r="N166"/>
  <c r="N165"/>
  <c r="N164"/>
  <c r="N163"/>
  <c r="N162"/>
  <c r="N161"/>
  <c r="N160"/>
  <c r="N159"/>
  <c r="N158"/>
  <c r="N157"/>
  <c r="N155"/>
  <c r="N154"/>
  <c r="N153"/>
  <c r="N152"/>
  <c r="N151"/>
  <c r="N150"/>
  <c r="N144"/>
  <c r="N143"/>
  <c r="N142"/>
  <c r="N141"/>
  <c r="N140"/>
  <c r="N139"/>
  <c r="N138"/>
  <c r="N137"/>
  <c r="N136"/>
  <c r="N135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1"/>
  <c r="N110"/>
  <c r="N109"/>
  <c r="N108"/>
  <c r="N107"/>
  <c r="N106"/>
  <c r="N105"/>
  <c r="N104"/>
  <c r="N103"/>
  <c r="N102"/>
  <c r="N100"/>
  <c r="N99"/>
  <c r="N98"/>
  <c r="N97"/>
  <c r="N96"/>
  <c r="N95"/>
  <c r="N94"/>
  <c r="N93"/>
  <c r="N92"/>
  <c r="N91"/>
  <c r="N89"/>
  <c r="N88"/>
  <c r="N87"/>
  <c r="N86"/>
  <c r="N85"/>
  <c r="N84"/>
  <c r="N83"/>
  <c r="N82"/>
  <c r="N81"/>
  <c r="N80"/>
  <c r="N78"/>
  <c r="N77"/>
  <c r="N76"/>
  <c r="N75"/>
  <c r="N74"/>
  <c r="N73"/>
  <c r="N72"/>
  <c r="N71"/>
  <c r="N70"/>
  <c r="N69"/>
  <c r="N67"/>
  <c r="N66"/>
  <c r="N65"/>
  <c r="N64"/>
  <c r="N63"/>
  <c r="N62"/>
  <c r="N61"/>
  <c r="N60"/>
  <c r="N59"/>
  <c r="N58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7"/>
  <c r="N36"/>
  <c r="N34"/>
  <c r="N33"/>
  <c r="N32"/>
  <c r="N31"/>
  <c r="N30"/>
  <c r="N29"/>
  <c r="N23"/>
  <c r="N22"/>
  <c r="N21"/>
  <c r="N20"/>
  <c r="N19"/>
  <c r="N18"/>
  <c r="N17"/>
  <c r="N16"/>
  <c r="N12"/>
  <c r="N11"/>
  <c r="N10"/>
  <c r="N9"/>
  <c r="N8"/>
  <c r="N7"/>
  <c r="N6"/>
  <c r="N5"/>
  <c r="N4"/>
  <c r="L177"/>
  <c r="L176"/>
  <c r="L175"/>
  <c r="L174"/>
  <c r="L173"/>
  <c r="L172"/>
  <c r="L171"/>
  <c r="L170"/>
  <c r="L169"/>
  <c r="L168"/>
  <c r="L166"/>
  <c r="L165"/>
  <c r="L164"/>
  <c r="L163"/>
  <c r="L162"/>
  <c r="L161"/>
  <c r="L160"/>
  <c r="L159"/>
  <c r="L158"/>
  <c r="L157"/>
  <c r="L155"/>
  <c r="L154"/>
  <c r="L153"/>
  <c r="L152"/>
  <c r="L151"/>
  <c r="L150"/>
  <c r="L149"/>
  <c r="L148"/>
  <c r="L147"/>
  <c r="L146"/>
  <c r="L144"/>
  <c r="L143"/>
  <c r="L142"/>
  <c r="L141"/>
  <c r="L140"/>
  <c r="L139"/>
  <c r="L138"/>
  <c r="L137"/>
  <c r="L136"/>
  <c r="L135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1"/>
  <c r="L110"/>
  <c r="L109"/>
  <c r="L108"/>
  <c r="L107"/>
  <c r="L106"/>
  <c r="L105"/>
  <c r="L104"/>
  <c r="L103"/>
  <c r="L102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8"/>
  <c r="L77"/>
  <c r="L76"/>
  <c r="L75"/>
  <c r="L74"/>
  <c r="L73"/>
  <c r="L72"/>
  <c r="L71"/>
  <c r="L70"/>
  <c r="L69"/>
  <c r="L67"/>
  <c r="L66"/>
  <c r="L65"/>
  <c r="L64"/>
  <c r="L63"/>
  <c r="L62"/>
  <c r="L61"/>
  <c r="L60"/>
  <c r="L59"/>
  <c r="L58"/>
  <c r="L56"/>
  <c r="L55"/>
  <c r="L54"/>
  <c r="L53"/>
  <c r="L52"/>
  <c r="L51"/>
  <c r="L50"/>
  <c r="L49"/>
  <c r="L48"/>
  <c r="L47"/>
  <c r="L45"/>
  <c r="L44"/>
  <c r="L43"/>
  <c r="L42"/>
  <c r="L41"/>
  <c r="L40"/>
  <c r="L39"/>
  <c r="L38"/>
  <c r="L37"/>
  <c r="L36"/>
  <c r="L34"/>
  <c r="L33"/>
  <c r="L32"/>
  <c r="L31"/>
  <c r="L30"/>
  <c r="L29"/>
  <c r="L28"/>
  <c r="L27"/>
  <c r="L26"/>
  <c r="L25"/>
  <c r="L23"/>
  <c r="L22"/>
  <c r="L21"/>
  <c r="L20"/>
  <c r="L19"/>
  <c r="L18"/>
  <c r="L17"/>
  <c r="L16"/>
  <c r="L15"/>
  <c r="L14"/>
  <c r="L12"/>
  <c r="L11"/>
  <c r="L10"/>
  <c r="L9"/>
  <c r="L8"/>
  <c r="L7"/>
  <c r="L6"/>
  <c r="J177"/>
  <c r="J176"/>
  <c r="J175"/>
  <c r="J174"/>
  <c r="J173"/>
  <c r="J172"/>
  <c r="J171"/>
  <c r="J170"/>
  <c r="J166"/>
  <c r="J165"/>
  <c r="J164"/>
  <c r="J163"/>
  <c r="J162"/>
  <c r="O162" s="1"/>
  <c r="J161"/>
  <c r="J160"/>
  <c r="J159"/>
  <c r="J158"/>
  <c r="J157"/>
  <c r="J155"/>
  <c r="J154"/>
  <c r="J153"/>
  <c r="O153" s="1"/>
  <c r="J152"/>
  <c r="J151"/>
  <c r="J150"/>
  <c r="J144"/>
  <c r="O144" s="1"/>
  <c r="J143"/>
  <c r="J142"/>
  <c r="J141"/>
  <c r="J140"/>
  <c r="J139"/>
  <c r="J138"/>
  <c r="J137"/>
  <c r="J136"/>
  <c r="O136" s="1"/>
  <c r="J135"/>
  <c r="J133"/>
  <c r="J132"/>
  <c r="J131"/>
  <c r="J130"/>
  <c r="J129"/>
  <c r="J128"/>
  <c r="J127"/>
  <c r="O127" s="1"/>
  <c r="J126"/>
  <c r="J122"/>
  <c r="J121"/>
  <c r="J120"/>
  <c r="J119"/>
  <c r="J118"/>
  <c r="J117"/>
  <c r="J116"/>
  <c r="J115"/>
  <c r="J114"/>
  <c r="J113"/>
  <c r="J111"/>
  <c r="J110"/>
  <c r="J109"/>
  <c r="J108"/>
  <c r="J107"/>
  <c r="J106"/>
  <c r="J105"/>
  <c r="J100"/>
  <c r="J99"/>
  <c r="J98"/>
  <c r="J97"/>
  <c r="J96"/>
  <c r="J95"/>
  <c r="J94"/>
  <c r="J93"/>
  <c r="J89"/>
  <c r="J88"/>
  <c r="J87"/>
  <c r="J86"/>
  <c r="J85"/>
  <c r="J84"/>
  <c r="J83"/>
  <c r="J82"/>
  <c r="J81"/>
  <c r="J80"/>
  <c r="J78"/>
  <c r="J77"/>
  <c r="J76"/>
  <c r="J75"/>
  <c r="J74"/>
  <c r="J73"/>
  <c r="J67"/>
  <c r="J66"/>
  <c r="J65"/>
  <c r="J64"/>
  <c r="J63"/>
  <c r="J62"/>
  <c r="J61"/>
  <c r="J60"/>
  <c r="J56"/>
  <c r="J55"/>
  <c r="J54"/>
  <c r="J53"/>
  <c r="J52"/>
  <c r="J51"/>
  <c r="J50"/>
  <c r="J49"/>
  <c r="J48"/>
  <c r="J47"/>
  <c r="J45"/>
  <c r="J44"/>
  <c r="J43"/>
  <c r="J42"/>
  <c r="J41"/>
  <c r="J40"/>
  <c r="J39"/>
  <c r="J38"/>
  <c r="J37"/>
  <c r="J36"/>
  <c r="J34"/>
  <c r="J33"/>
  <c r="J32"/>
  <c r="J31"/>
  <c r="J30"/>
  <c r="J29"/>
  <c r="J28"/>
  <c r="J27"/>
  <c r="J26"/>
  <c r="J25"/>
  <c r="J23"/>
  <c r="J22"/>
  <c r="J21"/>
  <c r="J20"/>
  <c r="J19"/>
  <c r="J18"/>
  <c r="J17"/>
  <c r="J16"/>
  <c r="J12"/>
  <c r="J11"/>
  <c r="J10"/>
  <c r="J9"/>
  <c r="J8"/>
  <c r="J7"/>
  <c r="J6"/>
  <c r="J5"/>
  <c r="J4"/>
  <c r="AN3"/>
  <c r="AL3"/>
  <c r="AJ3"/>
  <c r="AF3"/>
  <c r="AD3"/>
  <c r="AA3"/>
  <c r="Y3"/>
  <c r="W3"/>
  <c r="S3"/>
  <c r="Q3"/>
  <c r="N3"/>
  <c r="J3"/>
  <c r="C5" i="8" l="1"/>
  <c r="C4" i="14"/>
  <c r="AE3" s="1"/>
  <c r="H12" i="8"/>
  <c r="E13"/>
  <c r="D13"/>
  <c r="B4" i="3"/>
  <c r="O3" i="8"/>
  <c r="D2" i="14"/>
  <c r="AB2" s="1"/>
  <c r="AC2" s="1"/>
  <c r="T2" i="8"/>
  <c r="U2" s="1"/>
  <c r="E4" i="14"/>
  <c r="G4" s="1"/>
  <c r="S4" s="1"/>
  <c r="L4" i="8"/>
  <c r="O88" i="6"/>
  <c r="O107"/>
  <c r="O111"/>
  <c r="O116"/>
  <c r="O120"/>
  <c r="O173"/>
  <c r="O177"/>
  <c r="AB31"/>
  <c r="AB40"/>
  <c r="AB44"/>
  <c r="AB49"/>
  <c r="AB53"/>
  <c r="AB62"/>
  <c r="AB66"/>
  <c r="AB75"/>
  <c r="AB84"/>
  <c r="AB88"/>
  <c r="AB93"/>
  <c r="AB97"/>
  <c r="AB106"/>
  <c r="AB110"/>
  <c r="AB115"/>
  <c r="AB119"/>
  <c r="AB128"/>
  <c r="AB132"/>
  <c r="AB137"/>
  <c r="AB141"/>
  <c r="AB150"/>
  <c r="AB154"/>
  <c r="AB159"/>
  <c r="AB163"/>
  <c r="AB172"/>
  <c r="AB176"/>
  <c r="AB30"/>
  <c r="AB34"/>
  <c r="AB39"/>
  <c r="AB43"/>
  <c r="AB52"/>
  <c r="AB56"/>
  <c r="AB61"/>
  <c r="AB65"/>
  <c r="AB74"/>
  <c r="AB78"/>
  <c r="AB83"/>
  <c r="AB87"/>
  <c r="AB96"/>
  <c r="AB100"/>
  <c r="AB105"/>
  <c r="AB109"/>
  <c r="AB118"/>
  <c r="AB122"/>
  <c r="AB127"/>
  <c r="AB131"/>
  <c r="AB140"/>
  <c r="AB144"/>
  <c r="AB153"/>
  <c r="AB158"/>
  <c r="AB162"/>
  <c r="AB166"/>
  <c r="AB171"/>
  <c r="AB175"/>
  <c r="BG174"/>
  <c r="BG170"/>
  <c r="BG130"/>
  <c r="BG126"/>
  <c r="BG108"/>
  <c r="BG55"/>
  <c r="BG51"/>
  <c r="AB32"/>
  <c r="AB37"/>
  <c r="AB41"/>
  <c r="AB45"/>
  <c r="AB50"/>
  <c r="AB54"/>
  <c r="AB63"/>
  <c r="AB67"/>
  <c r="AB76"/>
  <c r="AB81"/>
  <c r="AB85"/>
  <c r="AB89"/>
  <c r="AB94"/>
  <c r="AB98"/>
  <c r="AB107"/>
  <c r="AB111"/>
  <c r="AB116"/>
  <c r="AB120"/>
  <c r="AB129"/>
  <c r="AB133"/>
  <c r="AB138"/>
  <c r="AB142"/>
  <c r="AB151"/>
  <c r="AB155"/>
  <c r="AB160"/>
  <c r="AB164"/>
  <c r="AB173"/>
  <c r="AB177"/>
  <c r="BG154"/>
  <c r="BG150"/>
  <c r="BG141"/>
  <c r="BG137"/>
  <c r="BG132"/>
  <c r="BG128"/>
  <c r="BG119"/>
  <c r="BG115"/>
  <c r="BG110"/>
  <c r="BG106"/>
  <c r="BG75"/>
  <c r="BG66"/>
  <c r="BG62"/>
  <c r="BG53"/>
  <c r="BG49"/>
  <c r="BG44"/>
  <c r="BG40"/>
  <c r="BG9"/>
  <c r="AB29"/>
  <c r="AB33"/>
  <c r="AB38"/>
  <c r="AB42"/>
  <c r="AB51"/>
  <c r="AB55"/>
  <c r="AB60"/>
  <c r="AB64"/>
  <c r="AB73"/>
  <c r="AB77"/>
  <c r="AB82"/>
  <c r="AB86"/>
  <c r="AB95"/>
  <c r="AB99"/>
  <c r="AB108"/>
  <c r="AB117"/>
  <c r="AB121"/>
  <c r="AB126"/>
  <c r="AB130"/>
  <c r="AB139"/>
  <c r="AB143"/>
  <c r="AB152"/>
  <c r="AB161"/>
  <c r="AB165"/>
  <c r="AB170"/>
  <c r="AB174"/>
  <c r="AO61"/>
  <c r="AO65"/>
  <c r="AO74"/>
  <c r="AO78"/>
  <c r="AO83"/>
  <c r="AO87"/>
  <c r="AO105"/>
  <c r="AO109"/>
  <c r="AO118"/>
  <c r="AO122"/>
  <c r="AO127"/>
  <c r="AO131"/>
  <c r="AO153"/>
  <c r="AO158"/>
  <c r="AO162"/>
  <c r="O93"/>
  <c r="O97"/>
  <c r="O105"/>
  <c r="O109"/>
  <c r="O122"/>
  <c r="O129"/>
  <c r="O133"/>
  <c r="O138"/>
  <c r="O142"/>
  <c r="O151"/>
  <c r="O155"/>
  <c r="O160"/>
  <c r="O164"/>
  <c r="O171"/>
  <c r="AO166"/>
  <c r="O106"/>
  <c r="O100"/>
  <c r="AB6"/>
  <c r="AB10"/>
  <c r="AB16"/>
  <c r="AB20"/>
  <c r="O83"/>
  <c r="O19"/>
  <c r="O23"/>
  <c r="O32"/>
  <c r="O37"/>
  <c r="O41"/>
  <c r="O45"/>
  <c r="O50"/>
  <c r="O54"/>
  <c r="O94"/>
  <c r="O98"/>
  <c r="O110"/>
  <c r="O115"/>
  <c r="O172"/>
  <c r="BG175"/>
  <c r="BG171"/>
  <c r="BG166"/>
  <c r="BG162"/>
  <c r="BG153"/>
  <c r="D153" s="1"/>
  <c r="BG144"/>
  <c r="BG140"/>
  <c r="BG122"/>
  <c r="BG118"/>
  <c r="BG100"/>
  <c r="BG96"/>
  <c r="BG87"/>
  <c r="BG83"/>
  <c r="D83" s="1"/>
  <c r="BG78"/>
  <c r="BG74"/>
  <c r="BG65"/>
  <c r="BG61"/>
  <c r="BG43"/>
  <c r="BG39"/>
  <c r="BG34"/>
  <c r="BG30"/>
  <c r="BG21"/>
  <c r="BG17"/>
  <c r="BG12"/>
  <c r="BG8"/>
  <c r="BG152"/>
  <c r="BG143"/>
  <c r="BG121"/>
  <c r="BG99"/>
  <c r="BG77"/>
  <c r="BG64"/>
  <c r="BG38"/>
  <c r="BG29"/>
  <c r="BG16"/>
  <c r="BG139"/>
  <c r="BG117"/>
  <c r="BG95"/>
  <c r="BG73"/>
  <c r="BG60"/>
  <c r="BG42"/>
  <c r="BG33"/>
  <c r="BG20"/>
  <c r="O128"/>
  <c r="O137"/>
  <c r="O154"/>
  <c r="O163"/>
  <c r="O84"/>
  <c r="BG177"/>
  <c r="BG173"/>
  <c r="BG164"/>
  <c r="BG160"/>
  <c r="BG133"/>
  <c r="BG129"/>
  <c r="BG111"/>
  <c r="BG107"/>
  <c r="BG98"/>
  <c r="BG94"/>
  <c r="BG89"/>
  <c r="BG85"/>
  <c r="BG81"/>
  <c r="BG54"/>
  <c r="BG50"/>
  <c r="BG32"/>
  <c r="BG23"/>
  <c r="BG19"/>
  <c r="BG10"/>
  <c r="BG6"/>
  <c r="I3" i="14"/>
  <c r="I4" i="8"/>
  <c r="J3" i="14"/>
  <c r="G3"/>
  <c r="S3" s="1"/>
  <c r="F3" i="8"/>
  <c r="F2" i="3"/>
  <c r="O2" i="14"/>
  <c r="M2" i="8"/>
  <c r="R2" i="14"/>
  <c r="N2" s="1"/>
  <c r="G5" i="8"/>
  <c r="K4"/>
  <c r="BG158" i="6"/>
  <c r="O140"/>
  <c r="O96"/>
  <c r="O119"/>
  <c r="O132"/>
  <c r="O141"/>
  <c r="O159"/>
  <c r="O176"/>
  <c r="O75"/>
  <c r="O76"/>
  <c r="O81"/>
  <c r="O85"/>
  <c r="O89"/>
  <c r="O166"/>
  <c r="O118"/>
  <c r="O131"/>
  <c r="O158"/>
  <c r="O175"/>
  <c r="O74"/>
  <c r="O87"/>
  <c r="O78"/>
  <c r="O114"/>
  <c r="O150"/>
  <c r="O80"/>
  <c r="AB8"/>
  <c r="AB12"/>
  <c r="AO6"/>
  <c r="AO10"/>
  <c r="AO23"/>
  <c r="AO37"/>
  <c r="AO41"/>
  <c r="AO45"/>
  <c r="AO50"/>
  <c r="AO54"/>
  <c r="AO81"/>
  <c r="AO85"/>
  <c r="AO89"/>
  <c r="AO94"/>
  <c r="AO98"/>
  <c r="AO107"/>
  <c r="AO111"/>
  <c r="D111" s="1"/>
  <c r="AO129"/>
  <c r="AO133"/>
  <c r="D133" s="1"/>
  <c r="AO138"/>
  <c r="AO142"/>
  <c r="AO173"/>
  <c r="AO177"/>
  <c r="BG165"/>
  <c r="BG161"/>
  <c r="BG155"/>
  <c r="BG151"/>
  <c r="BG142"/>
  <c r="BG138"/>
  <c r="BG131"/>
  <c r="BG127"/>
  <c r="D127" s="1"/>
  <c r="BG120"/>
  <c r="BG116"/>
  <c r="BG109"/>
  <c r="BG105"/>
  <c r="BG86"/>
  <c r="BG82"/>
  <c r="BG76"/>
  <c r="BG67"/>
  <c r="BG63"/>
  <c r="BG56"/>
  <c r="BG52"/>
  <c r="BG45"/>
  <c r="BG41"/>
  <c r="BG37"/>
  <c r="BG11"/>
  <c r="BG7"/>
  <c r="O6"/>
  <c r="O10"/>
  <c r="O63"/>
  <c r="O67"/>
  <c r="O7"/>
  <c r="O16"/>
  <c r="O33"/>
  <c r="O42"/>
  <c r="O51"/>
  <c r="O60"/>
  <c r="O77"/>
  <c r="O86"/>
  <c r="O95"/>
  <c r="O113"/>
  <c r="O121"/>
  <c r="O130"/>
  <c r="O139"/>
  <c r="O143"/>
  <c r="O152"/>
  <c r="O161"/>
  <c r="O170"/>
  <c r="O174"/>
  <c r="O9"/>
  <c r="O18"/>
  <c r="O22"/>
  <c r="O31"/>
  <c r="O36"/>
  <c r="O40"/>
  <c r="O44"/>
  <c r="O49"/>
  <c r="O53"/>
  <c r="O62"/>
  <c r="O66"/>
  <c r="AB9"/>
  <c r="AB18"/>
  <c r="O11"/>
  <c r="O20"/>
  <c r="O29"/>
  <c r="O38"/>
  <c r="O47"/>
  <c r="O55"/>
  <c r="O64"/>
  <c r="O73"/>
  <c r="O82"/>
  <c r="O99"/>
  <c r="O108"/>
  <c r="O117"/>
  <c r="O126"/>
  <c r="O135"/>
  <c r="O157"/>
  <c r="O165"/>
  <c r="O8"/>
  <c r="O12"/>
  <c r="O17"/>
  <c r="O21"/>
  <c r="O30"/>
  <c r="O34"/>
  <c r="O39"/>
  <c r="O43"/>
  <c r="O48"/>
  <c r="O52"/>
  <c r="O56"/>
  <c r="O61"/>
  <c r="O65"/>
  <c r="AB17"/>
  <c r="AB21"/>
  <c r="AO17"/>
  <c r="AO21"/>
  <c r="AO30"/>
  <c r="AO34"/>
  <c r="AO171"/>
  <c r="D171" s="1"/>
  <c r="AO175"/>
  <c r="AB22"/>
  <c r="AB19"/>
  <c r="AB23"/>
  <c r="AO9"/>
  <c r="AO18"/>
  <c r="AO22"/>
  <c r="AO31"/>
  <c r="AO49"/>
  <c r="AO53"/>
  <c r="AO62"/>
  <c r="AO66"/>
  <c r="AO93"/>
  <c r="AO97"/>
  <c r="AO106"/>
  <c r="D106" s="1"/>
  <c r="AO110"/>
  <c r="AO137"/>
  <c r="AO141"/>
  <c r="AO150"/>
  <c r="AO154"/>
  <c r="AO159"/>
  <c r="D159" s="1"/>
  <c r="AO163"/>
  <c r="AO29"/>
  <c r="AO33"/>
  <c r="AO38"/>
  <c r="AO42"/>
  <c r="AO51"/>
  <c r="AO55"/>
  <c r="AO73"/>
  <c r="AO77"/>
  <c r="AO82"/>
  <c r="AO86"/>
  <c r="AO95"/>
  <c r="AO99"/>
  <c r="AO117"/>
  <c r="AO121"/>
  <c r="AO126"/>
  <c r="AO130"/>
  <c r="AO161"/>
  <c r="AO165"/>
  <c r="AO170"/>
  <c r="AO174"/>
  <c r="AB7"/>
  <c r="AB11"/>
  <c r="AO8"/>
  <c r="AO12"/>
  <c r="AO16"/>
  <c r="AO20"/>
  <c r="AO32"/>
  <c r="D32" s="1"/>
  <c r="AO40"/>
  <c r="AO44"/>
  <c r="AO52"/>
  <c r="AO56"/>
  <c r="AO60"/>
  <c r="AO64"/>
  <c r="AO76"/>
  <c r="AO84"/>
  <c r="AO88"/>
  <c r="D88" s="1"/>
  <c r="AO96"/>
  <c r="D96" s="1"/>
  <c r="AO100"/>
  <c r="AO108"/>
  <c r="AO116"/>
  <c r="AO120"/>
  <c r="AO128"/>
  <c r="AO132"/>
  <c r="AO140"/>
  <c r="AO144"/>
  <c r="AO152"/>
  <c r="AO160"/>
  <c r="AO164"/>
  <c r="AO172"/>
  <c r="D172" s="1"/>
  <c r="AO176"/>
  <c r="AO7"/>
  <c r="AO11"/>
  <c r="AO19"/>
  <c r="AO39"/>
  <c r="AO43"/>
  <c r="AO63"/>
  <c r="AO67"/>
  <c r="D67" s="1"/>
  <c r="AO75"/>
  <c r="AO115"/>
  <c r="AO119"/>
  <c r="D119" s="1"/>
  <c r="AO139"/>
  <c r="AO143"/>
  <c r="AO151"/>
  <c r="AO155"/>
  <c r="I5" i="8" l="1"/>
  <c r="D14"/>
  <c r="E14"/>
  <c r="O3" i="14"/>
  <c r="H13" i="8"/>
  <c r="C6"/>
  <c r="D3" i="14"/>
  <c r="AB3" s="1"/>
  <c r="AC3" s="1"/>
  <c r="T3" i="8"/>
  <c r="U3" s="1"/>
  <c r="D155" i="6"/>
  <c r="D63"/>
  <c r="D40"/>
  <c r="D151"/>
  <c r="D43"/>
  <c r="D150"/>
  <c r="D170"/>
  <c r="D6"/>
  <c r="D126"/>
  <c r="D10"/>
  <c r="D138"/>
  <c r="D50"/>
  <c r="D140"/>
  <c r="D154"/>
  <c r="D56"/>
  <c r="D121"/>
  <c r="D33"/>
  <c r="D93"/>
  <c r="D175"/>
  <c r="D65"/>
  <c r="D105"/>
  <c r="D87"/>
  <c r="D76"/>
  <c r="D161"/>
  <c r="D39"/>
  <c r="D141"/>
  <c r="D22"/>
  <c r="D17"/>
  <c r="D34"/>
  <c r="D99"/>
  <c r="D20"/>
  <c r="D51"/>
  <c r="D162"/>
  <c r="D62"/>
  <c r="D89"/>
  <c r="D75"/>
  <c r="D132"/>
  <c r="D131"/>
  <c r="D108"/>
  <c r="D29"/>
  <c r="D120"/>
  <c r="D142"/>
  <c r="D49"/>
  <c r="D60"/>
  <c r="D16"/>
  <c r="D163"/>
  <c r="D97"/>
  <c r="D118"/>
  <c r="D74"/>
  <c r="D176"/>
  <c r="D100"/>
  <c r="D30"/>
  <c r="D144"/>
  <c r="D82"/>
  <c r="D116"/>
  <c r="D174"/>
  <c r="D77"/>
  <c r="D23"/>
  <c r="D64"/>
  <c r="D109"/>
  <c r="D94"/>
  <c r="D107"/>
  <c r="D160"/>
  <c r="D84"/>
  <c r="D128"/>
  <c r="D166"/>
  <c r="D115"/>
  <c r="D54"/>
  <c r="D37"/>
  <c r="D164"/>
  <c r="D137"/>
  <c r="D53"/>
  <c r="D122"/>
  <c r="D78"/>
  <c r="D139"/>
  <c r="D55"/>
  <c r="D158"/>
  <c r="D95"/>
  <c r="D85"/>
  <c r="D45"/>
  <c r="D177"/>
  <c r="D152"/>
  <c r="D52"/>
  <c r="D143"/>
  <c r="D110"/>
  <c r="D66"/>
  <c r="D31"/>
  <c r="D61"/>
  <c r="D117"/>
  <c r="D73"/>
  <c r="D38"/>
  <c r="D130"/>
  <c r="D86"/>
  <c r="D42"/>
  <c r="D98"/>
  <c r="D81"/>
  <c r="D41"/>
  <c r="D129"/>
  <c r="D173"/>
  <c r="D19"/>
  <c r="D18"/>
  <c r="D11"/>
  <c r="D9"/>
  <c r="D12"/>
  <c r="D7"/>
  <c r="D21"/>
  <c r="D44"/>
  <c r="D165"/>
  <c r="D8"/>
  <c r="O4" i="8"/>
  <c r="N2"/>
  <c r="M3"/>
  <c r="F3" i="3"/>
  <c r="R3" i="14"/>
  <c r="N3" s="1"/>
  <c r="F4" i="8"/>
  <c r="I4" i="14"/>
  <c r="E2" i="3"/>
  <c r="J4" i="14"/>
  <c r="F5"/>
  <c r="K5" i="8"/>
  <c r="G6"/>
  <c r="F5" l="1"/>
  <c r="C5" i="14"/>
  <c r="AE4" s="1"/>
  <c r="B5" i="3"/>
  <c r="C7" i="8"/>
  <c r="D15"/>
  <c r="H14"/>
  <c r="E15"/>
  <c r="C8" i="3"/>
  <c r="E5" i="14"/>
  <c r="G5" s="1"/>
  <c r="S5" s="1"/>
  <c r="L6" i="8"/>
  <c r="D4" i="14"/>
  <c r="AB4" s="1"/>
  <c r="AC4" s="1"/>
  <c r="T4" i="8"/>
  <c r="U4" s="1"/>
  <c r="R4" i="14"/>
  <c r="N4" s="1"/>
  <c r="K4" s="1"/>
  <c r="D2" i="3"/>
  <c r="E3"/>
  <c r="C2" i="4" s="1"/>
  <c r="E58" i="6" s="1"/>
  <c r="N3" i="8"/>
  <c r="M2" i="14"/>
  <c r="K3"/>
  <c r="L3" s="1"/>
  <c r="I6" i="8"/>
  <c r="F4" i="3"/>
  <c r="O4" i="14"/>
  <c r="M4" i="8"/>
  <c r="G7"/>
  <c r="K6"/>
  <c r="E16" l="1"/>
  <c r="D16"/>
  <c r="I7"/>
  <c r="C8"/>
  <c r="H15"/>
  <c r="T5"/>
  <c r="U5" s="1"/>
  <c r="U2" i="14"/>
  <c r="X2"/>
  <c r="W2"/>
  <c r="V2"/>
  <c r="T2"/>
  <c r="L4"/>
  <c r="O6" i="8"/>
  <c r="I58" i="6"/>
  <c r="J58" s="1"/>
  <c r="O58" s="1"/>
  <c r="N4" i="8"/>
  <c r="U58" i="6"/>
  <c r="AB58" s="1"/>
  <c r="D3" i="3"/>
  <c r="M3" i="14"/>
  <c r="F6" i="8"/>
  <c r="I5" i="14"/>
  <c r="E4" i="3"/>
  <c r="F6" i="14"/>
  <c r="J5"/>
  <c r="K7" i="8"/>
  <c r="G8"/>
  <c r="F7" l="1"/>
  <c r="M6"/>
  <c r="C6" i="14"/>
  <c r="AE5" s="1"/>
  <c r="C9" i="8"/>
  <c r="B6" i="3"/>
  <c r="D17" i="8"/>
  <c r="H16"/>
  <c r="E17"/>
  <c r="X3" i="14"/>
  <c r="T3"/>
  <c r="W3"/>
  <c r="V3"/>
  <c r="U3"/>
  <c r="D5"/>
  <c r="AB5" s="1"/>
  <c r="AC5" s="1"/>
  <c r="T6" i="8"/>
  <c r="U6" s="1"/>
  <c r="E6" i="14"/>
  <c r="G6" s="1"/>
  <c r="S6" s="1"/>
  <c r="L8" i="8"/>
  <c r="P3" i="14"/>
  <c r="Z3"/>
  <c r="R5"/>
  <c r="N5" s="1"/>
  <c r="N6" i="8"/>
  <c r="I8"/>
  <c r="E5" i="3"/>
  <c r="D4"/>
  <c r="M4" i="14"/>
  <c r="F5" i="3"/>
  <c r="O5" i="14"/>
  <c r="K8" i="8"/>
  <c r="G9"/>
  <c r="G2" i="4"/>
  <c r="E69" i="6"/>
  <c r="E168"/>
  <c r="E47"/>
  <c r="E146"/>
  <c r="M146" s="1"/>
  <c r="E102"/>
  <c r="E91"/>
  <c r="E124"/>
  <c r="E25"/>
  <c r="E3"/>
  <c r="E135"/>
  <c r="H17" i="8" l="1"/>
  <c r="C10"/>
  <c r="I9"/>
  <c r="E18"/>
  <c r="D18"/>
  <c r="T7"/>
  <c r="U7" s="1"/>
  <c r="W4" i="14"/>
  <c r="T4"/>
  <c r="X4"/>
  <c r="V4"/>
  <c r="U4"/>
  <c r="O8" i="8"/>
  <c r="P4" i="14"/>
  <c r="Z4"/>
  <c r="U135" i="6"/>
  <c r="AB135" s="1"/>
  <c r="U47"/>
  <c r="AB47" s="1"/>
  <c r="U3"/>
  <c r="AB3" s="1"/>
  <c r="I168"/>
  <c r="J168" s="1"/>
  <c r="O168" s="1"/>
  <c r="M8" i="8"/>
  <c r="I6" i="14"/>
  <c r="F8" i="8"/>
  <c r="J6" i="14"/>
  <c r="D5" i="3"/>
  <c r="M5" i="14"/>
  <c r="G10" i="8"/>
  <c r="K9"/>
  <c r="U168" i="6"/>
  <c r="AB168" s="1"/>
  <c r="N146"/>
  <c r="U146"/>
  <c r="AB146" s="1"/>
  <c r="J146"/>
  <c r="N25"/>
  <c r="O25" s="1"/>
  <c r="U25"/>
  <c r="AB25" s="1"/>
  <c r="I69"/>
  <c r="J69" s="1"/>
  <c r="O69" s="1"/>
  <c r="U69"/>
  <c r="AB69" s="1"/>
  <c r="I91"/>
  <c r="J91" s="1"/>
  <c r="O91" s="1"/>
  <c r="U91"/>
  <c r="AB91" s="1"/>
  <c r="I102"/>
  <c r="J102" s="1"/>
  <c r="O102" s="1"/>
  <c r="U102"/>
  <c r="AB102" s="1"/>
  <c r="I124"/>
  <c r="J124" s="1"/>
  <c r="O124" s="1"/>
  <c r="U124"/>
  <c r="AB124" s="1"/>
  <c r="BD3"/>
  <c r="K3"/>
  <c r="L3" s="1"/>
  <c r="O3" s="1"/>
  <c r="BB102"/>
  <c r="BD102"/>
  <c r="BB47"/>
  <c r="BD47"/>
  <c r="BB25"/>
  <c r="BD25"/>
  <c r="BB146"/>
  <c r="BD146"/>
  <c r="BB168"/>
  <c r="BD168"/>
  <c r="BB124"/>
  <c r="BD124"/>
  <c r="BB69"/>
  <c r="BD69"/>
  <c r="BB135"/>
  <c r="BD135"/>
  <c r="BB91"/>
  <c r="BD91"/>
  <c r="BB58"/>
  <c r="BD58"/>
  <c r="AZ3"/>
  <c r="BB3"/>
  <c r="AX102"/>
  <c r="AZ102"/>
  <c r="AX47"/>
  <c r="AZ47"/>
  <c r="AX25"/>
  <c r="AZ25"/>
  <c r="AX146"/>
  <c r="AZ146"/>
  <c r="AX168"/>
  <c r="AZ168"/>
  <c r="AX124"/>
  <c r="AZ124"/>
  <c r="AX69"/>
  <c r="AZ69"/>
  <c r="AX135"/>
  <c r="AZ135"/>
  <c r="AX91"/>
  <c r="AZ91"/>
  <c r="AX58"/>
  <c r="AZ58"/>
  <c r="AX3"/>
  <c r="AH102"/>
  <c r="AO102" s="1"/>
  <c r="AH124"/>
  <c r="AO124" s="1"/>
  <c r="AH135"/>
  <c r="AO135" s="1"/>
  <c r="AH91"/>
  <c r="AO91" s="1"/>
  <c r="AH58"/>
  <c r="AO58" s="1"/>
  <c r="AH47"/>
  <c r="AO47" s="1"/>
  <c r="AH25"/>
  <c r="AO25" s="1"/>
  <c r="AH146"/>
  <c r="AO146" s="1"/>
  <c r="AH168"/>
  <c r="AO168" s="1"/>
  <c r="AH69"/>
  <c r="AO69" s="1"/>
  <c r="AH3"/>
  <c r="AO3" s="1"/>
  <c r="E19" i="8" l="1"/>
  <c r="C9" i="3"/>
  <c r="C11" i="8"/>
  <c r="F9"/>
  <c r="I10"/>
  <c r="D19"/>
  <c r="H18"/>
  <c r="V5" i="14"/>
  <c r="T5"/>
  <c r="X5"/>
  <c r="W5"/>
  <c r="U5"/>
  <c r="D6"/>
  <c r="AB6" s="1"/>
  <c r="AC6" s="1"/>
  <c r="T8" i="8"/>
  <c r="U8" s="1"/>
  <c r="O146" i="6"/>
  <c r="R6" i="14"/>
  <c r="N6" s="1"/>
  <c r="K6" s="1"/>
  <c r="L6" s="1"/>
  <c r="N8" i="8"/>
  <c r="E6" i="3"/>
  <c r="F6"/>
  <c r="O6" i="14"/>
  <c r="F7"/>
  <c r="G11" i="8"/>
  <c r="K10"/>
  <c r="BG91" i="6"/>
  <c r="BG69"/>
  <c r="BG168"/>
  <c r="BG25"/>
  <c r="BG102"/>
  <c r="BG58"/>
  <c r="D58" s="1"/>
  <c r="BG135"/>
  <c r="BG124"/>
  <c r="BG146"/>
  <c r="BG47"/>
  <c r="BG3"/>
  <c r="D3" s="1"/>
  <c r="H19" i="8" l="1"/>
  <c r="C7" i="14"/>
  <c r="AE6" s="1"/>
  <c r="C12" i="8"/>
  <c r="B7" i="3"/>
  <c r="D20" i="8"/>
  <c r="T9"/>
  <c r="U9" s="1"/>
  <c r="F10"/>
  <c r="E20"/>
  <c r="E7" i="14"/>
  <c r="G7" s="1"/>
  <c r="S7" s="1"/>
  <c r="L11" i="8"/>
  <c r="E3" i="4"/>
  <c r="D47" i="6"/>
  <c r="D135"/>
  <c r="I11" i="8"/>
  <c r="M6" i="14"/>
  <c r="D6" i="3"/>
  <c r="D102" i="6"/>
  <c r="D168"/>
  <c r="G12" i="8"/>
  <c r="K11"/>
  <c r="D25" i="6"/>
  <c r="D91"/>
  <c r="D69"/>
  <c r="D124"/>
  <c r="D146"/>
  <c r="T10" i="8" l="1"/>
  <c r="U10" s="1"/>
  <c r="D21"/>
  <c r="O11"/>
  <c r="H20"/>
  <c r="I12"/>
  <c r="E21"/>
  <c r="C13"/>
  <c r="U6" i="14"/>
  <c r="T6"/>
  <c r="X6"/>
  <c r="W6"/>
  <c r="V6"/>
  <c r="P6"/>
  <c r="Z6"/>
  <c r="I7"/>
  <c r="F11" i="8"/>
  <c r="J7" i="14"/>
  <c r="G13" i="8"/>
  <c r="K12"/>
  <c r="I13" l="1"/>
  <c r="E22"/>
  <c r="H21"/>
  <c r="D22"/>
  <c r="F12"/>
  <c r="C14"/>
  <c r="D7" i="14"/>
  <c r="AB7" s="1"/>
  <c r="AC7" s="1"/>
  <c r="T11" i="8"/>
  <c r="U11" s="1"/>
  <c r="R7" i="14"/>
  <c r="N7" s="1"/>
  <c r="K7" s="1"/>
  <c r="L7" s="1"/>
  <c r="F8"/>
  <c r="F7" i="3"/>
  <c r="O7" i="14"/>
  <c r="M11" i="8"/>
  <c r="G14"/>
  <c r="K13"/>
  <c r="C8" i="14" l="1"/>
  <c r="AE7" s="1"/>
  <c r="C15" i="8"/>
  <c r="B8" i="3"/>
  <c r="D23" i="8"/>
  <c r="E23"/>
  <c r="C10" i="3"/>
  <c r="F13" i="8"/>
  <c r="T12"/>
  <c r="U12" s="1"/>
  <c r="H22"/>
  <c r="E8" i="14"/>
  <c r="G8" s="1"/>
  <c r="S8" s="1"/>
  <c r="L14" i="8"/>
  <c r="N11"/>
  <c r="I14"/>
  <c r="E7" i="3"/>
  <c r="K14" i="8"/>
  <c r="G15"/>
  <c r="E24" l="1"/>
  <c r="C16"/>
  <c r="I15"/>
  <c r="H23"/>
  <c r="T13"/>
  <c r="U13" s="1"/>
  <c r="D24"/>
  <c r="O14"/>
  <c r="F14"/>
  <c r="I8" i="14"/>
  <c r="J8"/>
  <c r="D7" i="3"/>
  <c r="M7" i="14"/>
  <c r="G16" i="8"/>
  <c r="K15"/>
  <c r="F15" l="1"/>
  <c r="I16"/>
  <c r="H24"/>
  <c r="D25"/>
  <c r="C17"/>
  <c r="E25"/>
  <c r="X7" i="14"/>
  <c r="T7"/>
  <c r="U7"/>
  <c r="W7"/>
  <c r="V7"/>
  <c r="D8"/>
  <c r="T14" i="8"/>
  <c r="U14" s="1"/>
  <c r="P7" i="14"/>
  <c r="Z7"/>
  <c r="AB8"/>
  <c r="AC8" s="1"/>
  <c r="R8"/>
  <c r="N8" s="1"/>
  <c r="K8" s="1"/>
  <c r="L8" s="1"/>
  <c r="F8" i="3"/>
  <c r="O8" i="14"/>
  <c r="M14" i="8"/>
  <c r="G17"/>
  <c r="K16"/>
  <c r="I17" l="1"/>
  <c r="E26"/>
  <c r="D26"/>
  <c r="F16"/>
  <c r="C18"/>
  <c r="H25"/>
  <c r="T15"/>
  <c r="U15" s="1"/>
  <c r="G32" i="2"/>
  <c r="H32"/>
  <c r="G33"/>
  <c r="H33"/>
  <c r="G26"/>
  <c r="G45"/>
  <c r="G43"/>
  <c r="G36"/>
  <c r="G34"/>
  <c r="G39"/>
  <c r="H39"/>
  <c r="H29"/>
  <c r="G29"/>
  <c r="H45"/>
  <c r="H43"/>
  <c r="H36"/>
  <c r="H34"/>
  <c r="H26"/>
  <c r="N14" i="8"/>
  <c r="E8" i="3"/>
  <c r="F9" i="14"/>
  <c r="G18" i="8"/>
  <c r="K17"/>
  <c r="L18" l="1"/>
  <c r="H26"/>
  <c r="T16"/>
  <c r="U16" s="1"/>
  <c r="E27"/>
  <c r="C11" i="3"/>
  <c r="D4" i="4" s="1"/>
  <c r="E4" s="1"/>
  <c r="F4" s="1"/>
  <c r="F17" i="8"/>
  <c r="C9" i="14"/>
  <c r="AE8" s="1"/>
  <c r="C19" i="8"/>
  <c r="B9" i="3"/>
  <c r="D27" i="8"/>
  <c r="E9" i="14"/>
  <c r="I18" i="8"/>
  <c r="D8" i="3"/>
  <c r="M8" i="14"/>
  <c r="G19" i="8"/>
  <c r="K18"/>
  <c r="E28" l="1"/>
  <c r="H27"/>
  <c r="D28"/>
  <c r="C20"/>
  <c r="T17"/>
  <c r="U17" s="1"/>
  <c r="W8" i="14"/>
  <c r="U8"/>
  <c r="T8"/>
  <c r="X8"/>
  <c r="V8"/>
  <c r="P8"/>
  <c r="Z8"/>
  <c r="G9"/>
  <c r="S9" s="1"/>
  <c r="O18" i="8"/>
  <c r="I19"/>
  <c r="F18"/>
  <c r="I9" i="14"/>
  <c r="J9"/>
  <c r="G20" i="8"/>
  <c r="K19"/>
  <c r="H28" l="1"/>
  <c r="M18"/>
  <c r="C21"/>
  <c r="F19"/>
  <c r="D29"/>
  <c r="E29"/>
  <c r="D9" i="14"/>
  <c r="AB9" s="1"/>
  <c r="AC9" s="1"/>
  <c r="T18" i="8"/>
  <c r="U18" s="1"/>
  <c r="R9" i="14"/>
  <c r="N9" s="1"/>
  <c r="K9" s="1"/>
  <c r="I20" i="8"/>
  <c r="N18"/>
  <c r="E9" i="3"/>
  <c r="C3" i="4" s="1"/>
  <c r="F9" i="3"/>
  <c r="O9" i="14"/>
  <c r="G21" i="8"/>
  <c r="K20"/>
  <c r="J147" i="6"/>
  <c r="N26"/>
  <c r="O26" s="1"/>
  <c r="E30" i="8" l="1"/>
  <c r="T19"/>
  <c r="U19" s="1"/>
  <c r="F20"/>
  <c r="D30"/>
  <c r="C22"/>
  <c r="H29"/>
  <c r="L9" i="14"/>
  <c r="D9" i="3"/>
  <c r="M9" i="14"/>
  <c r="I21" i="8"/>
  <c r="F10" i="14"/>
  <c r="G22" i="8"/>
  <c r="K21"/>
  <c r="H30" l="1"/>
  <c r="D31"/>
  <c r="F21"/>
  <c r="L22"/>
  <c r="C10" i="14"/>
  <c r="AE9" s="1"/>
  <c r="C23" i="8"/>
  <c r="B10" i="3"/>
  <c r="T20" i="8"/>
  <c r="U20" s="1"/>
  <c r="E31"/>
  <c r="V9" i="14"/>
  <c r="U9"/>
  <c r="W9"/>
  <c r="T9"/>
  <c r="X9"/>
  <c r="P9"/>
  <c r="Z9"/>
  <c r="E10"/>
  <c r="G10" s="1"/>
  <c r="S10" s="1"/>
  <c r="I22" i="8"/>
  <c r="G23"/>
  <c r="K22"/>
  <c r="E32" l="1"/>
  <c r="C12" i="3"/>
  <c r="C24" i="8"/>
  <c r="D32"/>
  <c r="T21"/>
  <c r="U21" s="1"/>
  <c r="H31"/>
  <c r="O22"/>
  <c r="F22"/>
  <c r="I23"/>
  <c r="I10" i="14"/>
  <c r="J10"/>
  <c r="G24" i="8"/>
  <c r="K23"/>
  <c r="C25" l="1"/>
  <c r="H32"/>
  <c r="D33"/>
  <c r="F23"/>
  <c r="E33"/>
  <c r="D10" i="14"/>
  <c r="AB10" s="1"/>
  <c r="AC10" s="1"/>
  <c r="T22" i="8"/>
  <c r="U22" s="1"/>
  <c r="R10" i="14"/>
  <c r="N10" s="1"/>
  <c r="K10" s="1"/>
  <c r="L10" s="1"/>
  <c r="I24" i="8"/>
  <c r="F10" i="3"/>
  <c r="O10" i="14"/>
  <c r="M22" i="8"/>
  <c r="G25"/>
  <c r="K24"/>
  <c r="H33" l="1"/>
  <c r="F24"/>
  <c r="T23"/>
  <c r="U23" s="1"/>
  <c r="E34"/>
  <c r="D34"/>
  <c r="C26"/>
  <c r="I25"/>
  <c r="N22"/>
  <c r="F11" i="14"/>
  <c r="E10" i="3"/>
  <c r="G26" i="8"/>
  <c r="K25"/>
  <c r="F25" l="1"/>
  <c r="C11" i="14"/>
  <c r="AE10" s="1"/>
  <c r="C27" i="8"/>
  <c r="B11" i="3"/>
  <c r="E35" i="8"/>
  <c r="T24"/>
  <c r="U24" s="1"/>
  <c r="L26"/>
  <c r="D35"/>
  <c r="H34"/>
  <c r="E11" i="14"/>
  <c r="G11" s="1"/>
  <c r="S11" s="1"/>
  <c r="I26" i="8"/>
  <c r="D10" i="3"/>
  <c r="M10" i="14"/>
  <c r="G27" i="8"/>
  <c r="K26"/>
  <c r="E36" l="1"/>
  <c r="H35"/>
  <c r="D36"/>
  <c r="C28"/>
  <c r="T25"/>
  <c r="U25" s="1"/>
  <c r="U10" i="14"/>
  <c r="X10"/>
  <c r="T10"/>
  <c r="W10"/>
  <c r="V10"/>
  <c r="O26" i="8"/>
  <c r="P10" i="14"/>
  <c r="Z10"/>
  <c r="I27" i="8"/>
  <c r="F26"/>
  <c r="I11" i="14"/>
  <c r="J11"/>
  <c r="G28" i="8"/>
  <c r="K27"/>
  <c r="F27" l="1"/>
  <c r="C29"/>
  <c r="H36"/>
  <c r="D37"/>
  <c r="E37"/>
  <c r="C13" i="3"/>
  <c r="D11" i="14"/>
  <c r="AB11" s="1"/>
  <c r="AC11" s="1"/>
  <c r="T26" i="8"/>
  <c r="U26" s="1"/>
  <c r="R11" i="14"/>
  <c r="N11" s="1"/>
  <c r="K11" s="1"/>
  <c r="L11" s="1"/>
  <c r="I28" i="8"/>
  <c r="F11" i="3"/>
  <c r="O11" i="14"/>
  <c r="M26" i="8"/>
  <c r="G29"/>
  <c r="K28"/>
  <c r="D38" l="1"/>
  <c r="C30"/>
  <c r="F28"/>
  <c r="E38"/>
  <c r="H37"/>
  <c r="T27"/>
  <c r="U27" s="1"/>
  <c r="I29"/>
  <c r="N26"/>
  <c r="E11" i="3"/>
  <c r="G30" i="8"/>
  <c r="K29"/>
  <c r="E39" l="1"/>
  <c r="C31"/>
  <c r="H38"/>
  <c r="F29"/>
  <c r="T28"/>
  <c r="U28" s="1"/>
  <c r="D39"/>
  <c r="I30"/>
  <c r="D11" i="3"/>
  <c r="M11" i="14"/>
  <c r="F12"/>
  <c r="G31" i="8"/>
  <c r="K30"/>
  <c r="F30" l="1"/>
  <c r="L31"/>
  <c r="D40"/>
  <c r="T29"/>
  <c r="U29" s="1"/>
  <c r="C12" i="14"/>
  <c r="AE11" s="1"/>
  <c r="C32" i="8"/>
  <c r="B12" i="3"/>
  <c r="H39" i="8"/>
  <c r="E40"/>
  <c r="X11" i="14"/>
  <c r="T11"/>
  <c r="W11"/>
  <c r="U11"/>
  <c r="V11"/>
  <c r="P11"/>
  <c r="Z11"/>
  <c r="E12"/>
  <c r="G12" s="1"/>
  <c r="S12" s="1"/>
  <c r="I31" i="8"/>
  <c r="G32"/>
  <c r="K31"/>
  <c r="E41" l="1"/>
  <c r="C33"/>
  <c r="H40"/>
  <c r="D41"/>
  <c r="T30"/>
  <c r="U30" s="1"/>
  <c r="O31"/>
  <c r="F31"/>
  <c r="I32"/>
  <c r="I12" i="14"/>
  <c r="J12"/>
  <c r="G33" i="8"/>
  <c r="K32"/>
  <c r="J148" i="6"/>
  <c r="N27"/>
  <c r="O27" s="1"/>
  <c r="J14"/>
  <c r="F32" i="8" l="1"/>
  <c r="D42"/>
  <c r="C34"/>
  <c r="H41"/>
  <c r="E42"/>
  <c r="D12" i="14"/>
  <c r="AB12" s="1"/>
  <c r="AC12" s="1"/>
  <c r="T31" i="8"/>
  <c r="U31" s="1"/>
  <c r="R12" i="14"/>
  <c r="N12" s="1"/>
  <c r="K12" s="1"/>
  <c r="L12" s="1"/>
  <c r="I33" i="8"/>
  <c r="F12" i="3"/>
  <c r="O12" i="14"/>
  <c r="M31" i="8"/>
  <c r="G34"/>
  <c r="K33"/>
  <c r="H42" l="1"/>
  <c r="D43"/>
  <c r="F33"/>
  <c r="E43"/>
  <c r="C14" i="3"/>
  <c r="C35" i="8"/>
  <c r="T32"/>
  <c r="U32" s="1"/>
  <c r="I34"/>
  <c r="N31"/>
  <c r="E12" i="3"/>
  <c r="G35" i="8"/>
  <c r="K34"/>
  <c r="F34" l="1"/>
  <c r="E44"/>
  <c r="D44"/>
  <c r="C36"/>
  <c r="T33"/>
  <c r="U33" s="1"/>
  <c r="H43"/>
  <c r="I35"/>
  <c r="D12" i="3"/>
  <c r="M12" i="14"/>
  <c r="F13"/>
  <c r="G36" i="8"/>
  <c r="K35"/>
  <c r="F35" l="1"/>
  <c r="H44"/>
  <c r="L36"/>
  <c r="C13" i="14"/>
  <c r="AE12" s="1"/>
  <c r="C37" i="8"/>
  <c r="B13" i="3"/>
  <c r="E45" i="8"/>
  <c r="D45"/>
  <c r="T34"/>
  <c r="U34" s="1"/>
  <c r="W12" i="14"/>
  <c r="V12"/>
  <c r="X12"/>
  <c r="U12"/>
  <c r="T12"/>
  <c r="P12"/>
  <c r="Z12"/>
  <c r="E13"/>
  <c r="G13" s="1"/>
  <c r="S13" s="1"/>
  <c r="I36" i="8"/>
  <c r="G37"/>
  <c r="K36"/>
  <c r="E46" l="1"/>
  <c r="H45"/>
  <c r="D46"/>
  <c r="C38"/>
  <c r="T35"/>
  <c r="U35" s="1"/>
  <c r="O36"/>
  <c r="F36"/>
  <c r="I37"/>
  <c r="I13" i="14"/>
  <c r="J13"/>
  <c r="G38" i="8"/>
  <c r="K37"/>
  <c r="F37" l="1"/>
  <c r="C39"/>
  <c r="H46"/>
  <c r="D47"/>
  <c r="E47"/>
  <c r="D13" i="14"/>
  <c r="AB13" s="1"/>
  <c r="AC13" s="1"/>
  <c r="T36" i="8"/>
  <c r="U36" s="1"/>
  <c r="R13" i="14"/>
  <c r="N13" s="1"/>
  <c r="K13" s="1"/>
  <c r="L13" s="1"/>
  <c r="I38" i="8"/>
  <c r="F13" i="3"/>
  <c r="O13" i="14"/>
  <c r="M36" i="8"/>
  <c r="G39"/>
  <c r="K38"/>
  <c r="D48" l="1"/>
  <c r="C40"/>
  <c r="F38"/>
  <c r="E48"/>
  <c r="H47"/>
  <c r="T37"/>
  <c r="U37" s="1"/>
  <c r="I39"/>
  <c r="N36"/>
  <c r="E13" i="3"/>
  <c r="G40" i="8"/>
  <c r="K39"/>
  <c r="E49" l="1"/>
  <c r="C41"/>
  <c r="F39"/>
  <c r="H48"/>
  <c r="T38"/>
  <c r="U38" s="1"/>
  <c r="D49"/>
  <c r="I40"/>
  <c r="D13" i="3"/>
  <c r="M13" i="14"/>
  <c r="G41" i="8"/>
  <c r="K40"/>
  <c r="F40" l="1"/>
  <c r="D50"/>
  <c r="H49"/>
  <c r="C42"/>
  <c r="T39"/>
  <c r="U39" s="1"/>
  <c r="E50"/>
  <c r="C15" i="3"/>
  <c r="V13" i="14"/>
  <c r="U13"/>
  <c r="X13"/>
  <c r="W13"/>
  <c r="T13"/>
  <c r="P13"/>
  <c r="Z13"/>
  <c r="I41" i="8"/>
  <c r="F14" i="14"/>
  <c r="G42" i="8"/>
  <c r="K41"/>
  <c r="E51" l="1"/>
  <c r="C14" i="14"/>
  <c r="AE13" s="1"/>
  <c r="C43" i="8"/>
  <c r="B14" i="3"/>
  <c r="D51" i="8"/>
  <c r="F41"/>
  <c r="L42"/>
  <c r="H50"/>
  <c r="T40"/>
  <c r="U40" s="1"/>
  <c r="E14" i="14"/>
  <c r="G14" s="1"/>
  <c r="S14" s="1"/>
  <c r="I42" i="8"/>
  <c r="G43"/>
  <c r="K42"/>
  <c r="D52" l="1"/>
  <c r="H51"/>
  <c r="T41"/>
  <c r="U41" s="1"/>
  <c r="C44"/>
  <c r="E52"/>
  <c r="F42"/>
  <c r="O42"/>
  <c r="I43"/>
  <c r="I14" i="14"/>
  <c r="D14"/>
  <c r="J14"/>
  <c r="G44" i="8"/>
  <c r="K43"/>
  <c r="F43" l="1"/>
  <c r="C45"/>
  <c r="H52"/>
  <c r="T42"/>
  <c r="U42" s="1"/>
  <c r="E53"/>
  <c r="D53"/>
  <c r="AB14" i="14"/>
  <c r="AC14" s="1"/>
  <c r="R14"/>
  <c r="N14" s="1"/>
  <c r="K14" s="1"/>
  <c r="L14" s="1"/>
  <c r="I44" i="8"/>
  <c r="F14" i="3"/>
  <c r="O14" i="14"/>
  <c r="M42" i="8"/>
  <c r="G45"/>
  <c r="K44"/>
  <c r="D54" l="1"/>
  <c r="C46"/>
  <c r="F44"/>
  <c r="I45"/>
  <c r="E54"/>
  <c r="H53"/>
  <c r="T43"/>
  <c r="U43" s="1"/>
  <c r="N42"/>
  <c r="E14" i="3"/>
  <c r="G46" i="8"/>
  <c r="K45"/>
  <c r="H54" l="1"/>
  <c r="C47"/>
  <c r="F45"/>
  <c r="E55"/>
  <c r="T44"/>
  <c r="U44" s="1"/>
  <c r="D55"/>
  <c r="I46"/>
  <c r="D14" i="3"/>
  <c r="M14" i="14"/>
  <c r="G47" i="8"/>
  <c r="K46"/>
  <c r="D56" l="1"/>
  <c r="E56"/>
  <c r="C48"/>
  <c r="F46"/>
  <c r="T45"/>
  <c r="U45" s="1"/>
  <c r="H55"/>
  <c r="U14" i="14"/>
  <c r="X14"/>
  <c r="T14"/>
  <c r="V14"/>
  <c r="W14"/>
  <c r="P14"/>
  <c r="Z14"/>
  <c r="I47" i="8"/>
  <c r="G48"/>
  <c r="K47"/>
  <c r="H56" l="1"/>
  <c r="T46"/>
  <c r="U46" s="1"/>
  <c r="E57"/>
  <c r="F47"/>
  <c r="C49"/>
  <c r="D57"/>
  <c r="I48"/>
  <c r="F15" i="14"/>
  <c r="G49" i="8"/>
  <c r="K48"/>
  <c r="L49" l="1"/>
  <c r="F48"/>
  <c r="D58"/>
  <c r="T47"/>
  <c r="U47" s="1"/>
  <c r="C15" i="14"/>
  <c r="AE14" s="1"/>
  <c r="C50" i="8"/>
  <c r="B15" i="3"/>
  <c r="E58" i="8"/>
  <c r="H57"/>
  <c r="E15" i="14"/>
  <c r="G15" s="1"/>
  <c r="S15" s="1"/>
  <c r="I49" i="8"/>
  <c r="G50"/>
  <c r="K49"/>
  <c r="H58" l="1"/>
  <c r="C51"/>
  <c r="T48"/>
  <c r="U48" s="1"/>
  <c r="E59"/>
  <c r="C16" i="3"/>
  <c r="D5" i="4" s="1"/>
  <c r="E5" s="1"/>
  <c r="F5" s="1"/>
  <c r="D59" i="8"/>
  <c r="F49"/>
  <c r="O49"/>
  <c r="I50"/>
  <c r="I15" i="14"/>
  <c r="J15"/>
  <c r="G51" i="8"/>
  <c r="K50"/>
  <c r="F50" l="1"/>
  <c r="E60"/>
  <c r="C52"/>
  <c r="T49"/>
  <c r="U49" s="1"/>
  <c r="D60"/>
  <c r="H59"/>
  <c r="D15" i="14"/>
  <c r="AB15" s="1"/>
  <c r="AC15" s="1"/>
  <c r="R15"/>
  <c r="N15" s="1"/>
  <c r="K15" s="1"/>
  <c r="L15" s="1"/>
  <c r="I51" i="8"/>
  <c r="F15" i="3"/>
  <c r="O15" i="14"/>
  <c r="M49" i="8"/>
  <c r="G52"/>
  <c r="K51"/>
  <c r="H60" l="1"/>
  <c r="F51"/>
  <c r="E61"/>
  <c r="I52"/>
  <c r="D61"/>
  <c r="C53"/>
  <c r="T50"/>
  <c r="U50" s="1"/>
  <c r="N49"/>
  <c r="E15" i="3"/>
  <c r="C4" i="4" s="1"/>
  <c r="G53" i="8"/>
  <c r="K52"/>
  <c r="C54" l="1"/>
  <c r="T51"/>
  <c r="U51" s="1"/>
  <c r="F52"/>
  <c r="D62"/>
  <c r="E62"/>
  <c r="H61"/>
  <c r="E148" i="6"/>
  <c r="E14"/>
  <c r="G4" i="4"/>
  <c r="E27" i="6"/>
  <c r="E113"/>
  <c r="E71"/>
  <c r="I53" i="8"/>
  <c r="D15" i="3"/>
  <c r="M15" i="14"/>
  <c r="G54" i="8"/>
  <c r="K53"/>
  <c r="F53" l="1"/>
  <c r="H62"/>
  <c r="D63"/>
  <c r="E63"/>
  <c r="T52"/>
  <c r="U52" s="1"/>
  <c r="C55"/>
  <c r="U27" i="6"/>
  <c r="AB27" s="1"/>
  <c r="BB27"/>
  <c r="AX27"/>
  <c r="AZ27"/>
  <c r="AH27"/>
  <c r="AO27" s="1"/>
  <c r="BD27"/>
  <c r="BB71"/>
  <c r="AH71"/>
  <c r="AO71" s="1"/>
  <c r="I71"/>
  <c r="J71" s="1"/>
  <c r="O71" s="1"/>
  <c r="BD71"/>
  <c r="U71"/>
  <c r="AB71" s="1"/>
  <c r="AX71"/>
  <c r="AZ71"/>
  <c r="BB14"/>
  <c r="M14"/>
  <c r="N14" s="1"/>
  <c r="O14" s="1"/>
  <c r="AX14"/>
  <c r="AH14"/>
  <c r="AO14" s="1"/>
  <c r="U14"/>
  <c r="AB14" s="1"/>
  <c r="BD14"/>
  <c r="AZ14"/>
  <c r="AX113"/>
  <c r="AH113"/>
  <c r="AO113" s="1"/>
  <c r="AZ113"/>
  <c r="BB113"/>
  <c r="U113"/>
  <c r="AB113" s="1"/>
  <c r="BD113"/>
  <c r="M148"/>
  <c r="N148" s="1"/>
  <c r="O148" s="1"/>
  <c r="BB148"/>
  <c r="AH148"/>
  <c r="AO148" s="1"/>
  <c r="AX148"/>
  <c r="BD148"/>
  <c r="U148"/>
  <c r="AB148" s="1"/>
  <c r="AZ148"/>
  <c r="X15" i="14"/>
  <c r="T15"/>
  <c r="W15"/>
  <c r="V15"/>
  <c r="U15"/>
  <c r="P15"/>
  <c r="Z15"/>
  <c r="I54" i="8"/>
  <c r="G55"/>
  <c r="K54"/>
  <c r="BG27" i="6" l="1"/>
  <c r="D27" s="1"/>
  <c r="C56" i="8"/>
  <c r="E64"/>
  <c r="H63"/>
  <c r="F54"/>
  <c r="D64"/>
  <c r="T53"/>
  <c r="U53" s="1"/>
  <c r="BG14" i="6"/>
  <c r="D14" s="1"/>
  <c r="BG71"/>
  <c r="D71" s="1"/>
  <c r="BG148"/>
  <c r="D148" s="1"/>
  <c r="BG113"/>
  <c r="D113" s="1"/>
  <c r="I55" i="8"/>
  <c r="G56"/>
  <c r="K55"/>
  <c r="T54" l="1"/>
  <c r="U54" s="1"/>
  <c r="E65"/>
  <c r="F55"/>
  <c r="D65"/>
  <c r="H64"/>
  <c r="C57"/>
  <c r="I56"/>
  <c r="G57"/>
  <c r="K56"/>
  <c r="C58" l="1"/>
  <c r="D66"/>
  <c r="E66"/>
  <c r="F56"/>
  <c r="H65"/>
  <c r="T55"/>
  <c r="U55" s="1"/>
  <c r="I57"/>
  <c r="F16" i="14"/>
  <c r="G58" i="8"/>
  <c r="K57"/>
  <c r="T56" l="1"/>
  <c r="U56" s="1"/>
  <c r="D67"/>
  <c r="F57"/>
  <c r="L58"/>
  <c r="H66"/>
  <c r="E67"/>
  <c r="C16" i="14"/>
  <c r="AE15" s="1"/>
  <c r="C59" i="8"/>
  <c r="B16" i="3"/>
  <c r="E16" i="14"/>
  <c r="I58" i="8"/>
  <c r="G59"/>
  <c r="K58"/>
  <c r="C60" l="1"/>
  <c r="E68"/>
  <c r="D68"/>
  <c r="H67"/>
  <c r="T57"/>
  <c r="U57" s="1"/>
  <c r="G16" i="14"/>
  <c r="S16" s="1"/>
  <c r="O58" i="8"/>
  <c r="I59"/>
  <c r="F58"/>
  <c r="I16" i="14"/>
  <c r="J16"/>
  <c r="G60" i="8"/>
  <c r="K59"/>
  <c r="F59" l="1"/>
  <c r="H68"/>
  <c r="E69"/>
  <c r="C17" i="3"/>
  <c r="T58" i="8"/>
  <c r="U58" s="1"/>
  <c r="D69"/>
  <c r="C61"/>
  <c r="D16" i="14"/>
  <c r="AB16" s="1"/>
  <c r="AC16" s="1"/>
  <c r="R16"/>
  <c r="N16" s="1"/>
  <c r="K16" s="1"/>
  <c r="L16" s="1"/>
  <c r="I60" i="8"/>
  <c r="F16" i="3"/>
  <c r="O16" i="14"/>
  <c r="M58" i="8"/>
  <c r="G61"/>
  <c r="K60"/>
  <c r="F60" l="1"/>
  <c r="C62"/>
  <c r="H69"/>
  <c r="D70"/>
  <c r="I61"/>
  <c r="E70"/>
  <c r="T59"/>
  <c r="U59" s="1"/>
  <c r="N58"/>
  <c r="E16" i="3"/>
  <c r="G62" i="8"/>
  <c r="K61"/>
  <c r="F61" l="1"/>
  <c r="E71"/>
  <c r="D71"/>
  <c r="C63"/>
  <c r="H70"/>
  <c r="T60"/>
  <c r="U60" s="1"/>
  <c r="I62"/>
  <c r="D16" i="3"/>
  <c r="M16" i="14"/>
  <c r="G63" i="8"/>
  <c r="K62"/>
  <c r="F62" l="1"/>
  <c r="C64"/>
  <c r="E72"/>
  <c r="H71"/>
  <c r="D72"/>
  <c r="T61"/>
  <c r="U61" s="1"/>
  <c r="W16" i="14"/>
  <c r="V16"/>
  <c r="T16"/>
  <c r="X16"/>
  <c r="U16"/>
  <c r="P16"/>
  <c r="Z16"/>
  <c r="I63" i="8"/>
  <c r="G64"/>
  <c r="K63"/>
  <c r="H72" l="1"/>
  <c r="C65"/>
  <c r="F63"/>
  <c r="D73"/>
  <c r="E73"/>
  <c r="T62"/>
  <c r="U62" s="1"/>
  <c r="I64"/>
  <c r="G65"/>
  <c r="K64"/>
  <c r="D74" l="1"/>
  <c r="C66"/>
  <c r="F64"/>
  <c r="E74"/>
  <c r="T63"/>
  <c r="U63" s="1"/>
  <c r="H73"/>
  <c r="I65"/>
  <c r="G66"/>
  <c r="K65"/>
  <c r="H74" l="1"/>
  <c r="E75"/>
  <c r="C67"/>
  <c r="F65"/>
  <c r="T64"/>
  <c r="U64" s="1"/>
  <c r="D75"/>
  <c r="I66"/>
  <c r="G67"/>
  <c r="K66"/>
  <c r="D76" l="1"/>
  <c r="T65"/>
  <c r="U65" s="1"/>
  <c r="E76"/>
  <c r="F66"/>
  <c r="C68"/>
  <c r="H75"/>
  <c r="I67"/>
  <c r="F17" i="14"/>
  <c r="G68" i="8"/>
  <c r="K67"/>
  <c r="F67" l="1"/>
  <c r="T66"/>
  <c r="U66" s="1"/>
  <c r="H76"/>
  <c r="L68"/>
  <c r="C17" i="14"/>
  <c r="AE16" s="1"/>
  <c r="C69" i="8"/>
  <c r="B17" i="3"/>
  <c r="E77" i="8"/>
  <c r="D77"/>
  <c r="E17" i="14"/>
  <c r="I68" i="8"/>
  <c r="G69"/>
  <c r="K68"/>
  <c r="C70" l="1"/>
  <c r="D78"/>
  <c r="E78"/>
  <c r="H77"/>
  <c r="T67"/>
  <c r="U67" s="1"/>
  <c r="O68"/>
  <c r="G17" i="14"/>
  <c r="S17" s="1"/>
  <c r="I69" i="8"/>
  <c r="F68"/>
  <c r="I17" i="14"/>
  <c r="J17"/>
  <c r="G70" i="8"/>
  <c r="K69"/>
  <c r="H78" l="1"/>
  <c r="D79"/>
  <c r="F69"/>
  <c r="T68"/>
  <c r="U68" s="1"/>
  <c r="E79"/>
  <c r="C71"/>
  <c r="D17" i="14"/>
  <c r="AB17" s="1"/>
  <c r="AC17" s="1"/>
  <c r="R17"/>
  <c r="N17" s="1"/>
  <c r="K17" s="1"/>
  <c r="L17" s="1"/>
  <c r="I70" i="8"/>
  <c r="F17" i="3"/>
  <c r="O17" i="14"/>
  <c r="M68" i="8"/>
  <c r="G71"/>
  <c r="K70"/>
  <c r="I71" l="1"/>
  <c r="F70"/>
  <c r="C72"/>
  <c r="D80"/>
  <c r="E80"/>
  <c r="C18" i="3"/>
  <c r="T69" i="8"/>
  <c r="U69" s="1"/>
  <c r="H79"/>
  <c r="N68"/>
  <c r="E17" i="3"/>
  <c r="G72" i="8"/>
  <c r="K71"/>
  <c r="F71" l="1"/>
  <c r="E81"/>
  <c r="C73"/>
  <c r="D81"/>
  <c r="T70"/>
  <c r="U70" s="1"/>
  <c r="H80"/>
  <c r="I72"/>
  <c r="D17" i="3"/>
  <c r="M17" i="14"/>
  <c r="G73" i="8"/>
  <c r="K72"/>
  <c r="H81" l="1"/>
  <c r="E82"/>
  <c r="D82"/>
  <c r="F72"/>
  <c r="C74"/>
  <c r="T71"/>
  <c r="U71" s="1"/>
  <c r="V17" i="14"/>
  <c r="U17"/>
  <c r="W17"/>
  <c r="T17"/>
  <c r="X17"/>
  <c r="P17"/>
  <c r="Z17"/>
  <c r="I73" i="8"/>
  <c r="G74"/>
  <c r="K73"/>
  <c r="T72" l="1"/>
  <c r="U72" s="1"/>
  <c r="E83"/>
  <c r="F73"/>
  <c r="C75"/>
  <c r="D83"/>
  <c r="H82"/>
  <c r="I74"/>
  <c r="G75"/>
  <c r="K74"/>
  <c r="H83" l="1"/>
  <c r="C76"/>
  <c r="E84"/>
  <c r="F74"/>
  <c r="D84"/>
  <c r="T73"/>
  <c r="U73" s="1"/>
  <c r="I75"/>
  <c r="G76"/>
  <c r="K75"/>
  <c r="T74" l="1"/>
  <c r="U74" s="1"/>
  <c r="C77"/>
  <c r="F75"/>
  <c r="D85"/>
  <c r="E85"/>
  <c r="H84"/>
  <c r="I76"/>
  <c r="G77"/>
  <c r="K76"/>
  <c r="H85" l="1"/>
  <c r="D86"/>
  <c r="C78"/>
  <c r="F76"/>
  <c r="E86"/>
  <c r="T75"/>
  <c r="U75" s="1"/>
  <c r="I77"/>
  <c r="G78"/>
  <c r="K77"/>
  <c r="T76" l="1"/>
  <c r="U76" s="1"/>
  <c r="D87"/>
  <c r="F77"/>
  <c r="E87"/>
  <c r="C79"/>
  <c r="H86"/>
  <c r="I78"/>
  <c r="F18" i="14"/>
  <c r="G79" i="8"/>
  <c r="K78"/>
  <c r="F78" l="1"/>
  <c r="H87"/>
  <c r="E88"/>
  <c r="D88"/>
  <c r="L79"/>
  <c r="C18" i="14"/>
  <c r="AE17" s="1"/>
  <c r="C80" i="8"/>
  <c r="B18" i="3"/>
  <c r="T77" i="8"/>
  <c r="U77" s="1"/>
  <c r="E18" i="14"/>
  <c r="I79" i="8"/>
  <c r="G80"/>
  <c r="K79"/>
  <c r="D89" l="1"/>
  <c r="H88"/>
  <c r="I80"/>
  <c r="C81"/>
  <c r="E89"/>
  <c r="T78"/>
  <c r="U78" s="1"/>
  <c r="O79"/>
  <c r="G18" i="14"/>
  <c r="S18" s="1"/>
  <c r="F79" i="8"/>
  <c r="I18" i="14"/>
  <c r="J18"/>
  <c r="G81" i="8"/>
  <c r="K80"/>
  <c r="C82" l="1"/>
  <c r="H89"/>
  <c r="F80"/>
  <c r="E90"/>
  <c r="D90"/>
  <c r="D18" i="14"/>
  <c r="AB18" s="1"/>
  <c r="AC18" s="1"/>
  <c r="T79" i="8"/>
  <c r="U79" s="1"/>
  <c r="R18" i="14"/>
  <c r="N18" s="1"/>
  <c r="K18" s="1"/>
  <c r="L18" s="1"/>
  <c r="I81" i="8"/>
  <c r="F18" i="3"/>
  <c r="O18" i="14"/>
  <c r="M79" i="8"/>
  <c r="G82"/>
  <c r="K81"/>
  <c r="E91" l="1"/>
  <c r="H90"/>
  <c r="F81"/>
  <c r="D91"/>
  <c r="T80"/>
  <c r="U80" s="1"/>
  <c r="C83"/>
  <c r="I82"/>
  <c r="N79"/>
  <c r="E18" i="3"/>
  <c r="G83" i="8"/>
  <c r="K82"/>
  <c r="F82" l="1"/>
  <c r="D92"/>
  <c r="H91"/>
  <c r="C84"/>
  <c r="T81"/>
  <c r="U81" s="1"/>
  <c r="E92"/>
  <c r="I83"/>
  <c r="D18" i="3"/>
  <c r="M18" i="14"/>
  <c r="G84" i="8"/>
  <c r="K83"/>
  <c r="F83" l="1"/>
  <c r="C85"/>
  <c r="D93"/>
  <c r="E93"/>
  <c r="C19" i="3"/>
  <c r="H92" i="8"/>
  <c r="T82"/>
  <c r="U82" s="1"/>
  <c r="U18" i="14"/>
  <c r="X18"/>
  <c r="T18"/>
  <c r="W18"/>
  <c r="V18"/>
  <c r="P18"/>
  <c r="Z18"/>
  <c r="I84" i="8"/>
  <c r="G85"/>
  <c r="K84"/>
  <c r="E94" l="1"/>
  <c r="C86"/>
  <c r="F84"/>
  <c r="H93"/>
  <c r="D94"/>
  <c r="T83"/>
  <c r="U83" s="1"/>
  <c r="I85"/>
  <c r="G86"/>
  <c r="K85"/>
  <c r="H94" l="1"/>
  <c r="C87"/>
  <c r="F85"/>
  <c r="D95"/>
  <c r="T84"/>
  <c r="U84" s="1"/>
  <c r="E95"/>
  <c r="I86"/>
  <c r="G87"/>
  <c r="K86"/>
  <c r="E96" l="1"/>
  <c r="D96"/>
  <c r="C88"/>
  <c r="F86"/>
  <c r="T85"/>
  <c r="U85" s="1"/>
  <c r="H95"/>
  <c r="I87"/>
  <c r="G88"/>
  <c r="K87"/>
  <c r="H96" l="1"/>
  <c r="T86"/>
  <c r="U86" s="1"/>
  <c r="D97"/>
  <c r="F87"/>
  <c r="C89"/>
  <c r="E97"/>
  <c r="I88"/>
  <c r="G89"/>
  <c r="K88"/>
  <c r="T87" l="1"/>
  <c r="U87" s="1"/>
  <c r="F88"/>
  <c r="E98"/>
  <c r="C90"/>
  <c r="D98"/>
  <c r="H97"/>
  <c r="I89"/>
  <c r="G90"/>
  <c r="K89"/>
  <c r="H98" l="1"/>
  <c r="C91"/>
  <c r="T88"/>
  <c r="U88" s="1"/>
  <c r="F89"/>
  <c r="D99"/>
  <c r="E99"/>
  <c r="I90"/>
  <c r="G91"/>
  <c r="K90"/>
  <c r="E100" l="1"/>
  <c r="T89"/>
  <c r="U89" s="1"/>
  <c r="C92"/>
  <c r="F90"/>
  <c r="D100"/>
  <c r="H99"/>
  <c r="I91"/>
  <c r="F19" i="14"/>
  <c r="G92" i="8"/>
  <c r="K91"/>
  <c r="H100" l="1"/>
  <c r="L92"/>
  <c r="F91"/>
  <c r="T90"/>
  <c r="U90" s="1"/>
  <c r="D101"/>
  <c r="C19" i="14"/>
  <c r="AE18" s="1"/>
  <c r="C93" i="8"/>
  <c r="B19" i="3"/>
  <c r="E101" i="8"/>
  <c r="E19" i="14"/>
  <c r="I92" i="8"/>
  <c r="G93"/>
  <c r="K92"/>
  <c r="E102" l="1"/>
  <c r="C94"/>
  <c r="D102"/>
  <c r="T91"/>
  <c r="U91" s="1"/>
  <c r="H101"/>
  <c r="G19" i="14"/>
  <c r="S19" s="1"/>
  <c r="O92" i="8"/>
  <c r="I93"/>
  <c r="F92"/>
  <c r="I19" i="14"/>
  <c r="J19"/>
  <c r="G94" i="8"/>
  <c r="K93"/>
  <c r="C95" l="1"/>
  <c r="F93"/>
  <c r="T92"/>
  <c r="U92" s="1"/>
  <c r="H102"/>
  <c r="D103"/>
  <c r="E103"/>
  <c r="D19" i="14"/>
  <c r="AB19" s="1"/>
  <c r="AC19" s="1"/>
  <c r="R19"/>
  <c r="N19" s="1"/>
  <c r="K19" s="1"/>
  <c r="L19" s="1"/>
  <c r="I94" i="8"/>
  <c r="F19" i="3"/>
  <c r="O19" i="14"/>
  <c r="M92" i="8"/>
  <c r="G95"/>
  <c r="K94"/>
  <c r="F94" l="1"/>
  <c r="E104"/>
  <c r="H103"/>
  <c r="T93"/>
  <c r="U93" s="1"/>
  <c r="I95"/>
  <c r="D104"/>
  <c r="C96"/>
  <c r="N92"/>
  <c r="E19" i="3"/>
  <c r="G96" i="8"/>
  <c r="K95"/>
  <c r="F95" l="1"/>
  <c r="D105"/>
  <c r="E105"/>
  <c r="C97"/>
  <c r="H104"/>
  <c r="T94"/>
  <c r="U94" s="1"/>
  <c r="I96"/>
  <c r="D19" i="3"/>
  <c r="M19" i="14"/>
  <c r="G97" i="8"/>
  <c r="K96"/>
  <c r="F96" l="1"/>
  <c r="C98"/>
  <c r="D106"/>
  <c r="H105"/>
  <c r="E106"/>
  <c r="T95"/>
  <c r="U95" s="1"/>
  <c r="X19" i="14"/>
  <c r="T19"/>
  <c r="W19"/>
  <c r="U19"/>
  <c r="V19"/>
  <c r="P19"/>
  <c r="Z19"/>
  <c r="I97" i="8"/>
  <c r="G98"/>
  <c r="K97"/>
  <c r="H106" l="1"/>
  <c r="C99"/>
  <c r="F97"/>
  <c r="E107"/>
  <c r="D107"/>
  <c r="T96"/>
  <c r="U96" s="1"/>
  <c r="I98"/>
  <c r="G99"/>
  <c r="K98"/>
  <c r="E108" l="1"/>
  <c r="C100"/>
  <c r="F98"/>
  <c r="D108"/>
  <c r="T97"/>
  <c r="U97" s="1"/>
  <c r="H107"/>
  <c r="I99"/>
  <c r="G100"/>
  <c r="K99"/>
  <c r="H108" l="1"/>
  <c r="D109"/>
  <c r="C101"/>
  <c r="F99"/>
  <c r="T98"/>
  <c r="U98" s="1"/>
  <c r="E109"/>
  <c r="I100"/>
  <c r="G101"/>
  <c r="K100"/>
  <c r="E110" l="1"/>
  <c r="T99"/>
  <c r="U99" s="1"/>
  <c r="D110"/>
  <c r="F100"/>
  <c r="C102"/>
  <c r="H109"/>
  <c r="I101"/>
  <c r="G102"/>
  <c r="K101"/>
  <c r="H110" l="1"/>
  <c r="T100"/>
  <c r="U100" s="1"/>
  <c r="F101"/>
  <c r="C103"/>
  <c r="D111"/>
  <c r="E111"/>
  <c r="I102"/>
  <c r="G103"/>
  <c r="K102"/>
  <c r="C104" l="1"/>
  <c r="E112"/>
  <c r="C20" i="3"/>
  <c r="D6" i="4" s="1"/>
  <c r="E6" s="1"/>
  <c r="F6" s="1"/>
  <c r="F102" i="8"/>
  <c r="D112"/>
  <c r="T101"/>
  <c r="U101" s="1"/>
  <c r="H111"/>
  <c r="I103"/>
  <c r="G104"/>
  <c r="K103"/>
  <c r="H112" l="1"/>
  <c r="D113"/>
  <c r="F103"/>
  <c r="E113"/>
  <c r="T102"/>
  <c r="U102" s="1"/>
  <c r="C105"/>
  <c r="I104"/>
  <c r="G105"/>
  <c r="K104"/>
  <c r="C106" l="1"/>
  <c r="E114"/>
  <c r="D114"/>
  <c r="F104"/>
  <c r="H113"/>
  <c r="T103"/>
  <c r="U103" s="1"/>
  <c r="I105"/>
  <c r="G106"/>
  <c r="K105"/>
  <c r="T104" l="1"/>
  <c r="U104" s="1"/>
  <c r="E115"/>
  <c r="F105"/>
  <c r="H114"/>
  <c r="D115"/>
  <c r="C107"/>
  <c r="I106"/>
  <c r="G107"/>
  <c r="K106"/>
  <c r="C108" l="1"/>
  <c r="H115"/>
  <c r="E116"/>
  <c r="F106"/>
  <c r="D116"/>
  <c r="T105"/>
  <c r="U105" s="1"/>
  <c r="I107"/>
  <c r="G108"/>
  <c r="K107"/>
  <c r="T106" l="1"/>
  <c r="U106" s="1"/>
  <c r="H116"/>
  <c r="F107"/>
  <c r="D117"/>
  <c r="E117"/>
  <c r="C109"/>
  <c r="I108"/>
  <c r="G109"/>
  <c r="K108"/>
  <c r="C110" l="1"/>
  <c r="D118"/>
  <c r="H117"/>
  <c r="F108"/>
  <c r="E118"/>
  <c r="T107"/>
  <c r="U107" s="1"/>
  <c r="I109"/>
  <c r="G110"/>
  <c r="K109"/>
  <c r="T108" l="1"/>
  <c r="U108" s="1"/>
  <c r="D119"/>
  <c r="F109"/>
  <c r="E119"/>
  <c r="H118"/>
  <c r="C111"/>
  <c r="I110"/>
  <c r="F20" i="14"/>
  <c r="G111" i="8"/>
  <c r="K110"/>
  <c r="C20" i="14" l="1"/>
  <c r="AE19" s="1"/>
  <c r="C112" i="8"/>
  <c r="B20" i="3"/>
  <c r="E120" i="8"/>
  <c r="D120"/>
  <c r="F110"/>
  <c r="L111"/>
  <c r="H119"/>
  <c r="T109"/>
  <c r="U109" s="1"/>
  <c r="E20" i="14"/>
  <c r="I111" i="8"/>
  <c r="G112"/>
  <c r="K111"/>
  <c r="D121" l="1"/>
  <c r="C113"/>
  <c r="I112"/>
  <c r="H120"/>
  <c r="T110"/>
  <c r="U110" s="1"/>
  <c r="E121"/>
  <c r="O111"/>
  <c r="G20" i="14"/>
  <c r="S20" s="1"/>
  <c r="F111" i="8"/>
  <c r="I20" i="14"/>
  <c r="J20"/>
  <c r="G113" i="8"/>
  <c r="K112"/>
  <c r="E122" l="1"/>
  <c r="H121"/>
  <c r="C114"/>
  <c r="F112"/>
  <c r="D122"/>
  <c r="D20" i="14"/>
  <c r="AB20" s="1"/>
  <c r="AC20" s="1"/>
  <c r="T111" i="8"/>
  <c r="U111" s="1"/>
  <c r="R20" i="14"/>
  <c r="N20" s="1"/>
  <c r="K20" s="1"/>
  <c r="L20" s="1"/>
  <c r="I113" i="8"/>
  <c r="F20" i="3"/>
  <c r="O20" i="14"/>
  <c r="M111" i="8"/>
  <c r="G114"/>
  <c r="K113"/>
  <c r="F113" l="1"/>
  <c r="T112"/>
  <c r="U112" s="1"/>
  <c r="H122"/>
  <c r="D123"/>
  <c r="C115"/>
  <c r="E123"/>
  <c r="I114"/>
  <c r="N111"/>
  <c r="E20" i="3"/>
  <c r="G115" i="8"/>
  <c r="K114"/>
  <c r="F114" l="1"/>
  <c r="E124"/>
  <c r="D124"/>
  <c r="C116"/>
  <c r="H123"/>
  <c r="T113"/>
  <c r="U113" s="1"/>
  <c r="I115"/>
  <c r="D20" i="3"/>
  <c r="M20" i="14"/>
  <c r="G116" i="8"/>
  <c r="K115"/>
  <c r="F115" l="1"/>
  <c r="C117"/>
  <c r="E125"/>
  <c r="H124"/>
  <c r="D125"/>
  <c r="T114"/>
  <c r="U114" s="1"/>
  <c r="W20" i="14"/>
  <c r="V20"/>
  <c r="X20"/>
  <c r="U20"/>
  <c r="T20"/>
  <c r="P20"/>
  <c r="Z20"/>
  <c r="I116" i="8"/>
  <c r="G117"/>
  <c r="K116"/>
  <c r="H125" l="1"/>
  <c r="C118"/>
  <c r="F116"/>
  <c r="D126"/>
  <c r="E126"/>
  <c r="T115"/>
  <c r="U115" s="1"/>
  <c r="I117"/>
  <c r="G118"/>
  <c r="K117"/>
  <c r="J149" i="6"/>
  <c r="N28"/>
  <c r="O28" s="1"/>
  <c r="J15"/>
  <c r="D127" i="8" l="1"/>
  <c r="C119"/>
  <c r="F117"/>
  <c r="E127"/>
  <c r="T116"/>
  <c r="U116" s="1"/>
  <c r="H126"/>
  <c r="I118"/>
  <c r="G119"/>
  <c r="K118"/>
  <c r="H127" l="1"/>
  <c r="E128"/>
  <c r="C120"/>
  <c r="F118"/>
  <c r="T117"/>
  <c r="U117" s="1"/>
  <c r="D128"/>
  <c r="I119"/>
  <c r="G120"/>
  <c r="K119"/>
  <c r="D129" l="1"/>
  <c r="T118"/>
  <c r="U118" s="1"/>
  <c r="E129"/>
  <c r="F119"/>
  <c r="C121"/>
  <c r="H128"/>
  <c r="I120"/>
  <c r="G121"/>
  <c r="K120"/>
  <c r="H129" l="1"/>
  <c r="F120"/>
  <c r="T119"/>
  <c r="U119" s="1"/>
  <c r="C122"/>
  <c r="E130"/>
  <c r="D130"/>
  <c r="I121"/>
  <c r="G122"/>
  <c r="K121"/>
  <c r="D131" l="1"/>
  <c r="C123"/>
  <c r="T120"/>
  <c r="U120" s="1"/>
  <c r="F121"/>
  <c r="E131"/>
  <c r="H130"/>
  <c r="I122"/>
  <c r="G123"/>
  <c r="K122"/>
  <c r="T121" l="1"/>
  <c r="U121" s="1"/>
  <c r="C124"/>
  <c r="H131"/>
  <c r="F122"/>
  <c r="G124"/>
  <c r="E132"/>
  <c r="D132"/>
  <c r="I124"/>
  <c r="K124"/>
  <c r="G125"/>
  <c r="I123"/>
  <c r="K123"/>
  <c r="F123" l="1"/>
  <c r="C125"/>
  <c r="F124"/>
  <c r="E133"/>
  <c r="T122"/>
  <c r="U122" s="1"/>
  <c r="D133"/>
  <c r="H132"/>
  <c r="K125"/>
  <c r="G126"/>
  <c r="I125"/>
  <c r="D134" l="1"/>
  <c r="E134"/>
  <c r="C126"/>
  <c r="F125"/>
  <c r="H133"/>
  <c r="T124"/>
  <c r="U124" s="1"/>
  <c r="T123"/>
  <c r="U123" s="1"/>
  <c r="G127"/>
  <c r="K126"/>
  <c r="I126"/>
  <c r="T125" l="1"/>
  <c r="U125" s="1"/>
  <c r="E135"/>
  <c r="F126"/>
  <c r="H134"/>
  <c r="C127"/>
  <c r="D135"/>
  <c r="G128"/>
  <c r="I127"/>
  <c r="K127"/>
  <c r="D136" l="1"/>
  <c r="H135"/>
  <c r="E136"/>
  <c r="F127"/>
  <c r="C128"/>
  <c r="T126"/>
  <c r="U126" s="1"/>
  <c r="G129"/>
  <c r="I128"/>
  <c r="K128"/>
  <c r="T127" l="1"/>
  <c r="U127" s="1"/>
  <c r="H136"/>
  <c r="F128"/>
  <c r="C129"/>
  <c r="E137"/>
  <c r="D137"/>
  <c r="G130"/>
  <c r="K129"/>
  <c r="I129"/>
  <c r="D138" l="1"/>
  <c r="C130"/>
  <c r="H137"/>
  <c r="F129"/>
  <c r="E138"/>
  <c r="T128"/>
  <c r="U128" s="1"/>
  <c r="G131"/>
  <c r="I130"/>
  <c r="K130"/>
  <c r="T129" l="1"/>
  <c r="U129" s="1"/>
  <c r="C131"/>
  <c r="F130"/>
  <c r="E139"/>
  <c r="H138"/>
  <c r="D139"/>
  <c r="G132"/>
  <c r="I131"/>
  <c r="K131"/>
  <c r="D140" l="1"/>
  <c r="E140"/>
  <c r="C132"/>
  <c r="F131"/>
  <c r="H139"/>
  <c r="T130"/>
  <c r="U130" s="1"/>
  <c r="G133"/>
  <c r="I132"/>
  <c r="K132"/>
  <c r="T131" l="1"/>
  <c r="U131" s="1"/>
  <c r="E141"/>
  <c r="F132"/>
  <c r="H140"/>
  <c r="C133"/>
  <c r="D141"/>
  <c r="G134"/>
  <c r="I133"/>
  <c r="K133"/>
  <c r="D142" l="1"/>
  <c r="H141"/>
  <c r="E142"/>
  <c r="F133"/>
  <c r="C134"/>
  <c r="T132"/>
  <c r="U132" s="1"/>
  <c r="G22" i="2"/>
  <c r="H22"/>
  <c r="G135" i="8"/>
  <c r="I134"/>
  <c r="K134"/>
  <c r="F134" l="1"/>
  <c r="T133"/>
  <c r="U133" s="1"/>
  <c r="H142"/>
  <c r="C135"/>
  <c r="E143"/>
  <c r="D143"/>
  <c r="G136"/>
  <c r="I135"/>
  <c r="K135"/>
  <c r="C136" l="1"/>
  <c r="D144"/>
  <c r="F135"/>
  <c r="E144"/>
  <c r="C21" i="3"/>
  <c r="H143" i="8"/>
  <c r="T134"/>
  <c r="U134" s="1"/>
  <c r="G137"/>
  <c r="I136"/>
  <c r="K136"/>
  <c r="K2" i="14"/>
  <c r="F136" i="8" l="1"/>
  <c r="E145"/>
  <c r="D145"/>
  <c r="H144"/>
  <c r="F21" i="14"/>
  <c r="T135" i="8"/>
  <c r="U135" s="1"/>
  <c r="C137"/>
  <c r="G138"/>
  <c r="K137"/>
  <c r="I137"/>
  <c r="L2" i="14"/>
  <c r="P2" s="1"/>
  <c r="Z2"/>
  <c r="C138" i="8" l="1"/>
  <c r="H145"/>
  <c r="E146"/>
  <c r="F137"/>
  <c r="D146"/>
  <c r="T136"/>
  <c r="U136" s="1"/>
  <c r="G139"/>
  <c r="I138"/>
  <c r="K138"/>
  <c r="T137" l="1"/>
  <c r="U137" s="1"/>
  <c r="H146"/>
  <c r="F138"/>
  <c r="D147"/>
  <c r="E147"/>
  <c r="C139"/>
  <c r="G140"/>
  <c r="I139"/>
  <c r="K139"/>
  <c r="K5" i="14"/>
  <c r="C140" i="8" l="1"/>
  <c r="D148"/>
  <c r="H147"/>
  <c r="F139"/>
  <c r="E148"/>
  <c r="T138"/>
  <c r="U138" s="1"/>
  <c r="G141"/>
  <c r="I140"/>
  <c r="K140"/>
  <c r="L5" i="14"/>
  <c r="P5" s="1"/>
  <c r="Z5"/>
  <c r="T139" i="8" l="1"/>
  <c r="U139" s="1"/>
  <c r="D149"/>
  <c r="F140"/>
  <c r="E149"/>
  <c r="H148"/>
  <c r="C141"/>
  <c r="G142"/>
  <c r="I141"/>
  <c r="K141"/>
  <c r="E150" l="1"/>
  <c r="D150"/>
  <c r="C142"/>
  <c r="F141"/>
  <c r="H149"/>
  <c r="T140"/>
  <c r="U140" s="1"/>
  <c r="G143"/>
  <c r="I142"/>
  <c r="K142"/>
  <c r="T141" l="1"/>
  <c r="U141" s="1"/>
  <c r="D151"/>
  <c r="F142"/>
  <c r="G144"/>
  <c r="H150"/>
  <c r="C143"/>
  <c r="E151"/>
  <c r="G145"/>
  <c r="I144"/>
  <c r="I143"/>
  <c r="L143"/>
  <c r="E21" i="14"/>
  <c r="G21" s="1"/>
  <c r="K143" i="8"/>
  <c r="J21" i="14" l="1"/>
  <c r="C21"/>
  <c r="AE20" s="1"/>
  <c r="C144" i="8"/>
  <c r="B21" i="3"/>
  <c r="D152" i="8"/>
  <c r="K144"/>
  <c r="E152"/>
  <c r="H151"/>
  <c r="T142"/>
  <c r="U142" s="1"/>
  <c r="K145"/>
  <c r="I145"/>
  <c r="G146"/>
  <c r="S21" i="14"/>
  <c r="R21"/>
  <c r="O143" i="8"/>
  <c r="I21" i="14"/>
  <c r="N21" s="1"/>
  <c r="K21" s="1"/>
  <c r="F143" i="8"/>
  <c r="H152" l="1"/>
  <c r="F145"/>
  <c r="D153"/>
  <c r="T143"/>
  <c r="U143" s="1"/>
  <c r="E153"/>
  <c r="F144"/>
  <c r="C145"/>
  <c r="K146"/>
  <c r="I146"/>
  <c r="F146"/>
  <c r="G147"/>
  <c r="M143"/>
  <c r="F21" i="3"/>
  <c r="O21" i="14"/>
  <c r="D21"/>
  <c r="AB21" s="1"/>
  <c r="AC21" s="1"/>
  <c r="T144" i="8" l="1"/>
  <c r="U144" s="1"/>
  <c r="T146"/>
  <c r="U146" s="1"/>
  <c r="U145"/>
  <c r="T145"/>
  <c r="C146"/>
  <c r="E154"/>
  <c r="D154"/>
  <c r="H153"/>
  <c r="I147"/>
  <c r="K147"/>
  <c r="G148"/>
  <c r="L21" i="14"/>
  <c r="N143" i="8"/>
  <c r="E21" i="3"/>
  <c r="C5" i="4" s="1"/>
  <c r="H154" i="8" l="1"/>
  <c r="C147"/>
  <c r="D155"/>
  <c r="F147"/>
  <c r="E155"/>
  <c r="E5" i="6"/>
  <c r="E104"/>
  <c r="E80"/>
  <c r="E157"/>
  <c r="E36"/>
  <c r="G5" i="4"/>
  <c r="K148" i="8"/>
  <c r="I148"/>
  <c r="G149"/>
  <c r="D21" i="3"/>
  <c r="M21" i="14"/>
  <c r="T147" i="8" l="1"/>
  <c r="U147" s="1"/>
  <c r="C148"/>
  <c r="F148"/>
  <c r="H155"/>
  <c r="E156"/>
  <c r="D156"/>
  <c r="BB157" i="6"/>
  <c r="AZ157"/>
  <c r="U157"/>
  <c r="AB157" s="1"/>
  <c r="BD157"/>
  <c r="AH157"/>
  <c r="AO157" s="1"/>
  <c r="AX157"/>
  <c r="U80"/>
  <c r="AB80" s="1"/>
  <c r="AX80"/>
  <c r="AH80"/>
  <c r="AO80" s="1"/>
  <c r="BB80"/>
  <c r="AZ80"/>
  <c r="BD80"/>
  <c r="I104"/>
  <c r="J104" s="1"/>
  <c r="O104" s="1"/>
  <c r="BB104"/>
  <c r="AZ104"/>
  <c r="AH104"/>
  <c r="AO104" s="1"/>
  <c r="U104"/>
  <c r="AB104" s="1"/>
  <c r="BD104"/>
  <c r="AX104"/>
  <c r="AX36"/>
  <c r="AZ36"/>
  <c r="AH36"/>
  <c r="AO36" s="1"/>
  <c r="BB36"/>
  <c r="U36"/>
  <c r="AB36" s="1"/>
  <c r="BD36"/>
  <c r="AZ5"/>
  <c r="AH5"/>
  <c r="AO5" s="1"/>
  <c r="K5"/>
  <c r="L5" s="1"/>
  <c r="O5" s="1"/>
  <c r="BB5"/>
  <c r="U5"/>
  <c r="AB5" s="1"/>
  <c r="BD5"/>
  <c r="AX5"/>
  <c r="V21" i="14"/>
  <c r="U21"/>
  <c r="X21"/>
  <c r="W21"/>
  <c r="T21"/>
  <c r="K149" i="8"/>
  <c r="I149"/>
  <c r="G150"/>
  <c r="P21" i="14"/>
  <c r="Z21"/>
  <c r="BG104" i="6" l="1"/>
  <c r="D104" s="1"/>
  <c r="BG157"/>
  <c r="D157" s="1"/>
  <c r="F149" i="8"/>
  <c r="C149"/>
  <c r="D157"/>
  <c r="H156"/>
  <c r="T148"/>
  <c r="U148" s="1"/>
  <c r="E157"/>
  <c r="BG5" i="6"/>
  <c r="D5" s="1"/>
  <c r="BG36"/>
  <c r="D36" s="1"/>
  <c r="BG80"/>
  <c r="D80" s="1"/>
  <c r="I150" i="8"/>
  <c r="K150"/>
  <c r="G151"/>
  <c r="E158" l="1"/>
  <c r="H157"/>
  <c r="C150"/>
  <c r="F150"/>
  <c r="D158"/>
  <c r="T149"/>
  <c r="U149" s="1"/>
  <c r="I151"/>
  <c r="K151"/>
  <c r="G152"/>
  <c r="D159" l="1"/>
  <c r="F151"/>
  <c r="C151"/>
  <c r="U150"/>
  <c r="T150"/>
  <c r="H158"/>
  <c r="E159"/>
  <c r="K152"/>
  <c r="I152"/>
  <c r="G153"/>
  <c r="F152"/>
  <c r="E160" l="1"/>
  <c r="T151"/>
  <c r="U151" s="1"/>
  <c r="T152"/>
  <c r="U152" s="1"/>
  <c r="G154"/>
  <c r="H159"/>
  <c r="C152"/>
  <c r="D160"/>
  <c r="K154"/>
  <c r="G155"/>
  <c r="I154"/>
  <c r="K153"/>
  <c r="I153"/>
  <c r="D161" l="1"/>
  <c r="H160"/>
  <c r="F154"/>
  <c r="F153"/>
  <c r="E161"/>
  <c r="C153"/>
  <c r="I155"/>
  <c r="K155"/>
  <c r="G156"/>
  <c r="F155" l="1"/>
  <c r="C154"/>
  <c r="T153"/>
  <c r="U153" s="1"/>
  <c r="H161"/>
  <c r="E162"/>
  <c r="U154"/>
  <c r="T154"/>
  <c r="D162"/>
  <c r="I156"/>
  <c r="K156"/>
  <c r="G157"/>
  <c r="D163" l="1"/>
  <c r="C155"/>
  <c r="E163"/>
  <c r="F156"/>
  <c r="H162"/>
  <c r="U155"/>
  <c r="T155"/>
  <c r="I157"/>
  <c r="K157"/>
  <c r="G158"/>
  <c r="T156" l="1"/>
  <c r="U156" s="1"/>
  <c r="C156"/>
  <c r="F157"/>
  <c r="H163"/>
  <c r="E164"/>
  <c r="D164"/>
  <c r="K158"/>
  <c r="G159"/>
  <c r="I158"/>
  <c r="F41" i="2"/>
  <c r="J41"/>
  <c r="F158" i="8" l="1"/>
  <c r="D165"/>
  <c r="H164"/>
  <c r="C157"/>
  <c r="E165"/>
  <c r="U157"/>
  <c r="T157"/>
  <c r="G160"/>
  <c r="I160"/>
  <c r="K160"/>
  <c r="G161"/>
  <c r="I159"/>
  <c r="K159"/>
  <c r="F160" l="1"/>
  <c r="F159"/>
  <c r="C158"/>
  <c r="D166"/>
  <c r="E166"/>
  <c r="H165"/>
  <c r="T158"/>
  <c r="U158" s="1"/>
  <c r="I161"/>
  <c r="G162"/>
  <c r="K161"/>
  <c r="H166" l="1"/>
  <c r="F161"/>
  <c r="D167"/>
  <c r="U159"/>
  <c r="T159"/>
  <c r="E167"/>
  <c r="C159"/>
  <c r="T160"/>
  <c r="U160" s="1"/>
  <c r="K162"/>
  <c r="I162"/>
  <c r="G163"/>
  <c r="C160" l="1"/>
  <c r="U161"/>
  <c r="T161"/>
  <c r="F162"/>
  <c r="E168"/>
  <c r="D168"/>
  <c r="H167"/>
  <c r="I163"/>
  <c r="G164"/>
  <c r="K163"/>
  <c r="H168" l="1"/>
  <c r="E169"/>
  <c r="F163"/>
  <c r="D169"/>
  <c r="T162"/>
  <c r="U162" s="1"/>
  <c r="C161"/>
  <c r="K164"/>
  <c r="G165"/>
  <c r="I164"/>
  <c r="F164"/>
  <c r="C162" l="1"/>
  <c r="E170"/>
  <c r="T164"/>
  <c r="U164" s="1"/>
  <c r="D170"/>
  <c r="T163"/>
  <c r="U163" s="1"/>
  <c r="H169"/>
  <c r="K165"/>
  <c r="F165"/>
  <c r="I165"/>
  <c r="G166"/>
  <c r="D171" l="1"/>
  <c r="E171"/>
  <c r="T165"/>
  <c r="U165" s="1"/>
  <c r="H170"/>
  <c r="C163"/>
  <c r="K166"/>
  <c r="I166"/>
  <c r="G167"/>
  <c r="E172" l="1"/>
  <c r="F166"/>
  <c r="C164"/>
  <c r="H171"/>
  <c r="D172"/>
  <c r="K167"/>
  <c r="I167"/>
  <c r="G168"/>
  <c r="T166" l="1"/>
  <c r="U166" s="1"/>
  <c r="H172"/>
  <c r="F167"/>
  <c r="D173"/>
  <c r="C165"/>
  <c r="E173"/>
  <c r="G169"/>
  <c r="I168"/>
  <c r="K168"/>
  <c r="E174" l="1"/>
  <c r="D174"/>
  <c r="H173"/>
  <c r="F168"/>
  <c r="C166"/>
  <c r="U167"/>
  <c r="T167"/>
  <c r="G170"/>
  <c r="K169"/>
  <c r="I169"/>
  <c r="T168" l="1"/>
  <c r="U168" s="1"/>
  <c r="D175"/>
  <c r="F169"/>
  <c r="C167"/>
  <c r="H174"/>
  <c r="E175"/>
  <c r="I170"/>
  <c r="G171"/>
  <c r="K170"/>
  <c r="E176" l="1"/>
  <c r="C168"/>
  <c r="D176"/>
  <c r="H175"/>
  <c r="T169"/>
  <c r="U169" s="1"/>
  <c r="F170"/>
  <c r="I171"/>
  <c r="G172"/>
  <c r="K171"/>
  <c r="T170" l="1"/>
  <c r="U170" s="1"/>
  <c r="H176"/>
  <c r="C169"/>
  <c r="F171"/>
  <c r="D177"/>
  <c r="E177"/>
  <c r="K172"/>
  <c r="I172"/>
  <c r="G173"/>
  <c r="F172"/>
  <c r="E178" l="1"/>
  <c r="U171"/>
  <c r="T171"/>
  <c r="H177"/>
  <c r="T172"/>
  <c r="U172" s="1"/>
  <c r="D178"/>
  <c r="C170"/>
  <c r="G174"/>
  <c r="K173"/>
  <c r="I173"/>
  <c r="D179" l="1"/>
  <c r="F173"/>
  <c r="H178"/>
  <c r="C171"/>
  <c r="E179"/>
  <c r="G175"/>
  <c r="K174"/>
  <c r="I174"/>
  <c r="T173" l="1"/>
  <c r="U173" s="1"/>
  <c r="C172"/>
  <c r="F174"/>
  <c r="E180"/>
  <c r="H179"/>
  <c r="D180"/>
  <c r="G176"/>
  <c r="K175"/>
  <c r="I175"/>
  <c r="D181" l="1"/>
  <c r="E181"/>
  <c r="C173"/>
  <c r="H180"/>
  <c r="T174"/>
  <c r="U174" s="1"/>
  <c r="F175"/>
  <c r="I176"/>
  <c r="G177"/>
  <c r="K176"/>
  <c r="T175" l="1"/>
  <c r="U175" s="1"/>
  <c r="H181"/>
  <c r="E182"/>
  <c r="F176"/>
  <c r="C174"/>
  <c r="D182"/>
  <c r="G178"/>
  <c r="K177"/>
  <c r="F177"/>
  <c r="I177"/>
  <c r="D183" l="1"/>
  <c r="U176"/>
  <c r="T176"/>
  <c r="H182"/>
  <c r="C175"/>
  <c r="E183"/>
  <c r="T177"/>
  <c r="U177" s="1"/>
  <c r="K178"/>
  <c r="I178"/>
  <c r="G179"/>
  <c r="C176" l="1"/>
  <c r="E184"/>
  <c r="H183"/>
  <c r="F178"/>
  <c r="D184"/>
  <c r="K179"/>
  <c r="I179"/>
  <c r="G180"/>
  <c r="E185" l="1"/>
  <c r="T178"/>
  <c r="U178" s="1"/>
  <c r="F179"/>
  <c r="D185"/>
  <c r="H184"/>
  <c r="C177"/>
  <c r="I180"/>
  <c r="K180"/>
  <c r="G181"/>
  <c r="D186" l="1"/>
  <c r="H185"/>
  <c r="T179"/>
  <c r="U179" s="1"/>
  <c r="C178"/>
  <c r="F180"/>
  <c r="E186"/>
  <c r="G182"/>
  <c r="K181"/>
  <c r="F181"/>
  <c r="I181"/>
  <c r="E187" l="1"/>
  <c r="C179"/>
  <c r="H186"/>
  <c r="U181"/>
  <c r="T181"/>
  <c r="T180"/>
  <c r="U180" s="1"/>
  <c r="D187"/>
  <c r="K182"/>
  <c r="I182"/>
  <c r="G183"/>
  <c r="C180" l="1"/>
  <c r="F182"/>
  <c r="D188"/>
  <c r="H187"/>
  <c r="E188"/>
  <c r="K183"/>
  <c r="I183"/>
  <c r="G184"/>
  <c r="T182" l="1"/>
  <c r="U182" s="1"/>
  <c r="H188"/>
  <c r="F183"/>
  <c r="E189"/>
  <c r="D189"/>
  <c r="C181"/>
  <c r="I184"/>
  <c r="K184"/>
  <c r="G185"/>
  <c r="C182" l="1"/>
  <c r="E190"/>
  <c r="H189"/>
  <c r="D190"/>
  <c r="T183"/>
  <c r="U183" s="1"/>
  <c r="F184"/>
  <c r="G186"/>
  <c r="K185"/>
  <c r="F185"/>
  <c r="I185"/>
  <c r="T184" l="1"/>
  <c r="U184" s="1"/>
  <c r="D191"/>
  <c r="C22" i="3"/>
  <c r="E191" i="8"/>
  <c r="T185"/>
  <c r="U185" s="1"/>
  <c r="H190"/>
  <c r="C183"/>
  <c r="I186"/>
  <c r="G187"/>
  <c r="K186"/>
  <c r="F186" l="1"/>
  <c r="E192"/>
  <c r="D192"/>
  <c r="C184"/>
  <c r="F22" i="14"/>
  <c r="H191" i="8"/>
  <c r="I187"/>
  <c r="K187"/>
  <c r="G188"/>
  <c r="E193" l="1"/>
  <c r="H192"/>
  <c r="C185"/>
  <c r="F187"/>
  <c r="D193"/>
  <c r="T186"/>
  <c r="U186" s="1"/>
  <c r="I188"/>
  <c r="G189"/>
  <c r="K188"/>
  <c r="D194" l="1"/>
  <c r="H193"/>
  <c r="T187"/>
  <c r="U187" s="1"/>
  <c r="F188"/>
  <c r="C186"/>
  <c r="E194"/>
  <c r="I189"/>
  <c r="K189"/>
  <c r="E195" l="1"/>
  <c r="U188"/>
  <c r="T188"/>
  <c r="H194"/>
  <c r="C187"/>
  <c r="F189"/>
  <c r="D195"/>
  <c r="D196" l="1"/>
  <c r="C188"/>
  <c r="T189"/>
  <c r="U189" s="1"/>
  <c r="H195"/>
  <c r="E196"/>
  <c r="C189" l="1"/>
  <c r="E197"/>
  <c r="H196"/>
  <c r="D197"/>
  <c r="D198" l="1"/>
  <c r="E198"/>
  <c r="H197"/>
  <c r="C190"/>
  <c r="G190"/>
  <c r="E22" i="14" l="1"/>
  <c r="G22" s="1"/>
  <c r="C22"/>
  <c r="AE21" s="1"/>
  <c r="C191" i="8"/>
  <c r="B22" i="3"/>
  <c r="E199" i="8"/>
  <c r="H198"/>
  <c r="D199"/>
  <c r="K190"/>
  <c r="G191"/>
  <c r="L190"/>
  <c r="I190"/>
  <c r="I22" i="14" l="1"/>
  <c r="D200" i="8"/>
  <c r="E200"/>
  <c r="S22" i="14"/>
  <c r="O190" i="8"/>
  <c r="F22" i="3" s="1"/>
  <c r="J22" i="14"/>
  <c r="R22" s="1"/>
  <c r="H199" i="8"/>
  <c r="F190"/>
  <c r="C192"/>
  <c r="M190"/>
  <c r="K191"/>
  <c r="G192"/>
  <c r="I191"/>
  <c r="C193" l="1"/>
  <c r="D201"/>
  <c r="D22" i="14"/>
  <c r="AB22" s="1"/>
  <c r="AC22" s="1"/>
  <c r="T190" i="8"/>
  <c r="U190" s="1"/>
  <c r="N22" i="14"/>
  <c r="K22" s="1"/>
  <c r="L22" s="1"/>
  <c r="F191" i="8"/>
  <c r="H200"/>
  <c r="O22" i="14"/>
  <c r="E201" i="8"/>
  <c r="N190"/>
  <c r="E22" i="3"/>
  <c r="K192" i="8"/>
  <c r="G193"/>
  <c r="I192"/>
  <c r="D22" i="3" l="1"/>
  <c r="M22" i="14"/>
  <c r="E202" i="8"/>
  <c r="D202"/>
  <c r="F192"/>
  <c r="T191"/>
  <c r="U191" s="1"/>
  <c r="H201"/>
  <c r="P22" i="14"/>
  <c r="C194" i="8"/>
  <c r="K193"/>
  <c r="G194"/>
  <c r="I193"/>
  <c r="F193" l="1"/>
  <c r="C195"/>
  <c r="T192"/>
  <c r="U192" s="1"/>
  <c r="E203"/>
  <c r="V22" i="14"/>
  <c r="X22"/>
  <c r="U22"/>
  <c r="W22"/>
  <c r="T22"/>
  <c r="Z22"/>
  <c r="H202" i="8"/>
  <c r="D203"/>
  <c r="K194"/>
  <c r="G195"/>
  <c r="I194"/>
  <c r="E204" l="1"/>
  <c r="F194"/>
  <c r="C196"/>
  <c r="D204"/>
  <c r="H203"/>
  <c r="T193"/>
  <c r="U193" s="1"/>
  <c r="K195"/>
  <c r="G196"/>
  <c r="I195"/>
  <c r="H204" l="1"/>
  <c r="C197"/>
  <c r="E205"/>
  <c r="F195"/>
  <c r="D205"/>
  <c r="U194"/>
  <c r="T194"/>
  <c r="K196"/>
  <c r="G197"/>
  <c r="I196"/>
  <c r="F196" l="1"/>
  <c r="U195"/>
  <c r="T195"/>
  <c r="C198"/>
  <c r="H205"/>
  <c r="D206"/>
  <c r="E206"/>
  <c r="K197"/>
  <c r="G198"/>
  <c r="I197"/>
  <c r="F197" l="1"/>
  <c r="E207"/>
  <c r="D207"/>
  <c r="C199"/>
  <c r="H206"/>
  <c r="U196"/>
  <c r="T196"/>
  <c r="K198"/>
  <c r="G199"/>
  <c r="I198"/>
  <c r="F198" l="1"/>
  <c r="C200"/>
  <c r="E208"/>
  <c r="H207"/>
  <c r="D208"/>
  <c r="U197"/>
  <c r="T197"/>
  <c r="K199"/>
  <c r="G200"/>
  <c r="F199"/>
  <c r="I199"/>
  <c r="H208" l="1"/>
  <c r="C201"/>
  <c r="T199"/>
  <c r="U199" s="1"/>
  <c r="D209"/>
  <c r="E209"/>
  <c r="T198"/>
  <c r="U198" s="1"/>
  <c r="K200"/>
  <c r="G201"/>
  <c r="I200"/>
  <c r="D210" l="1"/>
  <c r="C202"/>
  <c r="E210"/>
  <c r="H209"/>
  <c r="F200"/>
  <c r="K201"/>
  <c r="G202"/>
  <c r="I201"/>
  <c r="H210" l="1"/>
  <c r="C203"/>
  <c r="F201"/>
  <c r="U200"/>
  <c r="T200"/>
  <c r="E211"/>
  <c r="D211"/>
  <c r="K202"/>
  <c r="G203"/>
  <c r="I202"/>
  <c r="F202" l="1"/>
  <c r="D212"/>
  <c r="C204"/>
  <c r="E212"/>
  <c r="H211"/>
  <c r="U201"/>
  <c r="T201"/>
  <c r="K203"/>
  <c r="F203"/>
  <c r="G204"/>
  <c r="I203"/>
  <c r="E213" l="1"/>
  <c r="D213"/>
  <c r="H212"/>
  <c r="U203"/>
  <c r="T203"/>
  <c r="C205"/>
  <c r="T202"/>
  <c r="U202" s="1"/>
  <c r="K204"/>
  <c r="G205"/>
  <c r="I204"/>
  <c r="F204" l="1"/>
  <c r="D214"/>
  <c r="C206"/>
  <c r="H213"/>
  <c r="E214"/>
  <c r="K205"/>
  <c r="G206"/>
  <c r="I205"/>
  <c r="H214" l="1"/>
  <c r="D215"/>
  <c r="F205"/>
  <c r="E215"/>
  <c r="C207"/>
  <c r="U204"/>
  <c r="T204"/>
  <c r="G207"/>
  <c r="K206"/>
  <c r="I206"/>
  <c r="E216" l="1"/>
  <c r="D216"/>
  <c r="H215"/>
  <c r="F206"/>
  <c r="C208"/>
  <c r="U205"/>
  <c r="T205"/>
  <c r="K207"/>
  <c r="F207"/>
  <c r="G208"/>
  <c r="I207"/>
  <c r="T206" l="1"/>
  <c r="U206" s="1"/>
  <c r="D217"/>
  <c r="H216"/>
  <c r="T207"/>
  <c r="U207" s="1"/>
  <c r="C209"/>
  <c r="E217"/>
  <c r="K208"/>
  <c r="G209"/>
  <c r="I208"/>
  <c r="C210" l="1"/>
  <c r="D218"/>
  <c r="H217"/>
  <c r="F208"/>
  <c r="E218"/>
  <c r="K209"/>
  <c r="F209"/>
  <c r="G210"/>
  <c r="I209"/>
  <c r="T208" l="1"/>
  <c r="U208" s="1"/>
  <c r="D219"/>
  <c r="H218"/>
  <c r="T209"/>
  <c r="U209" s="1"/>
  <c r="E219"/>
  <c r="C211"/>
  <c r="K210"/>
  <c r="G211"/>
  <c r="I210"/>
  <c r="H219" l="1"/>
  <c r="D220"/>
  <c r="E220"/>
  <c r="F210"/>
  <c r="C212"/>
  <c r="K211"/>
  <c r="G212"/>
  <c r="I211"/>
  <c r="T210" l="1"/>
  <c r="U210" s="1"/>
  <c r="D221"/>
  <c r="H220"/>
  <c r="F211"/>
  <c r="C213"/>
  <c r="E221"/>
  <c r="K212"/>
  <c r="G213"/>
  <c r="I212"/>
  <c r="F212" l="1"/>
  <c r="E222"/>
  <c r="T211"/>
  <c r="U211" s="1"/>
  <c r="D222"/>
  <c r="H221"/>
  <c r="C214"/>
  <c r="K213"/>
  <c r="G214"/>
  <c r="I213"/>
  <c r="H222" l="1"/>
  <c r="C215"/>
  <c r="D223"/>
  <c r="E223"/>
  <c r="F213"/>
  <c r="T212"/>
  <c r="U212" s="1"/>
  <c r="K214"/>
  <c r="G215"/>
  <c r="I214"/>
  <c r="E224" l="1"/>
  <c r="C216"/>
  <c r="F214"/>
  <c r="H223"/>
  <c r="T213"/>
  <c r="U213" s="1"/>
  <c r="D224"/>
  <c r="K215"/>
  <c r="G216"/>
  <c r="I215"/>
  <c r="F215" l="1"/>
  <c r="D225"/>
  <c r="H224"/>
  <c r="C217"/>
  <c r="T214"/>
  <c r="U214" s="1"/>
  <c r="E225"/>
  <c r="K216"/>
  <c r="G217"/>
  <c r="I216"/>
  <c r="F216" l="1"/>
  <c r="E226"/>
  <c r="C218"/>
  <c r="D226"/>
  <c r="H225"/>
  <c r="T215"/>
  <c r="U215" s="1"/>
  <c r="K217"/>
  <c r="G218"/>
  <c r="I217"/>
  <c r="F217" l="1"/>
  <c r="D227"/>
  <c r="E227"/>
  <c r="H226"/>
  <c r="C219"/>
  <c r="U216"/>
  <c r="T216"/>
  <c r="K218"/>
  <c r="G219"/>
  <c r="I218"/>
  <c r="F218" l="1"/>
  <c r="H227"/>
  <c r="D228"/>
  <c r="C220"/>
  <c r="E228"/>
  <c r="U217"/>
  <c r="T217"/>
  <c r="K219"/>
  <c r="G220"/>
  <c r="I219"/>
  <c r="F219" l="1"/>
  <c r="H228"/>
  <c r="C221"/>
  <c r="E229"/>
  <c r="D229"/>
  <c r="U218"/>
  <c r="T218"/>
  <c r="K220"/>
  <c r="G221"/>
  <c r="I220"/>
  <c r="F220" l="1"/>
  <c r="H229"/>
  <c r="E230"/>
  <c r="D230"/>
  <c r="C222"/>
  <c r="U219"/>
  <c r="T219"/>
  <c r="K221"/>
  <c r="F221"/>
  <c r="G222"/>
  <c r="I221"/>
  <c r="H230" l="1"/>
  <c r="D231"/>
  <c r="T221"/>
  <c r="U221" s="1"/>
  <c r="C223"/>
  <c r="E231"/>
  <c r="T220"/>
  <c r="U220" s="1"/>
  <c r="K222"/>
  <c r="G223"/>
  <c r="I222"/>
  <c r="C224" l="1"/>
  <c r="D232"/>
  <c r="H231"/>
  <c r="E232"/>
  <c r="F222"/>
  <c r="K223"/>
  <c r="G224"/>
  <c r="I223"/>
  <c r="E233" l="1"/>
  <c r="D233"/>
  <c r="H232"/>
  <c r="F223"/>
  <c r="T222"/>
  <c r="U222" s="1"/>
  <c r="C225"/>
  <c r="K224"/>
  <c r="G225"/>
  <c r="I224"/>
  <c r="F224" l="1"/>
  <c r="C226"/>
  <c r="U223"/>
  <c r="T223"/>
  <c r="D234"/>
  <c r="H233"/>
  <c r="E234"/>
  <c r="K225"/>
  <c r="F225"/>
  <c r="G226"/>
  <c r="I225"/>
  <c r="T224" l="1"/>
  <c r="U224" s="1"/>
  <c r="E235"/>
  <c r="D235"/>
  <c r="T225"/>
  <c r="U225" s="1"/>
  <c r="H234"/>
  <c r="C227"/>
  <c r="K226"/>
  <c r="G227"/>
  <c r="I226"/>
  <c r="H235" l="1"/>
  <c r="E236"/>
  <c r="D236"/>
  <c r="F226"/>
  <c r="C228"/>
  <c r="K227"/>
  <c r="F227"/>
  <c r="G228"/>
  <c r="I227"/>
  <c r="T226" l="1"/>
  <c r="U226" s="1"/>
  <c r="E237"/>
  <c r="T227"/>
  <c r="U227" s="1"/>
  <c r="H236"/>
  <c r="C229"/>
  <c r="D237"/>
  <c r="K228"/>
  <c r="F228"/>
  <c r="G229"/>
  <c r="I228"/>
  <c r="E238" l="1"/>
  <c r="U228"/>
  <c r="T228"/>
  <c r="H237"/>
  <c r="C230"/>
  <c r="D238"/>
  <c r="K229"/>
  <c r="F229"/>
  <c r="G230"/>
  <c r="I229"/>
  <c r="T229" l="1"/>
  <c r="U229" s="1"/>
  <c r="C231"/>
  <c r="H238"/>
  <c r="D239"/>
  <c r="E239"/>
  <c r="K230"/>
  <c r="G231"/>
  <c r="I230"/>
  <c r="D240" l="1"/>
  <c r="C232"/>
  <c r="F230"/>
  <c r="E240"/>
  <c r="H239"/>
  <c r="K231"/>
  <c r="G232"/>
  <c r="I231"/>
  <c r="E241" l="1"/>
  <c r="C233"/>
  <c r="H240"/>
  <c r="F231"/>
  <c r="T230"/>
  <c r="U230" s="1"/>
  <c r="D241"/>
  <c r="K232"/>
  <c r="G233"/>
  <c r="I232"/>
  <c r="F232" l="1"/>
  <c r="D242"/>
  <c r="T231"/>
  <c r="U231" s="1"/>
  <c r="C234"/>
  <c r="H241"/>
  <c r="E242"/>
  <c r="K233"/>
  <c r="G234"/>
  <c r="I233"/>
  <c r="H242" l="1"/>
  <c r="E243"/>
  <c r="C235"/>
  <c r="D243"/>
  <c r="F233"/>
  <c r="T232"/>
  <c r="U232" s="1"/>
  <c r="G235"/>
  <c r="K234"/>
  <c r="I234"/>
  <c r="F234" l="1"/>
  <c r="D244"/>
  <c r="E244"/>
  <c r="H243"/>
  <c r="T233"/>
  <c r="U233" s="1"/>
  <c r="C236"/>
  <c r="K235"/>
  <c r="G236"/>
  <c r="I235"/>
  <c r="C237" l="1"/>
  <c r="H244"/>
  <c r="D245"/>
  <c r="F235"/>
  <c r="E245"/>
  <c r="U234"/>
  <c r="T234"/>
  <c r="K236"/>
  <c r="G237"/>
  <c r="I236"/>
  <c r="E246" l="1"/>
  <c r="H245"/>
  <c r="F236"/>
  <c r="T235"/>
  <c r="U235" s="1"/>
  <c r="D246"/>
  <c r="C238"/>
  <c r="K237"/>
  <c r="G238"/>
  <c r="I237"/>
  <c r="F237" l="1"/>
  <c r="C239"/>
  <c r="H246"/>
  <c r="D247"/>
  <c r="T236"/>
  <c r="U236" s="1"/>
  <c r="E247"/>
  <c r="K238"/>
  <c r="G239"/>
  <c r="I238"/>
  <c r="F238" l="1"/>
  <c r="E248"/>
  <c r="D248"/>
  <c r="C240"/>
  <c r="H247"/>
  <c r="U237"/>
  <c r="T237"/>
  <c r="K239"/>
  <c r="G240"/>
  <c r="I239"/>
  <c r="C241" l="1"/>
  <c r="E249"/>
  <c r="H248"/>
  <c r="F239"/>
  <c r="D249"/>
  <c r="T238"/>
  <c r="U238" s="1"/>
  <c r="K240"/>
  <c r="G241"/>
  <c r="I240"/>
  <c r="D250" l="1"/>
  <c r="F240"/>
  <c r="T239"/>
  <c r="U239" s="1"/>
  <c r="E250"/>
  <c r="H249"/>
  <c r="C242"/>
  <c r="K241"/>
  <c r="G242"/>
  <c r="I241"/>
  <c r="F241" l="1"/>
  <c r="C243"/>
  <c r="E251"/>
  <c r="H250"/>
  <c r="T240"/>
  <c r="U240" s="1"/>
  <c r="D251"/>
  <c r="K242"/>
  <c r="G243"/>
  <c r="I242"/>
  <c r="F242" l="1"/>
  <c r="D252"/>
  <c r="H251"/>
  <c r="C244"/>
  <c r="E252"/>
  <c r="U241"/>
  <c r="T241"/>
  <c r="K243"/>
  <c r="G244"/>
  <c r="I243"/>
  <c r="D253" l="1"/>
  <c r="C245"/>
  <c r="E253"/>
  <c r="H252"/>
  <c r="F243"/>
  <c r="T242"/>
  <c r="U242" s="1"/>
  <c r="K244"/>
  <c r="G245"/>
  <c r="I244"/>
  <c r="H253" l="1"/>
  <c r="C246"/>
  <c r="F244"/>
  <c r="E254"/>
  <c r="U243"/>
  <c r="T243"/>
  <c r="D254"/>
  <c r="K245"/>
  <c r="F245"/>
  <c r="G246"/>
  <c r="I245"/>
  <c r="E255" l="1"/>
  <c r="C247"/>
  <c r="U245"/>
  <c r="T245"/>
  <c r="U244"/>
  <c r="T244"/>
  <c r="D255"/>
  <c r="H254"/>
  <c r="K246"/>
  <c r="G247"/>
  <c r="I246"/>
  <c r="F246" l="1"/>
  <c r="E256"/>
  <c r="D256"/>
  <c r="C248"/>
  <c r="H255"/>
  <c r="K247"/>
  <c r="F247"/>
  <c r="G248"/>
  <c r="I247"/>
  <c r="T247" l="1"/>
  <c r="U247" s="1"/>
  <c r="H256"/>
  <c r="D257"/>
  <c r="T246"/>
  <c r="U246" s="1"/>
  <c r="C249"/>
  <c r="E257"/>
  <c r="K248"/>
  <c r="G249"/>
  <c r="I248"/>
  <c r="D258" l="1"/>
  <c r="F248"/>
  <c r="E258"/>
  <c r="C23" i="3"/>
  <c r="H257" i="8"/>
  <c r="C250"/>
  <c r="K249"/>
  <c r="G250"/>
  <c r="I249"/>
  <c r="T248" l="1"/>
  <c r="U248" s="1"/>
  <c r="F249"/>
  <c r="C251"/>
  <c r="E259"/>
  <c r="F23" i="14"/>
  <c r="H258" i="8"/>
  <c r="D259"/>
  <c r="K250"/>
  <c r="G251"/>
  <c r="I250"/>
  <c r="E260" l="1"/>
  <c r="C252"/>
  <c r="H259"/>
  <c r="T249"/>
  <c r="U249" s="1"/>
  <c r="G252"/>
  <c r="F250"/>
  <c r="D260"/>
  <c r="K252"/>
  <c r="K251"/>
  <c r="I251"/>
  <c r="D261" l="1"/>
  <c r="H260"/>
  <c r="F251"/>
  <c r="E261"/>
  <c r="F252"/>
  <c r="U250"/>
  <c r="T250"/>
  <c r="C253"/>
  <c r="I252"/>
  <c r="G253"/>
  <c r="C254" l="1"/>
  <c r="T252"/>
  <c r="U252" s="1"/>
  <c r="U251"/>
  <c r="T251"/>
  <c r="D262"/>
  <c r="H261"/>
  <c r="E262"/>
  <c r="K253"/>
  <c r="G254"/>
  <c r="I253"/>
  <c r="F253" l="1"/>
  <c r="E263"/>
  <c r="D263"/>
  <c r="C255"/>
  <c r="H262"/>
  <c r="K254"/>
  <c r="F254"/>
  <c r="G255"/>
  <c r="I254"/>
  <c r="T254" l="1"/>
  <c r="U254" s="1"/>
  <c r="H263"/>
  <c r="D264"/>
  <c r="T253"/>
  <c r="U253" s="1"/>
  <c r="C256"/>
  <c r="E264"/>
  <c r="K255"/>
  <c r="G256"/>
  <c r="I255"/>
  <c r="C257" l="1"/>
  <c r="D265"/>
  <c r="F255"/>
  <c r="E265"/>
  <c r="H264"/>
  <c r="K256"/>
  <c r="F256"/>
  <c r="G257"/>
  <c r="I256"/>
  <c r="T256" l="1"/>
  <c r="U256" s="1"/>
  <c r="E23" i="14"/>
  <c r="G23" s="1"/>
  <c r="E266" i="8"/>
  <c r="D266"/>
  <c r="H265"/>
  <c r="T255"/>
  <c r="U255" s="1"/>
  <c r="C23" i="14"/>
  <c r="AE22" s="1"/>
  <c r="B23" i="3"/>
  <c r="C258" i="8"/>
  <c r="G258"/>
  <c r="K257"/>
  <c r="L257"/>
  <c r="I257"/>
  <c r="I23" i="14" l="1"/>
  <c r="N23" s="1"/>
  <c r="K23" s="1"/>
  <c r="C259" i="8"/>
  <c r="D267"/>
  <c r="J23" i="14"/>
  <c r="H266" i="8"/>
  <c r="E267"/>
  <c r="S23" i="14"/>
  <c r="R23"/>
  <c r="F257" i="8"/>
  <c r="O257"/>
  <c r="G259"/>
  <c r="K258"/>
  <c r="I258"/>
  <c r="F258" l="1"/>
  <c r="E268"/>
  <c r="C260"/>
  <c r="O23" i="14"/>
  <c r="H267" i="8"/>
  <c r="D23" i="14"/>
  <c r="AB23" s="1"/>
  <c r="AC23" s="1"/>
  <c r="T257" i="8"/>
  <c r="U257" s="1"/>
  <c r="D268"/>
  <c r="M257"/>
  <c r="F23" i="3"/>
  <c r="G260" i="8"/>
  <c r="K259"/>
  <c r="I259"/>
  <c r="D269" l="1"/>
  <c r="E269"/>
  <c r="F259"/>
  <c r="H268"/>
  <c r="L23" i="14"/>
  <c r="C261" i="8"/>
  <c r="T258"/>
  <c r="U258" s="1"/>
  <c r="N257"/>
  <c r="E23" i="3"/>
  <c r="G261" i="8"/>
  <c r="K260"/>
  <c r="I260"/>
  <c r="H269" l="1"/>
  <c r="D23" i="3"/>
  <c r="M23" i="14"/>
  <c r="E270" i="8"/>
  <c r="F260"/>
  <c r="C262"/>
  <c r="P23" i="14"/>
  <c r="T259" i="8"/>
  <c r="U259" s="1"/>
  <c r="D270"/>
  <c r="K261"/>
  <c r="G262"/>
  <c r="I261"/>
  <c r="T260" l="1"/>
  <c r="U260" s="1"/>
  <c r="D271"/>
  <c r="F261"/>
  <c r="C263"/>
  <c r="E271"/>
  <c r="H270"/>
  <c r="X23" i="14"/>
  <c r="U23"/>
  <c r="W23"/>
  <c r="T23"/>
  <c r="V23"/>
  <c r="Z23"/>
  <c r="G263" i="8"/>
  <c r="K262"/>
  <c r="I262"/>
  <c r="C264" l="1"/>
  <c r="D272"/>
  <c r="E272"/>
  <c r="U261"/>
  <c r="T261"/>
  <c r="F262"/>
  <c r="H271"/>
  <c r="G264"/>
  <c r="K263"/>
  <c r="I263"/>
  <c r="F263" l="1"/>
  <c r="D273"/>
  <c r="T262"/>
  <c r="U262" s="1"/>
  <c r="H272"/>
  <c r="E273"/>
  <c r="C265"/>
  <c r="G265"/>
  <c r="K264"/>
  <c r="I264"/>
  <c r="C266" l="1"/>
  <c r="F264"/>
  <c r="D274"/>
  <c r="E274"/>
  <c r="H273"/>
  <c r="T263"/>
  <c r="U263" s="1"/>
  <c r="K265"/>
  <c r="G266"/>
  <c r="I265"/>
  <c r="F265" l="1"/>
  <c r="H274"/>
  <c r="E275"/>
  <c r="T264"/>
  <c r="U264" s="1"/>
  <c r="D275"/>
  <c r="C267"/>
  <c r="G267"/>
  <c r="K266"/>
  <c r="I266"/>
  <c r="E276" l="1"/>
  <c r="F266"/>
  <c r="C268"/>
  <c r="H275"/>
  <c r="D276"/>
  <c r="T265"/>
  <c r="U265" s="1"/>
  <c r="K267"/>
  <c r="G268"/>
  <c r="F267"/>
  <c r="I267"/>
  <c r="C269" l="1"/>
  <c r="D277"/>
  <c r="H276"/>
  <c r="T266"/>
  <c r="U266" s="1"/>
  <c r="T267"/>
  <c r="U267" s="1"/>
  <c r="E277"/>
  <c r="G269"/>
  <c r="K268"/>
  <c r="I268"/>
  <c r="F268" l="1"/>
  <c r="D278"/>
  <c r="H277"/>
  <c r="E278"/>
  <c r="C270"/>
  <c r="G270"/>
  <c r="K269"/>
  <c r="I269"/>
  <c r="E279" l="1"/>
  <c r="D279"/>
  <c r="F269"/>
  <c r="H278"/>
  <c r="C271"/>
  <c r="U268"/>
  <c r="T268"/>
  <c r="G271"/>
  <c r="K270"/>
  <c r="I270"/>
  <c r="H279" l="1"/>
  <c r="D280"/>
  <c r="F270"/>
  <c r="C272"/>
  <c r="T269"/>
  <c r="U269" s="1"/>
  <c r="E280"/>
  <c r="K271"/>
  <c r="G272"/>
  <c r="I271"/>
  <c r="F271" l="1"/>
  <c r="E281"/>
  <c r="C273"/>
  <c r="D281"/>
  <c r="H280"/>
  <c r="T270"/>
  <c r="U270" s="1"/>
  <c r="G273"/>
  <c r="K272"/>
  <c r="I272"/>
  <c r="C274" l="1"/>
  <c r="F272"/>
  <c r="D282"/>
  <c r="E282"/>
  <c r="H281"/>
  <c r="T271"/>
  <c r="U271" s="1"/>
  <c r="K273"/>
  <c r="G274"/>
  <c r="I273"/>
  <c r="E283" l="1"/>
  <c r="T272"/>
  <c r="U272" s="1"/>
  <c r="F273"/>
  <c r="H282"/>
  <c r="D283"/>
  <c r="C275"/>
  <c r="G275"/>
  <c r="K274"/>
  <c r="I274"/>
  <c r="C276" l="1"/>
  <c r="F274"/>
  <c r="D284"/>
  <c r="U273"/>
  <c r="T273"/>
  <c r="H283"/>
  <c r="E284"/>
  <c r="G276"/>
  <c r="K275"/>
  <c r="I275"/>
  <c r="H284" l="1"/>
  <c r="U274"/>
  <c r="T274"/>
  <c r="E285"/>
  <c r="F275"/>
  <c r="D285"/>
  <c r="C277"/>
  <c r="G277"/>
  <c r="K276"/>
  <c r="I276"/>
  <c r="C278" l="1"/>
  <c r="F276"/>
  <c r="D286"/>
  <c r="E286"/>
  <c r="H285"/>
  <c r="T275"/>
  <c r="U275" s="1"/>
  <c r="G278"/>
  <c r="K277"/>
  <c r="I277"/>
  <c r="F277" l="1"/>
  <c r="E287"/>
  <c r="T276"/>
  <c r="U276" s="1"/>
  <c r="H286"/>
  <c r="D287"/>
  <c r="C279"/>
  <c r="G279"/>
  <c r="K278"/>
  <c r="I278"/>
  <c r="C280" l="1"/>
  <c r="F278"/>
  <c r="E288"/>
  <c r="D288"/>
  <c r="H287"/>
  <c r="U277"/>
  <c r="T277"/>
  <c r="K279"/>
  <c r="G280"/>
  <c r="I279"/>
  <c r="T278" l="1"/>
  <c r="U278" s="1"/>
  <c r="H288"/>
  <c r="F279"/>
  <c r="D289"/>
  <c r="E289"/>
  <c r="C281"/>
  <c r="G281"/>
  <c r="K280"/>
  <c r="I280"/>
  <c r="C282" l="1"/>
  <c r="D290"/>
  <c r="F280"/>
  <c r="U279"/>
  <c r="T279"/>
  <c r="E290"/>
  <c r="H289"/>
  <c r="K281"/>
  <c r="G282"/>
  <c r="I281"/>
  <c r="D291" l="1"/>
  <c r="E291"/>
  <c r="H290"/>
  <c r="F281"/>
  <c r="U280"/>
  <c r="T280"/>
  <c r="C283"/>
  <c r="G283"/>
  <c r="K282"/>
  <c r="I282"/>
  <c r="C284" l="1"/>
  <c r="U281"/>
  <c r="T281"/>
  <c r="E292"/>
  <c r="F282"/>
  <c r="H291"/>
  <c r="D292"/>
  <c r="K283"/>
  <c r="G284"/>
  <c r="I283"/>
  <c r="F283" l="1"/>
  <c r="D293"/>
  <c r="U282"/>
  <c r="T282"/>
  <c r="H292"/>
  <c r="E293"/>
  <c r="C285"/>
  <c r="G285"/>
  <c r="K284"/>
  <c r="I284"/>
  <c r="H293" l="1"/>
  <c r="C286"/>
  <c r="F284"/>
  <c r="D294"/>
  <c r="E294"/>
  <c r="U283"/>
  <c r="T283"/>
  <c r="G286"/>
  <c r="K285"/>
  <c r="I285"/>
  <c r="F285" l="1"/>
  <c r="D295"/>
  <c r="C287"/>
  <c r="H294"/>
  <c r="E295"/>
  <c r="T284"/>
  <c r="U284" s="1"/>
  <c r="K286"/>
  <c r="G287"/>
  <c r="I286"/>
  <c r="H295" l="1"/>
  <c r="D296"/>
  <c r="F286"/>
  <c r="E296"/>
  <c r="C288"/>
  <c r="U285"/>
  <c r="T285"/>
  <c r="G288"/>
  <c r="K287"/>
  <c r="I287"/>
  <c r="F287" l="1"/>
  <c r="E297"/>
  <c r="D297"/>
  <c r="H296"/>
  <c r="C289"/>
  <c r="T286"/>
  <c r="U286" s="1"/>
  <c r="G289"/>
  <c r="K288"/>
  <c r="I288"/>
  <c r="H297" l="1"/>
  <c r="F288"/>
  <c r="E298"/>
  <c r="C290"/>
  <c r="D298"/>
  <c r="T287"/>
  <c r="U287" s="1"/>
  <c r="K289"/>
  <c r="F289"/>
  <c r="G290"/>
  <c r="I289"/>
  <c r="T289" l="1"/>
  <c r="U289" s="1"/>
  <c r="C291"/>
  <c r="U288"/>
  <c r="T288"/>
  <c r="H298"/>
  <c r="D299"/>
  <c r="E299"/>
  <c r="G291"/>
  <c r="K290"/>
  <c r="I290"/>
  <c r="F290" l="1"/>
  <c r="C292"/>
  <c r="D300"/>
  <c r="H299"/>
  <c r="E300"/>
  <c r="K291"/>
  <c r="G292"/>
  <c r="I291"/>
  <c r="H300" l="1"/>
  <c r="C293"/>
  <c r="F291"/>
  <c r="E301"/>
  <c r="D301"/>
  <c r="T290"/>
  <c r="U290" s="1"/>
  <c r="K292"/>
  <c r="G293"/>
  <c r="I292"/>
  <c r="C294" l="1"/>
  <c r="E302"/>
  <c r="H301"/>
  <c r="D302"/>
  <c r="F292"/>
  <c r="U291"/>
  <c r="T291"/>
  <c r="K293"/>
  <c r="G294"/>
  <c r="I293"/>
  <c r="E303" l="1"/>
  <c r="F293"/>
  <c r="H302"/>
  <c r="D303"/>
  <c r="T292"/>
  <c r="U292" s="1"/>
  <c r="C295"/>
  <c r="G295"/>
  <c r="K294"/>
  <c r="I294"/>
  <c r="C296" l="1"/>
  <c r="U293"/>
  <c r="T293"/>
  <c r="H303"/>
  <c r="F294"/>
  <c r="D304"/>
  <c r="E304"/>
  <c r="K295"/>
  <c r="G296"/>
  <c r="I295"/>
  <c r="F295" l="1"/>
  <c r="E305"/>
  <c r="T294"/>
  <c r="U294" s="1"/>
  <c r="H304"/>
  <c r="D305"/>
  <c r="C297"/>
  <c r="G297"/>
  <c r="K296"/>
  <c r="I296"/>
  <c r="H305" l="1"/>
  <c r="E306"/>
  <c r="C298"/>
  <c r="F296"/>
  <c r="D306"/>
  <c r="U295"/>
  <c r="T295"/>
  <c r="K297"/>
  <c r="G298"/>
  <c r="I297"/>
  <c r="E307" l="1"/>
  <c r="F297"/>
  <c r="T296"/>
  <c r="U296" s="1"/>
  <c r="H306"/>
  <c r="D307"/>
  <c r="C299"/>
  <c r="G299"/>
  <c r="K298"/>
  <c r="F298"/>
  <c r="I298"/>
  <c r="H307" l="1"/>
  <c r="C300"/>
  <c r="T298"/>
  <c r="U298" s="1"/>
  <c r="T297"/>
  <c r="U297" s="1"/>
  <c r="D308"/>
  <c r="E308"/>
  <c r="K299"/>
  <c r="G300"/>
  <c r="I299"/>
  <c r="C301" l="1"/>
  <c r="D309"/>
  <c r="H308"/>
  <c r="F299"/>
  <c r="E309"/>
  <c r="G301"/>
  <c r="K300"/>
  <c r="I300"/>
  <c r="E310" l="1"/>
  <c r="F300"/>
  <c r="T299"/>
  <c r="U299" s="1"/>
  <c r="D310"/>
  <c r="H309"/>
  <c r="C302"/>
  <c r="G302"/>
  <c r="K301"/>
  <c r="I301"/>
  <c r="C303" l="1"/>
  <c r="D311"/>
  <c r="F301"/>
  <c r="U300"/>
  <c r="T300"/>
  <c r="H310"/>
  <c r="E311"/>
  <c r="G303"/>
  <c r="K302"/>
  <c r="I302"/>
  <c r="E312" l="1"/>
  <c r="D312"/>
  <c r="F302"/>
  <c r="H311"/>
  <c r="T301"/>
  <c r="U301" s="1"/>
  <c r="C304"/>
  <c r="K303"/>
  <c r="G304"/>
  <c r="I303"/>
  <c r="F303" l="1"/>
  <c r="C305"/>
  <c r="H312"/>
  <c r="D313"/>
  <c r="T302"/>
  <c r="U302" s="1"/>
  <c r="E313"/>
  <c r="G305"/>
  <c r="K304"/>
  <c r="I304"/>
  <c r="F304" l="1"/>
  <c r="D314"/>
  <c r="C306"/>
  <c r="E314"/>
  <c r="H313"/>
  <c r="U303"/>
  <c r="T303"/>
  <c r="G306"/>
  <c r="K305"/>
  <c r="I305"/>
  <c r="E315" l="1"/>
  <c r="D315"/>
  <c r="F305"/>
  <c r="H314"/>
  <c r="C307"/>
  <c r="T304"/>
  <c r="U304" s="1"/>
  <c r="G307"/>
  <c r="K306"/>
  <c r="I306"/>
  <c r="H315" l="1"/>
  <c r="F306"/>
  <c r="D316"/>
  <c r="C308"/>
  <c r="T305"/>
  <c r="U305" s="1"/>
  <c r="E316"/>
  <c r="G308"/>
  <c r="K307"/>
  <c r="I307"/>
  <c r="E317" l="1"/>
  <c r="T306"/>
  <c r="U306" s="1"/>
  <c r="C309"/>
  <c r="H316"/>
  <c r="F307"/>
  <c r="D317"/>
  <c r="G309"/>
  <c r="K308"/>
  <c r="I308"/>
  <c r="D318" l="1"/>
  <c r="F308"/>
  <c r="T307"/>
  <c r="U307" s="1"/>
  <c r="C310"/>
  <c r="H317"/>
  <c r="E318"/>
  <c r="G310"/>
  <c r="K309"/>
  <c r="I309"/>
  <c r="E319" l="1"/>
  <c r="C311"/>
  <c r="T308"/>
  <c r="U308" s="1"/>
  <c r="F309"/>
  <c r="H318"/>
  <c r="D319"/>
  <c r="G311"/>
  <c r="K310"/>
  <c r="I310"/>
  <c r="T309" l="1"/>
  <c r="U309" s="1"/>
  <c r="F310"/>
  <c r="C312"/>
  <c r="D320"/>
  <c r="H319"/>
  <c r="E320"/>
  <c r="K311"/>
  <c r="G312"/>
  <c r="I311"/>
  <c r="D321" l="1"/>
  <c r="U310"/>
  <c r="T310"/>
  <c r="F311"/>
  <c r="C313"/>
  <c r="E321"/>
  <c r="H320"/>
  <c r="G313"/>
  <c r="K312"/>
  <c r="I312"/>
  <c r="C314" l="1"/>
  <c r="E322"/>
  <c r="T311"/>
  <c r="U311" s="1"/>
  <c r="F312"/>
  <c r="H321"/>
  <c r="D322"/>
  <c r="K313"/>
  <c r="G314"/>
  <c r="F313"/>
  <c r="I313"/>
  <c r="T313" l="1"/>
  <c r="U313" s="1"/>
  <c r="D323"/>
  <c r="T312"/>
  <c r="U312" s="1"/>
  <c r="E323"/>
  <c r="H322"/>
  <c r="C315"/>
  <c r="K314"/>
  <c r="G315"/>
  <c r="I314"/>
  <c r="H323" l="1"/>
  <c r="D324"/>
  <c r="F314"/>
  <c r="C316"/>
  <c r="E324"/>
  <c r="K315"/>
  <c r="G316"/>
  <c r="I315"/>
  <c r="C317" l="1"/>
  <c r="D325"/>
  <c r="H324"/>
  <c r="F315"/>
  <c r="E325"/>
  <c r="T314"/>
  <c r="U314" s="1"/>
  <c r="K316"/>
  <c r="G317"/>
  <c r="I316"/>
  <c r="E326" l="1"/>
  <c r="U315"/>
  <c r="T315"/>
  <c r="D326"/>
  <c r="H325"/>
  <c r="F316"/>
  <c r="C318"/>
  <c r="K317"/>
  <c r="F317"/>
  <c r="G318"/>
  <c r="I317"/>
  <c r="C319" l="1"/>
  <c r="U317"/>
  <c r="T317"/>
  <c r="T316"/>
  <c r="U316" s="1"/>
  <c r="D327"/>
  <c r="H326"/>
  <c r="E327"/>
  <c r="K318"/>
  <c r="G319"/>
  <c r="I318"/>
  <c r="H327" l="1"/>
  <c r="F318"/>
  <c r="E328"/>
  <c r="D328"/>
  <c r="C320"/>
  <c r="G320"/>
  <c r="K319"/>
  <c r="I319"/>
  <c r="D329" l="1"/>
  <c r="F319"/>
  <c r="T318"/>
  <c r="U318" s="1"/>
  <c r="H328"/>
  <c r="C321"/>
  <c r="E329"/>
  <c r="G321"/>
  <c r="K320"/>
  <c r="I320"/>
  <c r="E330" l="1"/>
  <c r="U319"/>
  <c r="T319"/>
  <c r="C322"/>
  <c r="F320"/>
  <c r="H329"/>
  <c r="D330"/>
  <c r="G322"/>
  <c r="K321"/>
  <c r="I321"/>
  <c r="H330" l="1"/>
  <c r="D331"/>
  <c r="T320"/>
  <c r="U320" s="1"/>
  <c r="F321"/>
  <c r="C323"/>
  <c r="E331"/>
  <c r="K322"/>
  <c r="G323"/>
  <c r="I322"/>
  <c r="E332" l="1"/>
  <c r="U321"/>
  <c r="T321"/>
  <c r="D332"/>
  <c r="F322"/>
  <c r="H331"/>
  <c r="C324"/>
  <c r="K323"/>
  <c r="F323"/>
  <c r="G324"/>
  <c r="I323"/>
  <c r="H332" l="1"/>
  <c r="C325"/>
  <c r="T322"/>
  <c r="U322" s="1"/>
  <c r="T323"/>
  <c r="U323" s="1"/>
  <c r="D333"/>
  <c r="E333"/>
  <c r="G325"/>
  <c r="K324"/>
  <c r="I324"/>
  <c r="F324" l="1"/>
  <c r="D334"/>
  <c r="C326"/>
  <c r="H333"/>
  <c r="E334"/>
  <c r="G326"/>
  <c r="K325"/>
  <c r="I325"/>
  <c r="F325" l="1"/>
  <c r="H334"/>
  <c r="D335"/>
  <c r="E335"/>
  <c r="C327"/>
  <c r="U324"/>
  <c r="T324"/>
  <c r="K326"/>
  <c r="G327"/>
  <c r="I326"/>
  <c r="H335" l="1"/>
  <c r="E336"/>
  <c r="F326"/>
  <c r="C328"/>
  <c r="D336"/>
  <c r="U325"/>
  <c r="T325"/>
  <c r="K327"/>
  <c r="G328"/>
  <c r="F327"/>
  <c r="I327"/>
  <c r="T327" l="1"/>
  <c r="U327" s="1"/>
  <c r="C329"/>
  <c r="E337"/>
  <c r="H336"/>
  <c r="D337"/>
  <c r="T326"/>
  <c r="U326" s="1"/>
  <c r="G329"/>
  <c r="K328"/>
  <c r="I328"/>
  <c r="F328" l="1"/>
  <c r="C330"/>
  <c r="D338"/>
  <c r="E338"/>
  <c r="H337"/>
  <c r="K329"/>
  <c r="G330"/>
  <c r="I329"/>
  <c r="F329" l="1"/>
  <c r="C331"/>
  <c r="H338"/>
  <c r="E339"/>
  <c r="D339"/>
  <c r="T328"/>
  <c r="U328" s="1"/>
  <c r="G331"/>
  <c r="K330"/>
  <c r="I330"/>
  <c r="D340" l="1"/>
  <c r="E340"/>
  <c r="C332"/>
  <c r="F330"/>
  <c r="H339"/>
  <c r="U329"/>
  <c r="T329"/>
  <c r="K331"/>
  <c r="G332"/>
  <c r="I331"/>
  <c r="T330" l="1"/>
  <c r="U330" s="1"/>
  <c r="E341"/>
  <c r="F331"/>
  <c r="H340"/>
  <c r="C333"/>
  <c r="D341"/>
  <c r="K332"/>
  <c r="G333"/>
  <c r="I332"/>
  <c r="D342" l="1"/>
  <c r="E342"/>
  <c r="C334"/>
  <c r="U331"/>
  <c r="T331"/>
  <c r="F332"/>
  <c r="H341"/>
  <c r="K333"/>
  <c r="G334"/>
  <c r="F333"/>
  <c r="I333"/>
  <c r="T333" l="1"/>
  <c r="U333" s="1"/>
  <c r="E343"/>
  <c r="T332"/>
  <c r="U332" s="1"/>
  <c r="H342"/>
  <c r="C335"/>
  <c r="D343"/>
  <c r="K334"/>
  <c r="G335"/>
  <c r="I334"/>
  <c r="E344" l="1"/>
  <c r="F334"/>
  <c r="C336"/>
  <c r="H343"/>
  <c r="D344"/>
  <c r="K335"/>
  <c r="G336"/>
  <c r="I335"/>
  <c r="H344" l="1"/>
  <c r="U334"/>
  <c r="T334"/>
  <c r="F335"/>
  <c r="D345"/>
  <c r="C337"/>
  <c r="E345"/>
  <c r="G337"/>
  <c r="K336"/>
  <c r="I336"/>
  <c r="D346" l="1"/>
  <c r="F336"/>
  <c r="T335"/>
  <c r="U335" s="1"/>
  <c r="H345"/>
  <c r="E346"/>
  <c r="C338"/>
  <c r="G338"/>
  <c r="K337"/>
  <c r="I337"/>
  <c r="C339" l="1"/>
  <c r="U336"/>
  <c r="T336"/>
  <c r="E347"/>
  <c r="F337"/>
  <c r="H346"/>
  <c r="D347"/>
  <c r="K338"/>
  <c r="G339"/>
  <c r="I338"/>
  <c r="D348" l="1"/>
  <c r="T337"/>
  <c r="U337" s="1"/>
  <c r="H347"/>
  <c r="F338"/>
  <c r="E348"/>
  <c r="C340"/>
  <c r="G340"/>
  <c r="K339"/>
  <c r="I339"/>
  <c r="C341" l="1"/>
  <c r="T338"/>
  <c r="U338" s="1"/>
  <c r="F339"/>
  <c r="E349"/>
  <c r="H348"/>
  <c r="D349"/>
  <c r="G341"/>
  <c r="K340"/>
  <c r="I340"/>
  <c r="C24" i="3" l="1"/>
  <c r="E350" i="8"/>
  <c r="F340"/>
  <c r="H349"/>
  <c r="T339"/>
  <c r="U339" s="1"/>
  <c r="D350"/>
  <c r="C342"/>
  <c r="G342"/>
  <c r="K341"/>
  <c r="I341"/>
  <c r="F341" l="1"/>
  <c r="D351"/>
  <c r="T340"/>
  <c r="U340" s="1"/>
  <c r="F24" i="14"/>
  <c r="H350" i="8"/>
  <c r="E351"/>
  <c r="C343"/>
  <c r="G343"/>
  <c r="K342"/>
  <c r="I342"/>
  <c r="F342" l="1"/>
  <c r="E352"/>
  <c r="D352"/>
  <c r="H351"/>
  <c r="C344"/>
  <c r="U341"/>
  <c r="T341"/>
  <c r="G344"/>
  <c r="K343"/>
  <c r="I343"/>
  <c r="H352" l="1"/>
  <c r="E353"/>
  <c r="F343"/>
  <c r="D353"/>
  <c r="C345"/>
  <c r="U342"/>
  <c r="T342"/>
  <c r="G345"/>
  <c r="K344"/>
  <c r="I344"/>
  <c r="F344" l="1"/>
  <c r="E354"/>
  <c r="D354"/>
  <c r="C346"/>
  <c r="T343"/>
  <c r="U343" s="1"/>
  <c r="H353"/>
  <c r="G346"/>
  <c r="K345"/>
  <c r="I345"/>
  <c r="H354" l="1"/>
  <c r="C347"/>
  <c r="E355"/>
  <c r="F345"/>
  <c r="D355"/>
  <c r="U344"/>
  <c r="T344"/>
  <c r="K346"/>
  <c r="G347"/>
  <c r="I346"/>
  <c r="G348" l="1"/>
  <c r="T345"/>
  <c r="U345" s="1"/>
  <c r="C348"/>
  <c r="F346"/>
  <c r="D356"/>
  <c r="E356"/>
  <c r="H355"/>
  <c r="I348"/>
  <c r="K348"/>
  <c r="K347"/>
  <c r="I347"/>
  <c r="E357" l="1"/>
  <c r="U346"/>
  <c r="T346"/>
  <c r="C349"/>
  <c r="F347"/>
  <c r="H356"/>
  <c r="D357"/>
  <c r="F348"/>
  <c r="G349"/>
  <c r="D358" l="1"/>
  <c r="U347"/>
  <c r="T347"/>
  <c r="E24" i="14"/>
  <c r="G24" s="1"/>
  <c r="G350" i="8"/>
  <c r="H357"/>
  <c r="B24" i="3"/>
  <c r="C24" i="14"/>
  <c r="AE23" s="1"/>
  <c r="C350" i="8"/>
  <c r="U348"/>
  <c r="T348"/>
  <c r="E358"/>
  <c r="K349"/>
  <c r="L349"/>
  <c r="I349"/>
  <c r="F349" l="1"/>
  <c r="I24" i="14"/>
  <c r="F350" i="8"/>
  <c r="K350"/>
  <c r="I350"/>
  <c r="G351"/>
  <c r="S24" i="14"/>
  <c r="E359" i="8"/>
  <c r="C351"/>
  <c r="J24" i="14"/>
  <c r="R24" s="1"/>
  <c r="H358" i="8"/>
  <c r="D359"/>
  <c r="O349"/>
  <c r="D360" l="1"/>
  <c r="E360"/>
  <c r="K351"/>
  <c r="I351"/>
  <c r="G352"/>
  <c r="T350"/>
  <c r="U350" s="1"/>
  <c r="N24" i="14"/>
  <c r="K24" s="1"/>
  <c r="L24" s="1"/>
  <c r="C352" i="8"/>
  <c r="O24" i="14"/>
  <c r="H359" i="8"/>
  <c r="U349"/>
  <c r="D24" i="14"/>
  <c r="AB24" s="1"/>
  <c r="AC24" s="1"/>
  <c r="T349" i="8"/>
  <c r="M349"/>
  <c r="F24" i="3"/>
  <c r="K352" i="8" l="1"/>
  <c r="I352"/>
  <c r="F352"/>
  <c r="G353"/>
  <c r="E361"/>
  <c r="H360"/>
  <c r="C353"/>
  <c r="F351"/>
  <c r="D361"/>
  <c r="N349"/>
  <c r="E24" i="3"/>
  <c r="C6" i="4" s="1"/>
  <c r="G3"/>
  <c r="E26" i="6"/>
  <c r="BB26" s="1"/>
  <c r="E136"/>
  <c r="AZ136" s="1"/>
  <c r="E92"/>
  <c r="BD92" s="1"/>
  <c r="E70"/>
  <c r="AZ70" s="1"/>
  <c r="E59"/>
  <c r="BD59" s="1"/>
  <c r="E103"/>
  <c r="BB103" s="1"/>
  <c r="E125"/>
  <c r="AZ125" s="1"/>
  <c r="E4"/>
  <c r="AH4" s="1"/>
  <c r="AO4" s="1"/>
  <c r="E48"/>
  <c r="BB48" s="1"/>
  <c r="E147"/>
  <c r="BB147" s="1"/>
  <c r="E169"/>
  <c r="BB169" s="1"/>
  <c r="T351" i="8" l="1"/>
  <c r="U351" s="1"/>
  <c r="H361"/>
  <c r="T352"/>
  <c r="U352" s="1"/>
  <c r="D24" i="3"/>
  <c r="M24" i="14"/>
  <c r="C354" i="8"/>
  <c r="E362"/>
  <c r="D362"/>
  <c r="I353"/>
  <c r="K353"/>
  <c r="G354"/>
  <c r="E114" i="6"/>
  <c r="E72"/>
  <c r="E149"/>
  <c r="E15"/>
  <c r="G6" i="4"/>
  <c r="E28" i="6"/>
  <c r="AH103"/>
  <c r="AO103" s="1"/>
  <c r="AH92"/>
  <c r="AO92" s="1"/>
  <c r="AX59"/>
  <c r="U169"/>
  <c r="AB169" s="1"/>
  <c r="U26"/>
  <c r="AB26" s="1"/>
  <c r="AX169"/>
  <c r="AZ169"/>
  <c r="BB59"/>
  <c r="AH147"/>
  <c r="AO147" s="1"/>
  <c r="K4"/>
  <c r="L4" s="1"/>
  <c r="O4" s="1"/>
  <c r="U59"/>
  <c r="AB59" s="1"/>
  <c r="AX136"/>
  <c r="BD136"/>
  <c r="AX103"/>
  <c r="BB4"/>
  <c r="M147"/>
  <c r="N147" s="1"/>
  <c r="O147" s="1"/>
  <c r="I59"/>
  <c r="J59" s="1"/>
  <c r="O59" s="1"/>
  <c r="AH136"/>
  <c r="AO136" s="1"/>
  <c r="AZ26"/>
  <c r="BB92"/>
  <c r="I125"/>
  <c r="J125" s="1"/>
  <c r="O125" s="1"/>
  <c r="U48"/>
  <c r="AB48" s="1"/>
  <c r="U103"/>
  <c r="AB103" s="1"/>
  <c r="U70"/>
  <c r="AB70" s="1"/>
  <c r="AX147"/>
  <c r="U4"/>
  <c r="AB4" s="1"/>
  <c r="AX26"/>
  <c r="BB136"/>
  <c r="AZ48"/>
  <c r="BD26"/>
  <c r="BD169"/>
  <c r="BD147"/>
  <c r="BD4"/>
  <c r="AX92"/>
  <c r="BD125"/>
  <c r="AH59"/>
  <c r="AO59" s="1"/>
  <c r="BB70"/>
  <c r="AH125"/>
  <c r="AO125" s="1"/>
  <c r="BD103"/>
  <c r="BD48"/>
  <c r="AX125"/>
  <c r="I169"/>
  <c r="J169" s="1"/>
  <c r="O169" s="1"/>
  <c r="U147"/>
  <c r="AB147" s="1"/>
  <c r="U92"/>
  <c r="AB92" s="1"/>
  <c r="AX70"/>
  <c r="U136"/>
  <c r="AB136" s="1"/>
  <c r="AX48"/>
  <c r="AH26"/>
  <c r="AO26" s="1"/>
  <c r="AZ147"/>
  <c r="AZ4"/>
  <c r="AZ92"/>
  <c r="BB125"/>
  <c r="AZ103"/>
  <c r="AZ59"/>
  <c r="BD70"/>
  <c r="I70"/>
  <c r="J70" s="1"/>
  <c r="O70" s="1"/>
  <c r="I103"/>
  <c r="J103" s="1"/>
  <c r="O103" s="1"/>
  <c r="I92"/>
  <c r="J92" s="1"/>
  <c r="O92" s="1"/>
  <c r="AH169"/>
  <c r="AO169" s="1"/>
  <c r="AH48"/>
  <c r="AO48" s="1"/>
  <c r="AX4"/>
  <c r="U125"/>
  <c r="AB125" s="1"/>
  <c r="AH70"/>
  <c r="AO70" s="1"/>
  <c r="F353" i="8" l="1"/>
  <c r="E363"/>
  <c r="K354"/>
  <c r="I354"/>
  <c r="F354"/>
  <c r="G355"/>
  <c r="H362"/>
  <c r="D363"/>
  <c r="C355"/>
  <c r="V24" i="14"/>
  <c r="T24"/>
  <c r="Z24"/>
  <c r="W24"/>
  <c r="U24"/>
  <c r="X24"/>
  <c r="P24"/>
  <c r="BD15" i="6"/>
  <c r="AZ15"/>
  <c r="AH15"/>
  <c r="AO15" s="1"/>
  <c r="M15"/>
  <c r="N15" s="1"/>
  <c r="O15" s="1"/>
  <c r="U15"/>
  <c r="AB15" s="1"/>
  <c r="BB15"/>
  <c r="AX15"/>
  <c r="M149"/>
  <c r="N149" s="1"/>
  <c r="O149" s="1"/>
  <c r="U149"/>
  <c r="AB149" s="1"/>
  <c r="AZ149"/>
  <c r="AH149"/>
  <c r="AO149" s="1"/>
  <c r="BB149"/>
  <c r="BD149"/>
  <c r="AX149"/>
  <c r="BD28"/>
  <c r="AH28"/>
  <c r="AO28" s="1"/>
  <c r="AX28"/>
  <c r="U28"/>
  <c r="AB28" s="1"/>
  <c r="AZ28"/>
  <c r="BB28"/>
  <c r="AZ72"/>
  <c r="BB72"/>
  <c r="AX72"/>
  <c r="AH72"/>
  <c r="AO72" s="1"/>
  <c r="I72"/>
  <c r="J72" s="1"/>
  <c r="O72" s="1"/>
  <c r="BD72"/>
  <c r="U72"/>
  <c r="AB72" s="1"/>
  <c r="AZ114"/>
  <c r="AH114"/>
  <c r="AO114" s="1"/>
  <c r="BB114"/>
  <c r="BD114"/>
  <c r="U114"/>
  <c r="AB114" s="1"/>
  <c r="AX114"/>
  <c r="BG169"/>
  <c r="D169" s="1"/>
  <c r="BG59"/>
  <c r="D59" s="1"/>
  <c r="BG136"/>
  <c r="D136" s="1"/>
  <c r="BG103"/>
  <c r="D103" s="1"/>
  <c r="BG48"/>
  <c r="D48" s="1"/>
  <c r="BG26"/>
  <c r="D26" s="1"/>
  <c r="BG92"/>
  <c r="D92" s="1"/>
  <c r="BG4"/>
  <c r="D4" s="1"/>
  <c r="BG70"/>
  <c r="D70" s="1"/>
  <c r="BG125"/>
  <c r="D125" s="1"/>
  <c r="BG147"/>
  <c r="D147" s="1"/>
  <c r="BG72" l="1"/>
  <c r="D72" s="1"/>
  <c r="BG15"/>
  <c r="D15" s="1"/>
  <c r="BG114"/>
  <c r="D114" s="1"/>
  <c r="K355" i="8"/>
  <c r="I355"/>
  <c r="G356"/>
  <c r="D364"/>
  <c r="T354"/>
  <c r="U354" s="1"/>
  <c r="C356"/>
  <c r="E364"/>
  <c r="H363"/>
  <c r="T353"/>
  <c r="U353" s="1"/>
  <c r="BG149" i="6"/>
  <c r="D149" s="1"/>
  <c r="BG28"/>
  <c r="D28" s="1"/>
  <c r="E365" i="8" l="1"/>
  <c r="I356"/>
  <c r="K356"/>
  <c r="F356"/>
  <c r="G357"/>
  <c r="H364"/>
  <c r="C357"/>
  <c r="D365"/>
  <c r="F355"/>
  <c r="D366" l="1"/>
  <c r="H365"/>
  <c r="I357"/>
  <c r="K357"/>
  <c r="G358"/>
  <c r="T355"/>
  <c r="U355" s="1"/>
  <c r="C358"/>
  <c r="T356"/>
  <c r="U356" s="1"/>
  <c r="E366"/>
  <c r="E367" l="1"/>
  <c r="C359"/>
  <c r="K358"/>
  <c r="I358"/>
  <c r="F358"/>
  <c r="G359"/>
  <c r="H366"/>
  <c r="F357"/>
  <c r="D367"/>
  <c r="T357" l="1"/>
  <c r="U357" s="1"/>
  <c r="T358"/>
  <c r="U358" s="1"/>
  <c r="C360"/>
  <c r="H367"/>
  <c r="D368"/>
  <c r="K359"/>
  <c r="I359"/>
  <c r="G360"/>
  <c r="E368"/>
  <c r="E369" l="1"/>
  <c r="K360"/>
  <c r="I360"/>
  <c r="G361"/>
  <c r="F360"/>
  <c r="H368"/>
  <c r="F359"/>
  <c r="D369"/>
  <c r="C361"/>
  <c r="H369" l="1"/>
  <c r="D370"/>
  <c r="T360"/>
  <c r="U360" s="1"/>
  <c r="T359"/>
  <c r="U359" s="1"/>
  <c r="I361"/>
  <c r="K361"/>
  <c r="G362"/>
  <c r="F361"/>
  <c r="C362"/>
  <c r="E370"/>
  <c r="C363" l="1"/>
  <c r="D371"/>
  <c r="E371"/>
  <c r="T361"/>
  <c r="U361" s="1"/>
  <c r="K362"/>
  <c r="I362"/>
  <c r="G363"/>
  <c r="H370"/>
  <c r="D372" l="1"/>
  <c r="H371"/>
  <c r="K363"/>
  <c r="I363"/>
  <c r="G364"/>
  <c r="E372"/>
  <c r="C364"/>
  <c r="F362"/>
  <c r="C365" l="1"/>
  <c r="I364"/>
  <c r="K364"/>
  <c r="F364"/>
  <c r="G365"/>
  <c r="H372"/>
  <c r="T362"/>
  <c r="U362" s="1"/>
  <c r="E373"/>
  <c r="F363"/>
  <c r="D373"/>
  <c r="E374" l="1"/>
  <c r="H373"/>
  <c r="D374"/>
  <c r="I365"/>
  <c r="K365"/>
  <c r="G366"/>
  <c r="F365"/>
  <c r="T363"/>
  <c r="U363" s="1"/>
  <c r="T364"/>
  <c r="U364" s="1"/>
  <c r="C366"/>
  <c r="C367" l="1"/>
  <c r="T365"/>
  <c r="U365" s="1"/>
  <c r="H374"/>
  <c r="K366"/>
  <c r="I366"/>
  <c r="G367"/>
  <c r="D375"/>
  <c r="E375"/>
  <c r="D376" l="1"/>
  <c r="K367"/>
  <c r="I367"/>
  <c r="G368"/>
  <c r="F367"/>
  <c r="E376"/>
  <c r="F366"/>
  <c r="H375"/>
  <c r="C368"/>
  <c r="E377" l="1"/>
  <c r="H376"/>
  <c r="T367"/>
  <c r="U367" s="1"/>
  <c r="T366"/>
  <c r="U366" s="1"/>
  <c r="K368"/>
  <c r="I368"/>
  <c r="G369"/>
  <c r="C369"/>
  <c r="D377"/>
  <c r="D378" l="1"/>
  <c r="F368"/>
  <c r="H377"/>
  <c r="C370"/>
  <c r="I369"/>
  <c r="K369"/>
  <c r="G370"/>
  <c r="E378"/>
  <c r="F369" l="1"/>
  <c r="H378"/>
  <c r="K370"/>
  <c r="I370"/>
  <c r="G371"/>
  <c r="F370"/>
  <c r="T368"/>
  <c r="U368" s="1"/>
  <c r="C371"/>
  <c r="E379"/>
  <c r="D379"/>
  <c r="T370" l="1"/>
  <c r="U370" s="1"/>
  <c r="D380"/>
  <c r="C372"/>
  <c r="K371"/>
  <c r="I371"/>
  <c r="F371"/>
  <c r="G372"/>
  <c r="H379"/>
  <c r="E380"/>
  <c r="T369"/>
  <c r="U369" s="1"/>
  <c r="H380" l="1"/>
  <c r="K372"/>
  <c r="I372"/>
  <c r="G373"/>
  <c r="F372"/>
  <c r="D381"/>
  <c r="E381"/>
  <c r="T371"/>
  <c r="U371" s="1"/>
  <c r="C373"/>
  <c r="D382" l="1"/>
  <c r="T372"/>
  <c r="U372" s="1"/>
  <c r="C374"/>
  <c r="E382"/>
  <c r="I373"/>
  <c r="K373"/>
  <c r="G374"/>
  <c r="H381"/>
  <c r="K374" l="1"/>
  <c r="I374"/>
  <c r="F374"/>
  <c r="G375"/>
  <c r="E383"/>
  <c r="H382"/>
  <c r="F373"/>
  <c r="C375"/>
  <c r="D383"/>
  <c r="H383" l="1"/>
  <c r="T374"/>
  <c r="U374" s="1"/>
  <c r="C376"/>
  <c r="T373"/>
  <c r="U373" s="1"/>
  <c r="E384"/>
  <c r="D384"/>
  <c r="K375"/>
  <c r="I375"/>
  <c r="G376"/>
  <c r="I376" l="1"/>
  <c r="K376"/>
  <c r="G377"/>
  <c r="D385"/>
  <c r="F375"/>
  <c r="E385"/>
  <c r="C377"/>
  <c r="H384"/>
  <c r="T375" l="1"/>
  <c r="U375" s="1"/>
  <c r="I377"/>
  <c r="K377"/>
  <c r="G378"/>
  <c r="F377"/>
  <c r="C378"/>
  <c r="D386"/>
  <c r="H385"/>
  <c r="E386"/>
  <c r="F376"/>
  <c r="T376" l="1"/>
  <c r="U376" s="1"/>
  <c r="H386"/>
  <c r="C379"/>
  <c r="T377"/>
  <c r="U377" s="1"/>
  <c r="E387"/>
  <c r="D387"/>
  <c r="K378"/>
  <c r="I378"/>
  <c r="G379"/>
  <c r="F378" l="1"/>
  <c r="D388"/>
  <c r="H387"/>
  <c r="K379"/>
  <c r="I379"/>
  <c r="G380"/>
  <c r="E388"/>
  <c r="C380"/>
  <c r="H388" l="1"/>
  <c r="E389"/>
  <c r="K380"/>
  <c r="I380"/>
  <c r="G381"/>
  <c r="D389"/>
  <c r="C381"/>
  <c r="F379"/>
  <c r="T378"/>
  <c r="U378" s="1"/>
  <c r="C382" l="1"/>
  <c r="I381"/>
  <c r="K381"/>
  <c r="G382"/>
  <c r="F381"/>
  <c r="E390"/>
  <c r="T379"/>
  <c r="U379" s="1"/>
  <c r="D390"/>
  <c r="F380"/>
  <c r="H389"/>
  <c r="D391" l="1"/>
  <c r="E391"/>
  <c r="H390"/>
  <c r="T381"/>
  <c r="U381" s="1"/>
  <c r="T380"/>
  <c r="U380" s="1"/>
  <c r="K382"/>
  <c r="I382"/>
  <c r="F382"/>
  <c r="G383"/>
  <c r="C383"/>
  <c r="C384" l="1"/>
  <c r="K383"/>
  <c r="I383"/>
  <c r="G384"/>
  <c r="E392"/>
  <c r="T382"/>
  <c r="U382" s="1"/>
  <c r="H391"/>
  <c r="D392"/>
  <c r="H392" l="1"/>
  <c r="E393"/>
  <c r="I384"/>
  <c r="K384"/>
  <c r="G385"/>
  <c r="D393"/>
  <c r="F383"/>
  <c r="C385"/>
  <c r="T383" l="1"/>
  <c r="U383" s="1"/>
  <c r="F384"/>
  <c r="E394"/>
  <c r="D394"/>
  <c r="C386"/>
  <c r="I385"/>
  <c r="K385"/>
  <c r="G386"/>
  <c r="F385"/>
  <c r="H393"/>
  <c r="C387" l="1"/>
  <c r="E395"/>
  <c r="H394"/>
  <c r="T384"/>
  <c r="U384" s="1"/>
  <c r="T385"/>
  <c r="U385" s="1"/>
  <c r="D395"/>
  <c r="K386"/>
  <c r="I386"/>
  <c r="F386"/>
  <c r="G387"/>
  <c r="T386" l="1"/>
  <c r="U386" s="1"/>
  <c r="D396"/>
  <c r="E396"/>
  <c r="K387"/>
  <c r="I387"/>
  <c r="G388"/>
  <c r="F387"/>
  <c r="H395"/>
  <c r="C388"/>
  <c r="H396" l="1"/>
  <c r="T387"/>
  <c r="U387" s="1"/>
  <c r="D397"/>
  <c r="C389"/>
  <c r="K388"/>
  <c r="I388"/>
  <c r="G389"/>
  <c r="F388"/>
  <c r="E397"/>
  <c r="I389" l="1"/>
  <c r="K389"/>
  <c r="G390"/>
  <c r="C390"/>
  <c r="E398"/>
  <c r="T388"/>
  <c r="U388" s="1"/>
  <c r="D398"/>
  <c r="H397"/>
  <c r="D399" l="1"/>
  <c r="E399"/>
  <c r="K390"/>
  <c r="I390"/>
  <c r="G391"/>
  <c r="C391"/>
  <c r="H398"/>
  <c r="F389"/>
  <c r="H399" l="1"/>
  <c r="F390"/>
  <c r="E400"/>
  <c r="T389"/>
  <c r="U389" s="1"/>
  <c r="C392"/>
  <c r="K391"/>
  <c r="I391"/>
  <c r="G392"/>
  <c r="D400"/>
  <c r="D401" l="1"/>
  <c r="C393"/>
  <c r="E401"/>
  <c r="T390"/>
  <c r="U390" s="1"/>
  <c r="I392"/>
  <c r="K392"/>
  <c r="G393"/>
  <c r="F391"/>
  <c r="H400"/>
  <c r="I393" l="1"/>
  <c r="K393"/>
  <c r="G394"/>
  <c r="H401"/>
  <c r="C394"/>
  <c r="T391"/>
  <c r="U391" s="1"/>
  <c r="F392"/>
  <c r="E402"/>
  <c r="D402"/>
  <c r="T392" l="1"/>
  <c r="U392" s="1"/>
  <c r="C395"/>
  <c r="K394"/>
  <c r="I394"/>
  <c r="G395"/>
  <c r="D403"/>
  <c r="H402"/>
  <c r="E403"/>
  <c r="F393"/>
  <c r="T393" l="1"/>
  <c r="U393" s="1"/>
  <c r="H403"/>
  <c r="F394"/>
  <c r="C396"/>
  <c r="E404"/>
  <c r="D404"/>
  <c r="K395"/>
  <c r="I395"/>
  <c r="G396"/>
  <c r="F395"/>
  <c r="T395" l="1"/>
  <c r="U395" s="1"/>
  <c r="E405"/>
  <c r="K396"/>
  <c r="I396"/>
  <c r="G397"/>
  <c r="H404"/>
  <c r="D405"/>
  <c r="C397"/>
  <c r="T394"/>
  <c r="U394" s="1"/>
  <c r="D406" l="1"/>
  <c r="F396"/>
  <c r="E406"/>
  <c r="C398"/>
  <c r="H405"/>
  <c r="I397"/>
  <c r="K397"/>
  <c r="G398"/>
  <c r="F397"/>
  <c r="H406" l="1"/>
  <c r="E407"/>
  <c r="T396"/>
  <c r="U396" s="1"/>
  <c r="T397"/>
  <c r="U397" s="1"/>
  <c r="C399"/>
  <c r="K398"/>
  <c r="I398"/>
  <c r="F398"/>
  <c r="G399"/>
  <c r="D407"/>
  <c r="D408" l="1"/>
  <c r="K399"/>
  <c r="I399"/>
  <c r="G400"/>
  <c r="F399"/>
  <c r="E408"/>
  <c r="T398"/>
  <c r="U398" s="1"/>
  <c r="C400"/>
  <c r="H407"/>
  <c r="C401" l="1"/>
  <c r="E409"/>
  <c r="T399"/>
  <c r="U399" s="1"/>
  <c r="H408"/>
  <c r="K400"/>
  <c r="I400"/>
  <c r="G401"/>
  <c r="D409"/>
  <c r="I401" l="1"/>
  <c r="K401"/>
  <c r="G402"/>
  <c r="H409"/>
  <c r="E410"/>
  <c r="D410"/>
  <c r="F400"/>
  <c r="C402"/>
  <c r="T400" l="1"/>
  <c r="U400" s="1"/>
  <c r="E411"/>
  <c r="F401"/>
  <c r="D411"/>
  <c r="H410"/>
  <c r="C403"/>
  <c r="K402"/>
  <c r="I402"/>
  <c r="F402"/>
  <c r="G403"/>
  <c r="K403" l="1"/>
  <c r="I403"/>
  <c r="G404"/>
  <c r="H411"/>
  <c r="T402"/>
  <c r="U402" s="1"/>
  <c r="E412"/>
  <c r="C404"/>
  <c r="D412"/>
  <c r="T401"/>
  <c r="U401" s="1"/>
  <c r="C405" l="1"/>
  <c r="I404"/>
  <c r="K404"/>
  <c r="G405"/>
  <c r="F404"/>
  <c r="D413"/>
  <c r="E413"/>
  <c r="H412"/>
  <c r="F403"/>
  <c r="H413" l="1"/>
  <c r="T404"/>
  <c r="U404" s="1"/>
  <c r="D414"/>
  <c r="T403"/>
  <c r="U403" s="1"/>
  <c r="E414"/>
  <c r="I405"/>
  <c r="K405"/>
  <c r="G406"/>
  <c r="F405"/>
  <c r="C406"/>
  <c r="T405" l="1"/>
  <c r="U405" s="1"/>
  <c r="K406"/>
  <c r="I406"/>
  <c r="G407"/>
  <c r="F406"/>
  <c r="C407"/>
  <c r="E415"/>
  <c r="D415"/>
  <c r="H414"/>
  <c r="D416" l="1"/>
  <c r="C408"/>
  <c r="T406"/>
  <c r="U406" s="1"/>
  <c r="H415"/>
  <c r="E416"/>
  <c r="K407"/>
  <c r="I407"/>
  <c r="F407"/>
  <c r="G408"/>
  <c r="K408" l="1"/>
  <c r="I408"/>
  <c r="G409"/>
  <c r="F408"/>
  <c r="H416"/>
  <c r="C409"/>
  <c r="T407"/>
  <c r="U407" s="1"/>
  <c r="E417"/>
  <c r="D417"/>
  <c r="E418" l="1"/>
  <c r="C410"/>
  <c r="I409"/>
  <c r="K409"/>
  <c r="G410"/>
  <c r="D418"/>
  <c r="H417"/>
  <c r="T408"/>
  <c r="U408" s="1"/>
  <c r="H418" l="1"/>
  <c r="K410"/>
  <c r="I410"/>
  <c r="G411"/>
  <c r="C411"/>
  <c r="D419"/>
  <c r="F409"/>
  <c r="E419"/>
  <c r="T409" l="1"/>
  <c r="U409" s="1"/>
  <c r="C412"/>
  <c r="K411"/>
  <c r="I411"/>
  <c r="G412"/>
  <c r="D420"/>
  <c r="F410"/>
  <c r="E420"/>
  <c r="H419"/>
  <c r="T410" l="1"/>
  <c r="U410" s="1"/>
  <c r="F411"/>
  <c r="H420"/>
  <c r="C413"/>
  <c r="D421"/>
  <c r="E421"/>
  <c r="I412"/>
  <c r="K412"/>
  <c r="G413"/>
  <c r="F412" l="1"/>
  <c r="D422"/>
  <c r="H421"/>
  <c r="I413"/>
  <c r="K413"/>
  <c r="G414"/>
  <c r="T411"/>
  <c r="U411" s="1"/>
  <c r="E422"/>
  <c r="C414"/>
  <c r="H422" l="1"/>
  <c r="C415"/>
  <c r="F413"/>
  <c r="D423"/>
  <c r="E423"/>
  <c r="K414"/>
  <c r="I414"/>
  <c r="G415"/>
  <c r="T412"/>
  <c r="U412" s="1"/>
  <c r="E424" l="1"/>
  <c r="C416"/>
  <c r="D424"/>
  <c r="K415"/>
  <c r="I415"/>
  <c r="G416"/>
  <c r="F415"/>
  <c r="F414"/>
  <c r="T413"/>
  <c r="U413" s="1"/>
  <c r="H423"/>
  <c r="T414" l="1"/>
  <c r="U414" s="1"/>
  <c r="H424"/>
  <c r="T415"/>
  <c r="U415" s="1"/>
  <c r="C417"/>
  <c r="K416"/>
  <c r="I416"/>
  <c r="G417"/>
  <c r="D425"/>
  <c r="E425"/>
  <c r="E426" l="1"/>
  <c r="I417"/>
  <c r="K417"/>
  <c r="G418"/>
  <c r="F417"/>
  <c r="C418"/>
  <c r="H425"/>
  <c r="D426"/>
  <c r="F416"/>
  <c r="D427" l="1"/>
  <c r="C419"/>
  <c r="T417"/>
  <c r="U417" s="1"/>
  <c r="T416"/>
  <c r="U416" s="1"/>
  <c r="H426"/>
  <c r="K418"/>
  <c r="I418"/>
  <c r="F418"/>
  <c r="G419"/>
  <c r="E427"/>
  <c r="E428" l="1"/>
  <c r="K419"/>
  <c r="I419"/>
  <c r="G420"/>
  <c r="F419"/>
  <c r="C420"/>
  <c r="T418"/>
  <c r="U418" s="1"/>
  <c r="H427"/>
  <c r="D428"/>
  <c r="H428" l="1"/>
  <c r="C421"/>
  <c r="T419"/>
  <c r="U419" s="1"/>
  <c r="D429"/>
  <c r="I420"/>
  <c r="K420"/>
  <c r="G421"/>
  <c r="E429"/>
  <c r="I421" l="1"/>
  <c r="K421"/>
  <c r="G422"/>
  <c r="D430"/>
  <c r="C422"/>
  <c r="E430"/>
  <c r="F420"/>
  <c r="H429"/>
  <c r="T420" l="1"/>
  <c r="U420" s="1"/>
  <c r="C423"/>
  <c r="K422"/>
  <c r="I422"/>
  <c r="G423"/>
  <c r="E431"/>
  <c r="D431"/>
  <c r="H430"/>
  <c r="F421"/>
  <c r="T421" l="1"/>
  <c r="U421" s="1"/>
  <c r="D432"/>
  <c r="F422"/>
  <c r="C424"/>
  <c r="H431"/>
  <c r="E432"/>
  <c r="K423"/>
  <c r="I423"/>
  <c r="F423"/>
  <c r="G424"/>
  <c r="K424" l="1"/>
  <c r="I424"/>
  <c r="G425"/>
  <c r="H432"/>
  <c r="T423"/>
  <c r="U423" s="1"/>
  <c r="D433"/>
  <c r="E433"/>
  <c r="C425"/>
  <c r="T422"/>
  <c r="U422" s="1"/>
  <c r="E434" l="1"/>
  <c r="I425"/>
  <c r="K425"/>
  <c r="G426"/>
  <c r="F425"/>
  <c r="C426"/>
  <c r="D434"/>
  <c r="H433"/>
  <c r="F424"/>
  <c r="H434" l="1"/>
  <c r="C427"/>
  <c r="T425"/>
  <c r="U425" s="1"/>
  <c r="T424"/>
  <c r="U424" s="1"/>
  <c r="D435"/>
  <c r="K426"/>
  <c r="I426"/>
  <c r="G427"/>
  <c r="E435"/>
  <c r="E436" l="1"/>
  <c r="F426"/>
  <c r="C428"/>
  <c r="K427"/>
  <c r="I427"/>
  <c r="G428"/>
  <c r="D436"/>
  <c r="H435"/>
  <c r="C429" l="1"/>
  <c r="T426"/>
  <c r="U426" s="1"/>
  <c r="K428"/>
  <c r="I428"/>
  <c r="G429"/>
  <c r="D437"/>
  <c r="H436"/>
  <c r="F427"/>
  <c r="E437"/>
  <c r="H437" l="1"/>
  <c r="I429"/>
  <c r="K429"/>
  <c r="G430"/>
  <c r="F429"/>
  <c r="E438"/>
  <c r="T427"/>
  <c r="U427" s="1"/>
  <c r="D438"/>
  <c r="F428"/>
  <c r="C430"/>
  <c r="E439" l="1"/>
  <c r="T429"/>
  <c r="U429" s="1"/>
  <c r="T428"/>
  <c r="U428" s="1"/>
  <c r="K430"/>
  <c r="I430"/>
  <c r="G431"/>
  <c r="F430"/>
  <c r="D439"/>
  <c r="C431"/>
  <c r="H438"/>
  <c r="H439" l="1"/>
  <c r="D440"/>
  <c r="T430"/>
  <c r="U430" s="1"/>
  <c r="K431"/>
  <c r="I431"/>
  <c r="G432"/>
  <c r="F431"/>
  <c r="C432"/>
  <c r="E440"/>
  <c r="C433" l="1"/>
  <c r="T431"/>
  <c r="U431" s="1"/>
  <c r="D441"/>
  <c r="I432"/>
  <c r="K432"/>
  <c r="G433"/>
  <c r="F432"/>
  <c r="E441"/>
  <c r="H440"/>
  <c r="T432" l="1"/>
  <c r="U432" s="1"/>
  <c r="E442"/>
  <c r="H441"/>
  <c r="I433"/>
  <c r="K433"/>
  <c r="G434"/>
  <c r="F433"/>
  <c r="D442"/>
  <c r="C434"/>
  <c r="D443" l="1"/>
  <c r="T433"/>
  <c r="U433" s="1"/>
  <c r="E443"/>
  <c r="C435"/>
  <c r="K434"/>
  <c r="I434"/>
  <c r="G435"/>
  <c r="H442"/>
  <c r="K435" l="1"/>
  <c r="I435"/>
  <c r="G436"/>
  <c r="C436"/>
  <c r="H443"/>
  <c r="F434"/>
  <c r="E444"/>
  <c r="D444"/>
  <c r="H444" l="1"/>
  <c r="K436"/>
  <c r="I436"/>
  <c r="G437"/>
  <c r="T434"/>
  <c r="U434" s="1"/>
  <c r="C437"/>
  <c r="E445"/>
  <c r="D445"/>
  <c r="F435"/>
  <c r="T435" l="1"/>
  <c r="U435" s="1"/>
  <c r="E446"/>
  <c r="F436"/>
  <c r="D446"/>
  <c r="C438"/>
  <c r="I437"/>
  <c r="K437"/>
  <c r="G438"/>
  <c r="F437"/>
  <c r="H445"/>
  <c r="H446" l="1"/>
  <c r="C439"/>
  <c r="E447"/>
  <c r="T437"/>
  <c r="U437" s="1"/>
  <c r="D447"/>
  <c r="K438"/>
  <c r="I438"/>
  <c r="G439"/>
  <c r="T436"/>
  <c r="U436" s="1"/>
  <c r="F438" l="1"/>
  <c r="C440"/>
  <c r="K439"/>
  <c r="I439"/>
  <c r="F439"/>
  <c r="G440"/>
  <c r="D448"/>
  <c r="E448"/>
  <c r="H447"/>
  <c r="K440" l="1"/>
  <c r="I440"/>
  <c r="G441"/>
  <c r="E449"/>
  <c r="T439"/>
  <c r="U439" s="1"/>
  <c r="C441"/>
  <c r="H448"/>
  <c r="D449"/>
  <c r="T438"/>
  <c r="U438" s="1"/>
  <c r="H449" l="1"/>
  <c r="I441"/>
  <c r="K441"/>
  <c r="G442"/>
  <c r="F441"/>
  <c r="D450"/>
  <c r="C442"/>
  <c r="E450"/>
  <c r="F440"/>
  <c r="D451" l="1"/>
  <c r="T441"/>
  <c r="U441" s="1"/>
  <c r="T440"/>
  <c r="U440" s="1"/>
  <c r="C443"/>
  <c r="K442"/>
  <c r="I442"/>
  <c r="G443"/>
  <c r="E451"/>
  <c r="H450"/>
  <c r="H451" l="1"/>
  <c r="K443"/>
  <c r="I443"/>
  <c r="G444"/>
  <c r="C444"/>
  <c r="E452"/>
  <c r="F442"/>
  <c r="D452"/>
  <c r="T442" l="1"/>
  <c r="U442" s="1"/>
  <c r="C445"/>
  <c r="F443"/>
  <c r="E453"/>
  <c r="I444"/>
  <c r="K444"/>
  <c r="G445"/>
  <c r="D453"/>
  <c r="H452"/>
  <c r="F444" l="1"/>
  <c r="H453"/>
  <c r="I445"/>
  <c r="K445"/>
  <c r="G446"/>
  <c r="F445"/>
  <c r="C446"/>
  <c r="E454"/>
  <c r="D454"/>
  <c r="T443"/>
  <c r="U443" s="1"/>
  <c r="T445" l="1"/>
  <c r="U445" s="1"/>
  <c r="E455"/>
  <c r="K446"/>
  <c r="I446"/>
  <c r="G447"/>
  <c r="H454"/>
  <c r="D455"/>
  <c r="C447"/>
  <c r="T444"/>
  <c r="U444" s="1"/>
  <c r="C448" l="1"/>
  <c r="D456"/>
  <c r="K447"/>
  <c r="I447"/>
  <c r="G448"/>
  <c r="E456"/>
  <c r="H455"/>
  <c r="F446"/>
  <c r="E457" l="1"/>
  <c r="H456"/>
  <c r="K448"/>
  <c r="I448"/>
  <c r="G449"/>
  <c r="D457"/>
  <c r="T446"/>
  <c r="U446" s="1"/>
  <c r="F447"/>
  <c r="C449"/>
  <c r="I449" l="1"/>
  <c r="K449"/>
  <c r="G450"/>
  <c r="H457"/>
  <c r="T447"/>
  <c r="U447" s="1"/>
  <c r="D458"/>
  <c r="C450"/>
  <c r="F448"/>
  <c r="E458"/>
  <c r="C451" l="1"/>
  <c r="K450"/>
  <c r="I450"/>
  <c r="G451"/>
  <c r="F450"/>
  <c r="E459"/>
  <c r="T448"/>
  <c r="U448" s="1"/>
  <c r="D459"/>
  <c r="H458"/>
  <c r="F449"/>
  <c r="T449" l="1"/>
  <c r="U449" s="1"/>
  <c r="D460"/>
  <c r="E460"/>
  <c r="T450"/>
  <c r="U450" s="1"/>
  <c r="H459"/>
  <c r="K451"/>
  <c r="I451"/>
  <c r="F451"/>
  <c r="G452"/>
  <c r="C452"/>
  <c r="C453" l="1"/>
  <c r="I452"/>
  <c r="K452"/>
  <c r="G453"/>
  <c r="F452"/>
  <c r="D461"/>
  <c r="T451"/>
  <c r="U451" s="1"/>
  <c r="H460"/>
  <c r="E461"/>
  <c r="H461" l="1"/>
  <c r="D462"/>
  <c r="T452"/>
  <c r="U452" s="1"/>
  <c r="E462"/>
  <c r="I453"/>
  <c r="K453"/>
  <c r="G454"/>
  <c r="C454"/>
  <c r="K454" l="1"/>
  <c r="I454"/>
  <c r="G455"/>
  <c r="F454"/>
  <c r="E463"/>
  <c r="D463"/>
  <c r="C455"/>
  <c r="F453"/>
  <c r="H462"/>
  <c r="T453" l="1"/>
  <c r="U453" s="1"/>
  <c r="D464"/>
  <c r="I455"/>
  <c r="K455"/>
  <c r="G456"/>
  <c r="C456"/>
  <c r="E464"/>
  <c r="H463"/>
  <c r="T454"/>
  <c r="U454" s="1"/>
  <c r="H464" l="1"/>
  <c r="C457"/>
  <c r="E465"/>
  <c r="F455"/>
  <c r="D465"/>
  <c r="K456"/>
  <c r="I456"/>
  <c r="G457"/>
  <c r="D466" l="1"/>
  <c r="T455"/>
  <c r="U455" s="1"/>
  <c r="C458"/>
  <c r="F456"/>
  <c r="I457"/>
  <c r="K457"/>
  <c r="G458"/>
  <c r="F457"/>
  <c r="E466"/>
  <c r="H465"/>
  <c r="T457" l="1"/>
  <c r="U457" s="1"/>
  <c r="H466"/>
  <c r="K458"/>
  <c r="I458"/>
  <c r="G459"/>
  <c r="T456"/>
  <c r="U456" s="1"/>
  <c r="E467"/>
  <c r="C459"/>
  <c r="D467"/>
  <c r="C25" i="3"/>
  <c r="D468" i="8" l="1"/>
  <c r="E468"/>
  <c r="K459"/>
  <c r="I459"/>
  <c r="G460"/>
  <c r="H467"/>
  <c r="F25" i="14"/>
  <c r="C460" i="8"/>
  <c r="F458"/>
  <c r="I460" l="1"/>
  <c r="K460"/>
  <c r="G461"/>
  <c r="E469"/>
  <c r="T458"/>
  <c r="U458" s="1"/>
  <c r="H468"/>
  <c r="C461"/>
  <c r="F459"/>
  <c r="D469"/>
  <c r="T459" l="1"/>
  <c r="U459" s="1"/>
  <c r="I461"/>
  <c r="K461"/>
  <c r="G462"/>
  <c r="F461"/>
  <c r="C462"/>
  <c r="H469"/>
  <c r="E470"/>
  <c r="D470"/>
  <c r="F460"/>
  <c r="C463" l="1"/>
  <c r="T460"/>
  <c r="U460" s="1"/>
  <c r="E471"/>
  <c r="T461"/>
  <c r="U461" s="1"/>
  <c r="K462"/>
  <c r="I462"/>
  <c r="G463"/>
  <c r="D471"/>
  <c r="H470"/>
  <c r="D472" l="1"/>
  <c r="F462"/>
  <c r="E472"/>
  <c r="C464"/>
  <c r="H471"/>
  <c r="K463"/>
  <c r="I463"/>
  <c r="G464"/>
  <c r="H472" l="1"/>
  <c r="E473"/>
  <c r="T462"/>
  <c r="U462" s="1"/>
  <c r="F463"/>
  <c r="C465"/>
  <c r="K464"/>
  <c r="I464"/>
  <c r="G465"/>
  <c r="F464"/>
  <c r="D473"/>
  <c r="C466" l="1"/>
  <c r="D474"/>
  <c r="T463"/>
  <c r="U463" s="1"/>
  <c r="E474"/>
  <c r="T464"/>
  <c r="U464" s="1"/>
  <c r="I465"/>
  <c r="K465"/>
  <c r="G466"/>
  <c r="F465"/>
  <c r="H473"/>
  <c r="H474" l="1"/>
  <c r="T465"/>
  <c r="U465" s="1"/>
  <c r="E475"/>
  <c r="D475"/>
  <c r="E25" i="14"/>
  <c r="G25" s="1"/>
  <c r="L466" i="8"/>
  <c r="K466"/>
  <c r="I466"/>
  <c r="G467"/>
  <c r="F466"/>
  <c r="C467"/>
  <c r="B25" i="3"/>
  <c r="C25" i="14"/>
  <c r="AE24" s="1"/>
  <c r="C468" i="8" l="1"/>
  <c r="I25" i="14"/>
  <c r="D25"/>
  <c r="AB25" s="1"/>
  <c r="AC25" s="1"/>
  <c r="T466" i="8"/>
  <c r="U466" s="1"/>
  <c r="O466"/>
  <c r="J25" i="14"/>
  <c r="D476" i="8"/>
  <c r="K467"/>
  <c r="I467"/>
  <c r="G468"/>
  <c r="S25" i="14"/>
  <c r="R25"/>
  <c r="E476" i="8"/>
  <c r="H475"/>
  <c r="H476" l="1"/>
  <c r="K468"/>
  <c r="I468"/>
  <c r="G469"/>
  <c r="M466"/>
  <c r="F25" i="3"/>
  <c r="O25" i="14"/>
  <c r="N25"/>
  <c r="K25" s="1"/>
  <c r="L25" s="1"/>
  <c r="D477" i="8"/>
  <c r="E477"/>
  <c r="F467"/>
  <c r="C469"/>
  <c r="D478" l="1"/>
  <c r="N466"/>
  <c r="E25" i="3"/>
  <c r="C470" i="8"/>
  <c r="T467"/>
  <c r="U467" s="1"/>
  <c r="F468"/>
  <c r="I469"/>
  <c r="K469"/>
  <c r="G470"/>
  <c r="F469"/>
  <c r="E478"/>
  <c r="H477"/>
  <c r="E479" l="1"/>
  <c r="C471"/>
  <c r="C7" i="4"/>
  <c r="C8"/>
  <c r="D479" i="8"/>
  <c r="T469"/>
  <c r="U469" s="1"/>
  <c r="H478"/>
  <c r="K470"/>
  <c r="I470"/>
  <c r="G471"/>
  <c r="T468"/>
  <c r="U468" s="1"/>
  <c r="M25" i="14"/>
  <c r="D25" i="3"/>
  <c r="F470" i="8" l="1"/>
  <c r="K471"/>
  <c r="I471"/>
  <c r="F471"/>
  <c r="G472"/>
  <c r="H479"/>
  <c r="D480"/>
  <c r="C472"/>
  <c r="T25" i="14"/>
  <c r="Z25"/>
  <c r="V25"/>
  <c r="X25"/>
  <c r="W25"/>
  <c r="P25"/>
  <c r="U25"/>
  <c r="E480" i="8"/>
  <c r="I472" l="1"/>
  <c r="K472"/>
  <c r="G473"/>
  <c r="D481"/>
  <c r="T471"/>
  <c r="U471" s="1"/>
  <c r="E481"/>
  <c r="C473"/>
  <c r="H480"/>
  <c r="T470"/>
  <c r="U470" s="1"/>
  <c r="I473" l="1"/>
  <c r="K473"/>
  <c r="G474"/>
  <c r="C474"/>
  <c r="E482"/>
  <c r="D482"/>
  <c r="H481"/>
  <c r="F472"/>
  <c r="D483" l="1"/>
  <c r="K474"/>
  <c r="I474"/>
  <c r="G475"/>
  <c r="F474"/>
  <c r="T472"/>
  <c r="U472" s="1"/>
  <c r="H482"/>
  <c r="E483"/>
  <c r="C475"/>
  <c r="F473"/>
  <c r="T473" l="1"/>
  <c r="U473" s="1"/>
  <c r="E484"/>
  <c r="T474"/>
  <c r="U474" s="1"/>
  <c r="C476"/>
  <c r="H483"/>
  <c r="K475"/>
  <c r="I475"/>
  <c r="G476"/>
  <c r="F475"/>
  <c r="D484"/>
  <c r="D485" l="1"/>
  <c r="T475"/>
  <c r="U475" s="1"/>
  <c r="C477"/>
  <c r="E485"/>
  <c r="K476"/>
  <c r="I476"/>
  <c r="G477"/>
  <c r="F476"/>
  <c r="H484"/>
  <c r="I477" l="1"/>
  <c r="K477"/>
  <c r="F477"/>
  <c r="G478"/>
  <c r="E486"/>
  <c r="H485"/>
  <c r="T476"/>
  <c r="U476" s="1"/>
  <c r="C478"/>
  <c r="D486"/>
  <c r="C479" l="1"/>
  <c r="H486"/>
  <c r="T477"/>
  <c r="U477" s="1"/>
  <c r="D487"/>
  <c r="E487"/>
  <c r="K478"/>
  <c r="I478"/>
  <c r="G479"/>
  <c r="F478"/>
  <c r="K479" l="1"/>
  <c r="I479"/>
  <c r="G480"/>
  <c r="T478"/>
  <c r="U478" s="1"/>
  <c r="D488"/>
  <c r="H487"/>
  <c r="E488"/>
  <c r="C480"/>
  <c r="C481" l="1"/>
  <c r="E489"/>
  <c r="D489"/>
  <c r="I480"/>
  <c r="K480"/>
  <c r="G481"/>
  <c r="F480"/>
  <c r="H488"/>
  <c r="F479"/>
  <c r="H489" l="1"/>
  <c r="T480"/>
  <c r="U480" s="1"/>
  <c r="E490"/>
  <c r="T479"/>
  <c r="U479" s="1"/>
  <c r="I481"/>
  <c r="K481"/>
  <c r="G482"/>
  <c r="D490"/>
  <c r="C482"/>
  <c r="C483" l="1"/>
  <c r="K482"/>
  <c r="I482"/>
  <c r="G483"/>
  <c r="F482"/>
  <c r="D491"/>
  <c r="F481"/>
  <c r="E491"/>
  <c r="H490"/>
  <c r="D492" l="1"/>
  <c r="E492"/>
  <c r="T482"/>
  <c r="U482" s="1"/>
  <c r="T481"/>
  <c r="U481" s="1"/>
  <c r="K483"/>
  <c r="I483"/>
  <c r="G484"/>
  <c r="H491"/>
  <c r="C484"/>
  <c r="C485" l="1"/>
  <c r="K484"/>
  <c r="I484"/>
  <c r="G485"/>
  <c r="F484"/>
  <c r="E493"/>
  <c r="H492"/>
  <c r="F483"/>
  <c r="D493"/>
  <c r="T483" l="1"/>
  <c r="U483" s="1"/>
  <c r="E494"/>
  <c r="T484"/>
  <c r="U484" s="1"/>
  <c r="H493"/>
  <c r="I485"/>
  <c r="K485"/>
  <c r="G486"/>
  <c r="D494"/>
  <c r="C486"/>
  <c r="C487" l="1"/>
  <c r="K486"/>
  <c r="I486"/>
  <c r="G487"/>
  <c r="F486"/>
  <c r="H494"/>
  <c r="E495"/>
  <c r="D495"/>
  <c r="F485"/>
  <c r="H495" l="1"/>
  <c r="T486"/>
  <c r="U486" s="1"/>
  <c r="T485"/>
  <c r="U485" s="1"/>
  <c r="E496"/>
  <c r="K487"/>
  <c r="I487"/>
  <c r="F487"/>
  <c r="G488"/>
  <c r="D496"/>
  <c r="C488"/>
  <c r="C489" l="1"/>
  <c r="T487"/>
  <c r="U487" s="1"/>
  <c r="E497"/>
  <c r="D497"/>
  <c r="I488"/>
  <c r="K488"/>
  <c r="G489"/>
  <c r="H496"/>
  <c r="I489" l="1"/>
  <c r="K489"/>
  <c r="F489"/>
  <c r="G490"/>
  <c r="D498"/>
  <c r="H497"/>
  <c r="F488"/>
  <c r="E498"/>
  <c r="C490"/>
  <c r="H498" l="1"/>
  <c r="T489"/>
  <c r="U489" s="1"/>
  <c r="E499"/>
  <c r="T488"/>
  <c r="U488" s="1"/>
  <c r="D499"/>
  <c r="C491"/>
  <c r="K490"/>
  <c r="I490"/>
  <c r="G491"/>
  <c r="C492" l="1"/>
  <c r="K491"/>
  <c r="I491"/>
  <c r="G492"/>
  <c r="F491"/>
  <c r="F490"/>
  <c r="D500"/>
  <c r="E500"/>
  <c r="H499"/>
  <c r="T490" l="1"/>
  <c r="U490" s="1"/>
  <c r="T491"/>
  <c r="U491" s="1"/>
  <c r="E501"/>
  <c r="K492"/>
  <c r="I492"/>
  <c r="G493"/>
  <c r="H500"/>
  <c r="D501"/>
  <c r="C493"/>
  <c r="H501" l="1"/>
  <c r="F492"/>
  <c r="D502"/>
  <c r="I493"/>
  <c r="K493"/>
  <c r="G494"/>
  <c r="F493"/>
  <c r="C494"/>
  <c r="E502"/>
  <c r="D503" l="1"/>
  <c r="C495"/>
  <c r="T492"/>
  <c r="U492" s="1"/>
  <c r="T493"/>
  <c r="U493" s="1"/>
  <c r="E503"/>
  <c r="K494"/>
  <c r="I494"/>
  <c r="G495"/>
  <c r="F494"/>
  <c r="H502"/>
  <c r="H503" l="1"/>
  <c r="T494"/>
  <c r="U494" s="1"/>
  <c r="C496"/>
  <c r="K495"/>
  <c r="I495"/>
  <c r="G496"/>
  <c r="E504"/>
  <c r="D504"/>
  <c r="E505" l="1"/>
  <c r="F495"/>
  <c r="D505"/>
  <c r="K496"/>
  <c r="I496"/>
  <c r="G497"/>
  <c r="C497"/>
  <c r="H504"/>
  <c r="D506" l="1"/>
  <c r="T495"/>
  <c r="U495" s="1"/>
  <c r="C498"/>
  <c r="F496"/>
  <c r="H505"/>
  <c r="I497"/>
  <c r="K497"/>
  <c r="G498"/>
  <c r="E506"/>
  <c r="E507" l="1"/>
  <c r="F497"/>
  <c r="H506"/>
  <c r="T496"/>
  <c r="U496" s="1"/>
  <c r="K498"/>
  <c r="I498"/>
  <c r="G499"/>
  <c r="F498"/>
  <c r="C499"/>
  <c r="D507"/>
  <c r="T498" l="1"/>
  <c r="U498" s="1"/>
  <c r="H507"/>
  <c r="D508"/>
  <c r="K499"/>
  <c r="I499"/>
  <c r="F499"/>
  <c r="G500"/>
  <c r="T497"/>
  <c r="U497" s="1"/>
  <c r="C500"/>
  <c r="E508"/>
  <c r="C501" l="1"/>
  <c r="E509"/>
  <c r="I500"/>
  <c r="K500"/>
  <c r="G501"/>
  <c r="H508"/>
  <c r="T499"/>
  <c r="U499" s="1"/>
  <c r="D509"/>
  <c r="D510" l="1"/>
  <c r="H509"/>
  <c r="I501"/>
  <c r="K501"/>
  <c r="G502"/>
  <c r="E510"/>
  <c r="F500"/>
  <c r="C502"/>
  <c r="E511" l="1"/>
  <c r="T500"/>
  <c r="U500" s="1"/>
  <c r="K502"/>
  <c r="I502"/>
  <c r="G503"/>
  <c r="F502"/>
  <c r="H510"/>
  <c r="C503"/>
  <c r="F501"/>
  <c r="D511"/>
  <c r="K503" l="1"/>
  <c r="I503"/>
  <c r="G504"/>
  <c r="T501"/>
  <c r="U501" s="1"/>
  <c r="H511"/>
  <c r="C504"/>
  <c r="D512"/>
  <c r="T502"/>
  <c r="U502" s="1"/>
  <c r="E512"/>
  <c r="E513" l="1"/>
  <c r="D513"/>
  <c r="H512"/>
  <c r="K504"/>
  <c r="I504"/>
  <c r="G505"/>
  <c r="F504"/>
  <c r="C505"/>
  <c r="F503"/>
  <c r="C506" l="1"/>
  <c r="T504"/>
  <c r="U504" s="1"/>
  <c r="D514"/>
  <c r="T503"/>
  <c r="U503" s="1"/>
  <c r="I505"/>
  <c r="K505"/>
  <c r="G506"/>
  <c r="H513"/>
  <c r="E514"/>
  <c r="E515" l="1"/>
  <c r="K506"/>
  <c r="I506"/>
  <c r="G507"/>
  <c r="F506"/>
  <c r="H514"/>
  <c r="F505"/>
  <c r="D515"/>
  <c r="C507"/>
  <c r="H515" l="1"/>
  <c r="T506"/>
  <c r="U506" s="1"/>
  <c r="T505"/>
  <c r="U505" s="1"/>
  <c r="K507"/>
  <c r="I507"/>
  <c r="G508"/>
  <c r="D516"/>
  <c r="C508"/>
  <c r="E516"/>
  <c r="E517" l="1"/>
  <c r="F507"/>
  <c r="C509"/>
  <c r="D517"/>
  <c r="K508"/>
  <c r="I508"/>
  <c r="G509"/>
  <c r="F508"/>
  <c r="H516"/>
  <c r="T508" l="1"/>
  <c r="U508" s="1"/>
  <c r="C510"/>
  <c r="T507"/>
  <c r="U507" s="1"/>
  <c r="D518"/>
  <c r="I509"/>
  <c r="K509"/>
  <c r="G510"/>
  <c r="H517"/>
  <c r="E518"/>
  <c r="H518" l="1"/>
  <c r="E519"/>
  <c r="K510"/>
  <c r="I510"/>
  <c r="G511"/>
  <c r="D519"/>
  <c r="C511"/>
  <c r="F509"/>
  <c r="T509" l="1"/>
  <c r="U509" s="1"/>
  <c r="C512"/>
  <c r="F510"/>
  <c r="E520"/>
  <c r="D520"/>
  <c r="K511"/>
  <c r="I511"/>
  <c r="G512"/>
  <c r="H519"/>
  <c r="D521" l="1"/>
  <c r="C513"/>
  <c r="H520"/>
  <c r="F511"/>
  <c r="E521"/>
  <c r="I512"/>
  <c r="K512"/>
  <c r="G513"/>
  <c r="T510"/>
  <c r="U510" s="1"/>
  <c r="E522" l="1"/>
  <c r="T511"/>
  <c r="U511" s="1"/>
  <c r="C514"/>
  <c r="I513"/>
  <c r="K513"/>
  <c r="F513"/>
  <c r="G514"/>
  <c r="F512"/>
  <c r="H521"/>
  <c r="D522"/>
  <c r="T512" l="1"/>
  <c r="U512" s="1"/>
  <c r="K514"/>
  <c r="I514"/>
  <c r="G515"/>
  <c r="F514"/>
  <c r="T513"/>
  <c r="U513" s="1"/>
  <c r="D523"/>
  <c r="H522"/>
  <c r="C515"/>
  <c r="E523"/>
  <c r="E524" l="1"/>
  <c r="H523"/>
  <c r="T514"/>
  <c r="U514" s="1"/>
  <c r="C516"/>
  <c r="D524"/>
  <c r="I515"/>
  <c r="K515"/>
  <c r="F515"/>
  <c r="G516"/>
  <c r="C517" l="1"/>
  <c r="H524"/>
  <c r="K516"/>
  <c r="I516"/>
  <c r="G517"/>
  <c r="T515"/>
  <c r="U515" s="1"/>
  <c r="D525"/>
  <c r="E525"/>
  <c r="D526" l="1"/>
  <c r="I517"/>
  <c r="K517"/>
  <c r="G518"/>
  <c r="F517"/>
  <c r="H525"/>
  <c r="E526"/>
  <c r="F516"/>
  <c r="C518"/>
  <c r="H526" l="1"/>
  <c r="T517"/>
  <c r="U517" s="1"/>
  <c r="T516"/>
  <c r="U516" s="1"/>
  <c r="E527"/>
  <c r="K518"/>
  <c r="I518"/>
  <c r="F518"/>
  <c r="G519"/>
  <c r="C519"/>
  <c r="D527"/>
  <c r="T518" l="1"/>
  <c r="U518" s="1"/>
  <c r="E528"/>
  <c r="C520"/>
  <c r="D528"/>
  <c r="K519"/>
  <c r="I519"/>
  <c r="G520"/>
  <c r="H527"/>
  <c r="K520" l="1"/>
  <c r="I520"/>
  <c r="G521"/>
  <c r="D529"/>
  <c r="E529"/>
  <c r="H528"/>
  <c r="F519"/>
  <c r="C521"/>
  <c r="T519" l="1"/>
  <c r="U519" s="1"/>
  <c r="E530"/>
  <c r="I521"/>
  <c r="K521"/>
  <c r="G522"/>
  <c r="D530"/>
  <c r="H529"/>
  <c r="C522"/>
  <c r="F520"/>
  <c r="T520" l="1"/>
  <c r="U520" s="1"/>
  <c r="H530"/>
  <c r="K522"/>
  <c r="I522"/>
  <c r="F522"/>
  <c r="G523"/>
  <c r="E531"/>
  <c r="C523"/>
  <c r="D531"/>
  <c r="F521"/>
  <c r="C524" l="1"/>
  <c r="T522"/>
  <c r="U522" s="1"/>
  <c r="H531"/>
  <c r="T521"/>
  <c r="U521" s="1"/>
  <c r="D532"/>
  <c r="E532"/>
  <c r="I523"/>
  <c r="K523"/>
  <c r="G524"/>
  <c r="I524" l="1"/>
  <c r="K524"/>
  <c r="G525"/>
  <c r="E533"/>
  <c r="F523"/>
  <c r="D533"/>
  <c r="H532"/>
  <c r="C525"/>
  <c r="T523" l="1"/>
  <c r="U523" s="1"/>
  <c r="I525"/>
  <c r="K525"/>
  <c r="G526"/>
  <c r="F525"/>
  <c r="H533"/>
  <c r="E534"/>
  <c r="C526"/>
  <c r="D534"/>
  <c r="F524"/>
  <c r="T524" l="1"/>
  <c r="U524" s="1"/>
  <c r="C527"/>
  <c r="H534"/>
  <c r="T525"/>
  <c r="U525" s="1"/>
  <c r="D535"/>
  <c r="E535"/>
  <c r="K526"/>
  <c r="I526"/>
  <c r="G527"/>
  <c r="E536" l="1"/>
  <c r="C528"/>
  <c r="K527"/>
  <c r="I527"/>
  <c r="G528"/>
  <c r="F526"/>
  <c r="D536"/>
  <c r="H535"/>
  <c r="K528" l="1"/>
  <c r="I528"/>
  <c r="G529"/>
  <c r="C529"/>
  <c r="D537"/>
  <c r="T526"/>
  <c r="U526" s="1"/>
  <c r="H536"/>
  <c r="F527"/>
  <c r="E537"/>
  <c r="H537" l="1"/>
  <c r="D538"/>
  <c r="F528"/>
  <c r="T527"/>
  <c r="U527" s="1"/>
  <c r="C530"/>
  <c r="E538"/>
  <c r="I529"/>
  <c r="K529"/>
  <c r="G530"/>
  <c r="F529"/>
  <c r="T529" l="1"/>
  <c r="U529" s="1"/>
  <c r="C531"/>
  <c r="D539"/>
  <c r="K530"/>
  <c r="I530"/>
  <c r="G531"/>
  <c r="F530"/>
  <c r="E539"/>
  <c r="T528"/>
  <c r="U528" s="1"/>
  <c r="H538"/>
  <c r="H539" l="1"/>
  <c r="E540"/>
  <c r="T530"/>
  <c r="U530" s="1"/>
  <c r="C532"/>
  <c r="I531"/>
  <c r="K531"/>
  <c r="G532"/>
  <c r="D540"/>
  <c r="D541" l="1"/>
  <c r="K532"/>
  <c r="I532"/>
  <c r="G533"/>
  <c r="F532"/>
  <c r="C533"/>
  <c r="E541"/>
  <c r="F531"/>
  <c r="H540"/>
  <c r="H541" l="1"/>
  <c r="T531"/>
  <c r="U531" s="1"/>
  <c r="C534"/>
  <c r="T532"/>
  <c r="U532" s="1"/>
  <c r="E542"/>
  <c r="I533"/>
  <c r="K533"/>
  <c r="G534"/>
  <c r="F533"/>
  <c r="D542"/>
  <c r="D543" l="1"/>
  <c r="T533"/>
  <c r="U533" s="1"/>
  <c r="K534"/>
  <c r="I534"/>
  <c r="G535"/>
  <c r="E543"/>
  <c r="C535"/>
  <c r="H542"/>
  <c r="K535" l="1"/>
  <c r="I535"/>
  <c r="F535"/>
  <c r="G536"/>
  <c r="C536"/>
  <c r="H543"/>
  <c r="E544"/>
  <c r="F534"/>
  <c r="D544"/>
  <c r="T534" l="1"/>
  <c r="U534" s="1"/>
  <c r="H544"/>
  <c r="T535"/>
  <c r="U535" s="1"/>
  <c r="E545"/>
  <c r="C537"/>
  <c r="D545"/>
  <c r="I536"/>
  <c r="K536"/>
  <c r="G537"/>
  <c r="I537" l="1"/>
  <c r="K537"/>
  <c r="G538"/>
  <c r="D546"/>
  <c r="E546"/>
  <c r="H545"/>
  <c r="F536"/>
  <c r="C538"/>
  <c r="T536" l="1"/>
  <c r="U536" s="1"/>
  <c r="E547"/>
  <c r="K538"/>
  <c r="I538"/>
  <c r="F538"/>
  <c r="G539"/>
  <c r="H546"/>
  <c r="D547"/>
  <c r="C539"/>
  <c r="F537"/>
  <c r="T537" l="1"/>
  <c r="U537" s="1"/>
  <c r="D548"/>
  <c r="T538"/>
  <c r="U538" s="1"/>
  <c r="E548"/>
  <c r="C540"/>
  <c r="H547"/>
  <c r="I539"/>
  <c r="K539"/>
  <c r="G540"/>
  <c r="F539" l="1"/>
  <c r="H548"/>
  <c r="E549"/>
  <c r="D549"/>
  <c r="K540"/>
  <c r="I540"/>
  <c r="G541"/>
  <c r="F540"/>
  <c r="C541"/>
  <c r="T540" l="1"/>
  <c r="U540" s="1"/>
  <c r="E550"/>
  <c r="I541"/>
  <c r="K541"/>
  <c r="G542"/>
  <c r="D550"/>
  <c r="H549"/>
  <c r="C542"/>
  <c r="T539"/>
  <c r="U539" s="1"/>
  <c r="H550" l="1"/>
  <c r="K542"/>
  <c r="I542"/>
  <c r="G543"/>
  <c r="F542"/>
  <c r="E551"/>
  <c r="C543"/>
  <c r="D551"/>
  <c r="F541"/>
  <c r="D552" l="1"/>
  <c r="E552"/>
  <c r="T542"/>
  <c r="U542" s="1"/>
  <c r="T541"/>
  <c r="U541" s="1"/>
  <c r="C544"/>
  <c r="K543"/>
  <c r="I543"/>
  <c r="G544"/>
  <c r="H551"/>
  <c r="H552" l="1"/>
  <c r="I544"/>
  <c r="K544"/>
  <c r="G545"/>
  <c r="F544"/>
  <c r="E553"/>
  <c r="F543"/>
  <c r="C545"/>
  <c r="D553"/>
  <c r="T544" l="1"/>
  <c r="U544" s="1"/>
  <c r="E554"/>
  <c r="T543"/>
  <c r="U543" s="1"/>
  <c r="I545"/>
  <c r="K545"/>
  <c r="G546"/>
  <c r="F545"/>
  <c r="C546"/>
  <c r="D554"/>
  <c r="H553"/>
  <c r="C547" l="1"/>
  <c r="T545"/>
  <c r="U545" s="1"/>
  <c r="E555"/>
  <c r="H554"/>
  <c r="D555"/>
  <c r="K546"/>
  <c r="I546"/>
  <c r="G547"/>
  <c r="F546" l="1"/>
  <c r="H555"/>
  <c r="I547"/>
  <c r="K547"/>
  <c r="F547"/>
  <c r="G548"/>
  <c r="D556"/>
  <c r="E556"/>
  <c r="C548"/>
  <c r="E557" l="1"/>
  <c r="C549"/>
  <c r="D557"/>
  <c r="K548"/>
  <c r="I548"/>
  <c r="G549"/>
  <c r="F548"/>
  <c r="T547"/>
  <c r="U547" s="1"/>
  <c r="H556"/>
  <c r="T546"/>
  <c r="U546" s="1"/>
  <c r="C550" l="1"/>
  <c r="T548"/>
  <c r="U548" s="1"/>
  <c r="H557"/>
  <c r="I549"/>
  <c r="K549"/>
  <c r="G550"/>
  <c r="F549"/>
  <c r="D558"/>
  <c r="E558"/>
  <c r="D559" l="1"/>
  <c r="T549"/>
  <c r="U549" s="1"/>
  <c r="E559"/>
  <c r="K550"/>
  <c r="I550"/>
  <c r="G551"/>
  <c r="H558"/>
  <c r="C551"/>
  <c r="I551" l="1"/>
  <c r="K551"/>
  <c r="G552"/>
  <c r="H559"/>
  <c r="C552"/>
  <c r="F550"/>
  <c r="E560"/>
  <c r="D560"/>
  <c r="E561" l="1"/>
  <c r="H560"/>
  <c r="C553"/>
  <c r="I552"/>
  <c r="K552"/>
  <c r="G553"/>
  <c r="F552"/>
  <c r="T550"/>
  <c r="U550" s="1"/>
  <c r="D561"/>
  <c r="F551"/>
  <c r="T551" l="1"/>
  <c r="U551" s="1"/>
  <c r="H561"/>
  <c r="T552"/>
  <c r="U552" s="1"/>
  <c r="D562"/>
  <c r="I553"/>
  <c r="K553"/>
  <c r="G554"/>
  <c r="C554"/>
  <c r="E562"/>
  <c r="C555" l="1"/>
  <c r="E563"/>
  <c r="K554"/>
  <c r="I554"/>
  <c r="G555"/>
  <c r="D563"/>
  <c r="H562"/>
  <c r="F553"/>
  <c r="H563" l="1"/>
  <c r="K555"/>
  <c r="I555"/>
  <c r="G556"/>
  <c r="F555"/>
  <c r="E564"/>
  <c r="T553"/>
  <c r="U553" s="1"/>
  <c r="D564"/>
  <c r="F554"/>
  <c r="C556"/>
  <c r="D565" l="1"/>
  <c r="E565"/>
  <c r="T555"/>
  <c r="U555" s="1"/>
  <c r="T554"/>
  <c r="U554" s="1"/>
  <c r="K556"/>
  <c r="I556"/>
  <c r="G557"/>
  <c r="C557"/>
  <c r="H564"/>
  <c r="E566" l="1"/>
  <c r="H565"/>
  <c r="I557"/>
  <c r="K557"/>
  <c r="F557"/>
  <c r="G558"/>
  <c r="C558"/>
  <c r="F556"/>
  <c r="D566"/>
  <c r="T557" l="1"/>
  <c r="U557" s="1"/>
  <c r="H566"/>
  <c r="T556"/>
  <c r="U556" s="1"/>
  <c r="C559"/>
  <c r="D567"/>
  <c r="K558"/>
  <c r="I558"/>
  <c r="G559"/>
  <c r="F558"/>
  <c r="E567"/>
  <c r="E568" l="1"/>
  <c r="T558"/>
  <c r="U558" s="1"/>
  <c r="C560"/>
  <c r="H567"/>
  <c r="I559"/>
  <c r="K559"/>
  <c r="G560"/>
  <c r="D568"/>
  <c r="K560" l="1"/>
  <c r="I560"/>
  <c r="G561"/>
  <c r="H568"/>
  <c r="D569"/>
  <c r="F559"/>
  <c r="C561"/>
  <c r="E569"/>
  <c r="C562" l="1"/>
  <c r="D570"/>
  <c r="F560"/>
  <c r="T559"/>
  <c r="U559" s="1"/>
  <c r="H569"/>
  <c r="E570"/>
  <c r="I561"/>
  <c r="K561"/>
  <c r="G562"/>
  <c r="K562" l="1"/>
  <c r="I562"/>
  <c r="G563"/>
  <c r="F561"/>
  <c r="H570"/>
  <c r="D571"/>
  <c r="E571"/>
  <c r="T560"/>
  <c r="U560" s="1"/>
  <c r="C563"/>
  <c r="C564" l="1"/>
  <c r="H571"/>
  <c r="K563"/>
  <c r="I563"/>
  <c r="G564"/>
  <c r="T561"/>
  <c r="U561" s="1"/>
  <c r="E572"/>
  <c r="D572"/>
  <c r="F562"/>
  <c r="T562" l="1"/>
  <c r="U562" s="1"/>
  <c r="E573"/>
  <c r="F563"/>
  <c r="H572"/>
  <c r="D573"/>
  <c r="I564"/>
  <c r="K564"/>
  <c r="G565"/>
  <c r="F564"/>
  <c r="C565"/>
  <c r="T564" l="1"/>
  <c r="U564" s="1"/>
  <c r="D574"/>
  <c r="C566"/>
  <c r="E574"/>
  <c r="H573"/>
  <c r="I565"/>
  <c r="K565"/>
  <c r="G566"/>
  <c r="F565"/>
  <c r="T563"/>
  <c r="U563" s="1"/>
  <c r="T565" l="1"/>
  <c r="U565" s="1"/>
  <c r="E575"/>
  <c r="D575"/>
  <c r="K566"/>
  <c r="I566"/>
  <c r="G567"/>
  <c r="F566"/>
  <c r="H574"/>
  <c r="C567"/>
  <c r="C568" l="1"/>
  <c r="H575"/>
  <c r="E576"/>
  <c r="I567"/>
  <c r="K567"/>
  <c r="G568"/>
  <c r="F567"/>
  <c r="T566"/>
  <c r="U566" s="1"/>
  <c r="D576"/>
  <c r="H576" l="1"/>
  <c r="T567"/>
  <c r="U567" s="1"/>
  <c r="D577"/>
  <c r="K568"/>
  <c r="I568"/>
  <c r="G569"/>
  <c r="F568"/>
  <c r="E577"/>
  <c r="C569"/>
  <c r="E578" l="1"/>
  <c r="T568"/>
  <c r="U568" s="1"/>
  <c r="C570"/>
  <c r="I569"/>
  <c r="K569"/>
  <c r="G570"/>
  <c r="F569"/>
  <c r="D578"/>
  <c r="H577"/>
  <c r="T569" l="1"/>
  <c r="U569" s="1"/>
  <c r="D579"/>
  <c r="H578"/>
  <c r="K570"/>
  <c r="I570"/>
  <c r="G571"/>
  <c r="F570"/>
  <c r="C571"/>
  <c r="E579"/>
  <c r="C572" l="1"/>
  <c r="T570"/>
  <c r="U570" s="1"/>
  <c r="D580"/>
  <c r="K571"/>
  <c r="I571"/>
  <c r="G572"/>
  <c r="E580"/>
  <c r="H579"/>
  <c r="F571" l="1"/>
  <c r="H580"/>
  <c r="I572"/>
  <c r="K572"/>
  <c r="G573"/>
  <c r="F572"/>
  <c r="E581"/>
  <c r="D581"/>
  <c r="C573"/>
  <c r="T572" l="1"/>
  <c r="U572" s="1"/>
  <c r="C574"/>
  <c r="D582"/>
  <c r="I573"/>
  <c r="K573"/>
  <c r="G574"/>
  <c r="F573"/>
  <c r="H581"/>
  <c r="E582"/>
  <c r="T571"/>
  <c r="U571" s="1"/>
  <c r="E583" l="1"/>
  <c r="H582"/>
  <c r="T573"/>
  <c r="U573" s="1"/>
  <c r="C575"/>
  <c r="K574"/>
  <c r="I574"/>
  <c r="G575"/>
  <c r="D583"/>
  <c r="I575" l="1"/>
  <c r="K575"/>
  <c r="G576"/>
  <c r="H583"/>
  <c r="C576"/>
  <c r="D584"/>
  <c r="F574"/>
  <c r="E584"/>
  <c r="T574" l="1"/>
  <c r="U574" s="1"/>
  <c r="C577"/>
  <c r="K576"/>
  <c r="I576"/>
  <c r="G577"/>
  <c r="D585"/>
  <c r="H584"/>
  <c r="E585"/>
  <c r="F575"/>
  <c r="T575" l="1"/>
  <c r="U575" s="1"/>
  <c r="H585"/>
  <c r="F576"/>
  <c r="C578"/>
  <c r="D586"/>
  <c r="E586"/>
  <c r="I577"/>
  <c r="K577"/>
  <c r="G578"/>
  <c r="C579" l="1"/>
  <c r="F577"/>
  <c r="D587"/>
  <c r="K578"/>
  <c r="I578"/>
  <c r="G579"/>
  <c r="H586"/>
  <c r="E587"/>
  <c r="T576"/>
  <c r="U576" s="1"/>
  <c r="D588" l="1"/>
  <c r="H587"/>
  <c r="T577"/>
  <c r="U577" s="1"/>
  <c r="I579"/>
  <c r="K579"/>
  <c r="G580"/>
  <c r="F579"/>
  <c r="E588"/>
  <c r="F578"/>
  <c r="C580"/>
  <c r="E589" l="1"/>
  <c r="T579"/>
  <c r="U579" s="1"/>
  <c r="H588"/>
  <c r="C581"/>
  <c r="T578"/>
  <c r="U578" s="1"/>
  <c r="K580"/>
  <c r="I580"/>
  <c r="G581"/>
  <c r="F580"/>
  <c r="D589"/>
  <c r="D590" l="1"/>
  <c r="T580"/>
  <c r="U580" s="1"/>
  <c r="C582"/>
  <c r="I581"/>
  <c r="K581"/>
  <c r="G582"/>
  <c r="F581"/>
  <c r="H589"/>
  <c r="E590"/>
  <c r="H590" l="1"/>
  <c r="E591"/>
  <c r="K582"/>
  <c r="I582"/>
  <c r="G583"/>
  <c r="T581"/>
  <c r="U581" s="1"/>
  <c r="C583"/>
  <c r="D591"/>
  <c r="C584" l="1"/>
  <c r="K583"/>
  <c r="I583"/>
  <c r="G584"/>
  <c r="E592"/>
  <c r="D592"/>
  <c r="F582"/>
  <c r="H591"/>
  <c r="T582" l="1"/>
  <c r="U582" s="1"/>
  <c r="E593"/>
  <c r="I584"/>
  <c r="K584"/>
  <c r="G585"/>
  <c r="D593"/>
  <c r="F583"/>
  <c r="H592"/>
  <c r="C585"/>
  <c r="C586" l="1"/>
  <c r="D594"/>
  <c r="T583"/>
  <c r="U583" s="1"/>
  <c r="I585"/>
  <c r="K585"/>
  <c r="F585"/>
  <c r="G586"/>
  <c r="E594"/>
  <c r="H593"/>
  <c r="F584"/>
  <c r="T584" l="1"/>
  <c r="U584" s="1"/>
  <c r="K586"/>
  <c r="I586"/>
  <c r="F586"/>
  <c r="G587"/>
  <c r="D595"/>
  <c r="E595"/>
  <c r="H594"/>
  <c r="T585"/>
  <c r="U585" s="1"/>
  <c r="C587"/>
  <c r="C588" l="1"/>
  <c r="H595"/>
  <c r="D596"/>
  <c r="I587"/>
  <c r="K587"/>
  <c r="G588"/>
  <c r="F587"/>
  <c r="T586"/>
  <c r="U586" s="1"/>
  <c r="E596"/>
  <c r="H596" l="1"/>
  <c r="T587"/>
  <c r="U587" s="1"/>
  <c r="E597"/>
  <c r="K588"/>
  <c r="I588"/>
  <c r="G589"/>
  <c r="D597"/>
  <c r="C589"/>
  <c r="F588" l="1"/>
  <c r="D598"/>
  <c r="C590"/>
  <c r="I589"/>
  <c r="K589"/>
  <c r="G590"/>
  <c r="E598"/>
  <c r="H597"/>
  <c r="C591" l="1"/>
  <c r="E599"/>
  <c r="F589"/>
  <c r="D599"/>
  <c r="H598"/>
  <c r="K590"/>
  <c r="I590"/>
  <c r="G591"/>
  <c r="T588"/>
  <c r="U588" s="1"/>
  <c r="H599" l="1"/>
  <c r="E600"/>
  <c r="D600"/>
  <c r="F590"/>
  <c r="I591"/>
  <c r="K591"/>
  <c r="G592"/>
  <c r="F591"/>
  <c r="T589"/>
  <c r="U589" s="1"/>
  <c r="C592"/>
  <c r="T591" l="1"/>
  <c r="U591" s="1"/>
  <c r="C593"/>
  <c r="K592"/>
  <c r="I592"/>
  <c r="G593"/>
  <c r="T590"/>
  <c r="U590" s="1"/>
  <c r="E601"/>
  <c r="D601"/>
  <c r="H600"/>
  <c r="H601" l="1"/>
  <c r="E602"/>
  <c r="I593"/>
  <c r="K593"/>
  <c r="G594"/>
  <c r="C594"/>
  <c r="D602"/>
  <c r="F592"/>
  <c r="D603" l="1"/>
  <c r="K594"/>
  <c r="I594"/>
  <c r="G595"/>
  <c r="F594"/>
  <c r="E603"/>
  <c r="T592"/>
  <c r="U592" s="1"/>
  <c r="C595"/>
  <c r="F593"/>
  <c r="H602"/>
  <c r="C596" l="1"/>
  <c r="E604"/>
  <c r="T594"/>
  <c r="U594" s="1"/>
  <c r="T593"/>
  <c r="U593" s="1"/>
  <c r="K595"/>
  <c r="I595"/>
  <c r="G596"/>
  <c r="H603"/>
  <c r="D604"/>
  <c r="E605" l="1"/>
  <c r="D605"/>
  <c r="I596"/>
  <c r="K596"/>
  <c r="G597"/>
  <c r="H604"/>
  <c r="F595"/>
  <c r="C597"/>
  <c r="T595" l="1"/>
  <c r="U595" s="1"/>
  <c r="D606"/>
  <c r="I597"/>
  <c r="K597"/>
  <c r="G598"/>
  <c r="H605"/>
  <c r="C598"/>
  <c r="F596"/>
  <c r="E606"/>
  <c r="T596" l="1"/>
  <c r="U596" s="1"/>
  <c r="C599"/>
  <c r="K598"/>
  <c r="I598"/>
  <c r="G599"/>
  <c r="E607"/>
  <c r="D607"/>
  <c r="H606"/>
  <c r="F597"/>
  <c r="E608" l="1"/>
  <c r="T597"/>
  <c r="U597" s="1"/>
  <c r="D608"/>
  <c r="I599"/>
  <c r="K599"/>
  <c r="F599"/>
  <c r="G600"/>
  <c r="C600"/>
  <c r="H607"/>
  <c r="F598"/>
  <c r="C601" l="1"/>
  <c r="T598"/>
  <c r="U598" s="1"/>
  <c r="K600"/>
  <c r="I600"/>
  <c r="G601"/>
  <c r="T599"/>
  <c r="U599" s="1"/>
  <c r="H608"/>
  <c r="D609"/>
  <c r="E609"/>
  <c r="E610" l="1"/>
  <c r="H609"/>
  <c r="I601"/>
  <c r="K601"/>
  <c r="G602"/>
  <c r="D610"/>
  <c r="F600"/>
  <c r="C602"/>
  <c r="T600" l="1"/>
  <c r="U600" s="1"/>
  <c r="K602"/>
  <c r="I602"/>
  <c r="F602"/>
  <c r="G603"/>
  <c r="H610"/>
  <c r="D611"/>
  <c r="C603"/>
  <c r="F601"/>
  <c r="E611"/>
  <c r="C604" l="1"/>
  <c r="H611"/>
  <c r="E612"/>
  <c r="K603"/>
  <c r="I603"/>
  <c r="G604"/>
  <c r="F603"/>
  <c r="T601"/>
  <c r="U601" s="1"/>
  <c r="T602"/>
  <c r="U602" s="1"/>
  <c r="D612"/>
  <c r="D613" l="1"/>
  <c r="H612"/>
  <c r="T603"/>
  <c r="U603" s="1"/>
  <c r="I604"/>
  <c r="K604"/>
  <c r="G605"/>
  <c r="F604"/>
  <c r="E613"/>
  <c r="C605"/>
  <c r="E614" l="1"/>
  <c r="H613"/>
  <c r="T604"/>
  <c r="U604" s="1"/>
  <c r="C606"/>
  <c r="I605"/>
  <c r="K605"/>
  <c r="G606"/>
  <c r="D614"/>
  <c r="K606" l="1"/>
  <c r="I606"/>
  <c r="G607"/>
  <c r="H614"/>
  <c r="C607"/>
  <c r="D615"/>
  <c r="F605"/>
  <c r="E615"/>
  <c r="D616" l="1"/>
  <c r="T605"/>
  <c r="U605" s="1"/>
  <c r="C608"/>
  <c r="I607"/>
  <c r="K607"/>
  <c r="G608"/>
  <c r="F607"/>
  <c r="H615"/>
  <c r="E616"/>
  <c r="F606"/>
  <c r="T607" l="1"/>
  <c r="U607" s="1"/>
  <c r="K608"/>
  <c r="I608"/>
  <c r="G609"/>
  <c r="T606"/>
  <c r="U606" s="1"/>
  <c r="H616"/>
  <c r="C609"/>
  <c r="C26" i="3"/>
  <c r="C610" i="8" l="1"/>
  <c r="F608"/>
  <c r="F26" i="14"/>
  <c r="I609" i="8"/>
  <c r="K609"/>
  <c r="G610"/>
  <c r="T608" l="1"/>
  <c r="U608" s="1"/>
  <c r="F609"/>
  <c r="K610"/>
  <c r="I610"/>
  <c r="G611"/>
  <c r="C611"/>
  <c r="C612" l="1"/>
  <c r="F610"/>
  <c r="K611"/>
  <c r="I611"/>
  <c r="F611"/>
  <c r="G612"/>
  <c r="T609"/>
  <c r="U609" s="1"/>
  <c r="C613" l="1"/>
  <c r="I612"/>
  <c r="K612"/>
  <c r="G613"/>
  <c r="F612"/>
  <c r="T611"/>
  <c r="U611" s="1"/>
  <c r="T610"/>
  <c r="U610" s="1"/>
  <c r="T612" l="1"/>
  <c r="U612" s="1"/>
  <c r="I613"/>
  <c r="K613"/>
  <c r="G614"/>
  <c r="F613"/>
  <c r="C614"/>
  <c r="C615" l="1"/>
  <c r="T613"/>
  <c r="U613" s="1"/>
  <c r="K614"/>
  <c r="I614"/>
  <c r="G615"/>
  <c r="I615" l="1"/>
  <c r="K615"/>
  <c r="F615"/>
  <c r="G616"/>
  <c r="F614"/>
  <c r="C616"/>
  <c r="T615" l="1"/>
  <c r="U615" s="1"/>
  <c r="B26" i="3"/>
  <c r="C26" i="14"/>
  <c r="AE25" s="1"/>
  <c r="T614" i="8"/>
  <c r="U614" s="1"/>
  <c r="E26" i="14"/>
  <c r="G26" s="1"/>
  <c r="L616" i="8"/>
  <c r="K616"/>
  <c r="I616"/>
  <c r="S26" i="14" l="1"/>
  <c r="I26"/>
  <c r="F616" i="8"/>
  <c r="O616"/>
  <c r="J26" i="14"/>
  <c r="R26" s="1"/>
  <c r="M616" i="8" l="1"/>
  <c r="F26" i="3"/>
  <c r="O26" i="14"/>
  <c r="N26"/>
  <c r="K26" s="1"/>
  <c r="D26"/>
  <c r="AB26" s="1"/>
  <c r="AC26" s="1"/>
  <c r="T616" i="8"/>
  <c r="U616" s="1"/>
  <c r="L26" i="14" l="1"/>
  <c r="N616" i="8"/>
  <c r="E26" i="3"/>
  <c r="D26" l="1"/>
  <c r="M26" i="14"/>
  <c r="T26" l="1"/>
  <c r="V26"/>
  <c r="W26"/>
  <c r="X26"/>
  <c r="U26"/>
  <c r="Z26"/>
  <c r="P26"/>
</calcChain>
</file>

<file path=xl/sharedStrings.xml><?xml version="1.0" encoding="utf-8"?>
<sst xmlns="http://schemas.openxmlformats.org/spreadsheetml/2006/main" count="406" uniqueCount="382">
  <si>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</si>
  <si>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</si>
  <si>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</si>
  <si>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</si>
  <si>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</si>
  <si>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</si>
  <si>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</si>
  <si>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</si>
  <si>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</si>
  <si>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</si>
  <si>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</si>
  <si>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</si>
  <si>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</si>
  <si>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</si>
  <si>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</si>
  <si>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</si>
  <si>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</si>
  <si>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</si>
  <si>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</si>
  <si>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</si>
  <si>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</si>
  <si>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</si>
  <si>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</si>
  <si>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</si>
  <si>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</si>
  <si>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</si>
  <si>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</si>
  <si>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</si>
  <si>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</si>
  <si>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</si>
  <si>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</si>
  <si>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</si>
  <si>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</si>
  <si>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</si>
  <si>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</si>
  <si>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</si>
  <si>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</si>
  <si>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</si>
  <si>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</si>
  <si>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</si>
  <si>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</si>
  <si>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</si>
  <si>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</si>
  <si>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</si>
  <si>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</si>
  <si>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</si>
  <si>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</si>
  <si>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</si>
  <si>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</si>
  <si>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</si>
  <si>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</si>
  <si>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</si>
  <si>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</si>
  <si>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</si>
  <si>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</si>
  <si>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</si>
  <si>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</si>
  <si>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</si>
  <si>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</si>
  <si>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</si>
  <si>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</si>
  <si>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</si>
  <si>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唐三藏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</si>
  <si>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</si>
  <si>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</si>
  <si>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</si>
  <si>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小白龙</t>
    <phoneticPr fontId="1" type="noConversion"/>
  </si>
  <si>
    <t>巨灵神</t>
    <phoneticPr fontId="1" type="noConversion"/>
  </si>
  <si>
    <t>金吒</t>
  </si>
  <si>
    <t>木吒</t>
  </si>
  <si>
    <t>二郎神</t>
  </si>
  <si>
    <t>哮天犬</t>
  </si>
  <si>
    <t>太上老君</t>
  </si>
  <si>
    <t>九环锡杖</t>
  </si>
  <si>
    <t>锦斓袈裟</t>
  </si>
  <si>
    <t>猎户刘伯钦</t>
  </si>
  <si>
    <t>金箍棒</t>
  </si>
  <si>
    <t>悟空六意</t>
    <phoneticPr fontId="1" type="noConversion"/>
  </si>
  <si>
    <t>龟丞相</t>
  </si>
  <si>
    <t>锁定</t>
    <phoneticPr fontId="1" type="noConversion"/>
  </si>
  <si>
    <t>黑熊精</t>
  </si>
  <si>
    <t>九齿钉钯</t>
  </si>
  <si>
    <t>元帅战袍</t>
  </si>
  <si>
    <t>黄风怪</t>
  </si>
  <si>
    <t>灵吉菩萨</t>
  </si>
  <si>
    <t>定风珠</t>
  </si>
  <si>
    <t>宣花板斧</t>
    <phoneticPr fontId="1" type="noConversion"/>
  </si>
  <si>
    <t>多罗吒</t>
    <phoneticPr fontId="1" type="noConversion"/>
  </si>
  <si>
    <t>降魔杵</t>
    <phoneticPr fontId="1" type="noConversion"/>
  </si>
  <si>
    <t>毗琉璃</t>
    <phoneticPr fontId="1" type="noConversion"/>
  </si>
  <si>
    <t>留博叉</t>
    <phoneticPr fontId="1" type="noConversion"/>
  </si>
  <si>
    <t>毗沙门</t>
    <phoneticPr fontId="1" type="noConversion"/>
  </si>
  <si>
    <t>哪咤</t>
    <phoneticPr fontId="1" type="noConversion"/>
  </si>
  <si>
    <t>李靖</t>
    <phoneticPr fontId="1" type="noConversion"/>
  </si>
  <si>
    <t>观音</t>
    <phoneticPr fontId="1" type="noConversion"/>
  </si>
  <si>
    <t>玉帝</t>
    <phoneticPr fontId="1" type="noConversion"/>
  </si>
  <si>
    <t>王母</t>
    <phoneticPr fontId="1" type="noConversion"/>
  </si>
  <si>
    <t>如来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</si>
  <si>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</si>
  <si>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</si>
  <si>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</si>
  <si>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</si>
  <si>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</si>
  <si>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</si>
  <si>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</si>
  <si>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</si>
  <si>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</si>
  <si>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</si>
  <si>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</si>
  <si>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神僧请缘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</si>
  <si>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</si>
  <si>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</si>
  <si>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</si>
  <si>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</si>
  <si>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</si>
  <si>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</si>
  <si>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</si>
  <si>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</si>
  <si>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</si>
  <si>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</si>
  <si>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</si>
  <si>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</si>
  <si>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</si>
  <si>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</si>
  <si>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</si>
  <si>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</si>
  <si>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</si>
  <si>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白龙利爪</t>
    <phoneticPr fontId="1" type="noConversion"/>
  </si>
  <si>
    <t>巨龙甩尾</t>
    <phoneticPr fontId="1" type="noConversion"/>
  </si>
  <si>
    <t>超度</t>
    <phoneticPr fontId="1" type="noConversion"/>
  </si>
  <si>
    <t>神龙闪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</si>
  <si>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</si>
  <si>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</si>
  <si>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</si>
  <si>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</si>
  <si>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</si>
  <si>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</si>
  <si>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</si>
  <si>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</si>
  <si>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</si>
  <si>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</si>
  <si>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</si>
  <si>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</si>
  <si>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</si>
  <si>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</si>
  <si>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</si>
  <si>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</si>
  <si>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</si>
  <si>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</si>
  <si>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</si>
  <si>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</si>
  <si>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</si>
  <si>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</si>
  <si>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</si>
  <si>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</si>
  <si>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</si>
  <si>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</si>
  <si>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烽火轮</t>
    <phoneticPr fontId="1" type="noConversion"/>
  </si>
  <si>
    <t>遮天幡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</si>
  <si>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</si>
  <si>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</si>
  <si>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</si>
  <si>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</si>
  <si>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</si>
  <si>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</si>
  <si>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玉净瓶</t>
    <phoneticPr fontId="1" type="noConversion"/>
  </si>
  <si>
    <t>千手观音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</si>
  <si>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</si>
  <si>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</si>
  <si>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</si>
  <si>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</si>
  <si>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</si>
  <si>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</si>
  <si>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</si>
  <si>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莲花台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</si>
  <si>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</si>
  <si>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</si>
  <si>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</si>
  <si>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</si>
  <si>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</si>
  <si>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</si>
  <si>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</si>
  <si>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</si>
  <si>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</si>
  <si>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</si>
  <si>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</si>
  <si>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</si>
  <si>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</si>
  <si>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</si>
  <si>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概率使敌方副卡不动</t>
  </si>
  <si>
    <t>使敌方副卡攻击概率变低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</si>
  <si>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</si>
  <si>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</si>
  <si>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</si>
  <si>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</si>
  <si>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</si>
  <si>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</si>
  <si>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</si>
  <si>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</si>
  <si>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</si>
  <si>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</si>
  <si>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</si>
  <si>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</si>
  <si>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</si>
  <si>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</si>
  <si>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</si>
  <si>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</si>
  <si>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</si>
  <si>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</si>
  <si>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</si>
  <si>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</si>
  <si>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</si>
  <si>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</si>
  <si>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</si>
  <si>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</si>
  <si>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</si>
  <si>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</si>
  <si>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</si>
  <si>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</si>
  <si>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</si>
  <si>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</si>
  <si>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</si>
  <si>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</si>
  <si>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</si>
  <si>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</si>
  <si>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</si>
  <si>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</si>
  <si>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</si>
  <si>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</si>
  <si>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</si>
  <si>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</si>
  <si>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</si>
  <si>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</si>
  <si>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</si>
  <si>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</si>
  <si>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</si>
  <si>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</si>
  <si>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</si>
  <si>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</si>
  <si>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</si>
  <si>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</si>
  <si>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</si>
  <si>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</si>
  <si>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</si>
  <si>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</si>
  <si>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</si>
  <si>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</si>
  <si>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</si>
  <si>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凌虚子</t>
    <phoneticPr fontId="1" type="noConversion"/>
  </si>
  <si>
    <t>虎先锋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</si>
  <si>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</si>
  <si>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</si>
  <si>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</si>
  <si>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</si>
  <si>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</si>
  <si>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</si>
  <si>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</si>
  <si>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</si>
  <si>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</si>
  <si>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</si>
  <si>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唐三藏</t>
  </si>
  <si>
    <t>20级人物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</si>
  <si>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</si>
  <si>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</si>
  <si>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</si>
  <si>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</si>
  <si>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</si>
  <si>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</si>
  <si>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</si>
  <si>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</si>
  <si>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</si>
  <si>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</si>
  <si>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  <phoneticPr fontId="1" type="noConversion"/>
  </si>
  <si>
    <t>悟空六意</t>
    <phoneticPr fontId="1" type="noConversion"/>
  </si>
  <si>
    <t>龟丞相</t>
    <phoneticPr fontId="1" type="noConversion"/>
  </si>
  <si>
    <t>凌虚子</t>
    <phoneticPr fontId="1" type="noConversion"/>
  </si>
  <si>
    <t>黑熊精</t>
    <phoneticPr fontId="1" type="noConversion"/>
  </si>
  <si>
    <t>虎先锋</t>
    <phoneticPr fontId="1" type="noConversion"/>
  </si>
  <si>
    <t>黄风怪</t>
    <phoneticPr fontId="1" type="noConversion"/>
  </si>
  <si>
    <t>普通怪-攻击</t>
    <phoneticPr fontId="1" type="noConversion"/>
  </si>
  <si>
    <t>普通怪-回复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</si>
  <si>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</si>
  <si>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</si>
  <si>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</si>
  <si>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</si>
  <si>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精英怪-敏捷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</si>
  <si>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</si>
  <si>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</si>
  <si>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</si>
  <si>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</si>
  <si>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</si>
  <si>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</si>
  <si>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</si>
  <si>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</si>
  <si>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</si>
  <si>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</si>
  <si>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</si>
  <si>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</si>
  <si>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</si>
  <si>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</si>
  <si>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</si>
  <si>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</si>
  <si>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</si>
  <si>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</si>
  <si>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</si>
  <si>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</si>
  <si>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</si>
  <si>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</si>
  <si>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</si>
  <si>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</si>
  <si>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</si>
  <si>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</si>
  <si>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</si>
  <si>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</si>
  <si>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</si>
  <si>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</si>
  <si>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</si>
  <si>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</si>
  <si>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</si>
  <si>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</si>
  <si>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</si>
  <si>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</si>
  <si>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</si>
  <si>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</si>
  <si>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</si>
  <si>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</si>
  <si>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</si>
  <si>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</si>
  <si>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</si>
  <si>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</si>
  <si>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</si>
  <si>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</si>
  <si>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</si>
  <si>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</si>
  <si>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</si>
  <si>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</si>
  <si>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</si>
  <si>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</si>
  <si>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回复CD值</t>
    <phoneticPr fontId="1" type="noConversion"/>
  </si>
  <si>
    <t>合成CD值</t>
    <phoneticPr fontId="1" type="noConversion"/>
  </si>
  <si>
    <t>卡牌</t>
    <phoneticPr fontId="1" type="noConversion"/>
  </si>
  <si>
    <t>吞卡牌CD值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</si>
  <si>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</si>
  <si>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</si>
  <si>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</si>
  <si>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</si>
  <si>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</si>
  <si>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</si>
  <si>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</si>
  <si>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</si>
  <si>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</si>
  <si>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</si>
  <si>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5-6品合成次数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</si>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</sst>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7.1988407699037624E-2"/>
          <c:y val="0.20140055409740451"/>
          <c:w val="0.90239807524059501"/>
          <c:h val="0.68261956838728488"/>
        </c:manualLayout>
      </c:layout>
      <c:lineChart>
        <c:grouping val="standard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</c:ser>
        <c:dLbls/>
        <c:marker val="1"/>
        <c:axId val="122988416"/>
        <c:axId val="122989952"/>
      </c:lineChart>
      <c:catAx>
        <c:axId val="122988416"/>
        <c:scaling>
          <c:orientation val="minMax"/>
        </c:scaling>
        <c:axPos val="b"/>
        <c:tickLblPos val="nextTo"/>
        <c:crossAx val="122989952"/>
        <c:crosses val="autoZero"/>
        <c:auto val="1"/>
        <c:lblAlgn val="ctr"/>
        <c:lblOffset val="100"/>
      </c:catAx>
      <c:valAx>
        <c:axId val="122989952"/>
        <c:scaling>
          <c:orientation val="minMax"/>
        </c:scaling>
        <c:axPos val="l"/>
        <c:majorGridlines/>
        <c:numFmt formatCode="General" sourceLinked="1"/>
        <c:tickLblPos val="nextTo"/>
        <c:crossAx val="122988416"/>
        <c:crosses val="autoZero"/>
        <c:crossBetween val="between"/>
      </c:valAx>
    </c:plotArea>
    <c:legend>
      <c:legendPos val="r"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</c:ser>
        <c:dLbls/>
        <c:marker val="1"/>
        <c:axId val="135344128"/>
        <c:axId val="135345664"/>
      </c:lineChart>
      <c:catAx>
        <c:axId val="135344128"/>
        <c:scaling>
          <c:orientation val="minMax"/>
        </c:scaling>
        <c:axPos val="b"/>
        <c:tickLblPos val="nextTo"/>
        <c:crossAx val="135345664"/>
        <c:crosses val="autoZero"/>
        <c:auto val="1"/>
        <c:lblAlgn val="ctr"/>
        <c:lblOffset val="100"/>
      </c:catAx>
      <c:valAx>
        <c:axId val="135345664"/>
        <c:scaling>
          <c:orientation val="minMax"/>
        </c:scaling>
        <c:axPos val="l"/>
        <c:majorGridlines/>
        <c:numFmt formatCode="General" sourceLinked="1"/>
        <c:tickLblPos val="nextTo"/>
        <c:crossAx val="135344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法宝等级!$D$1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法宝等级!$D$2:$D$21</c:f>
              <c:numCache>
                <c:formatCode>General</c:formatCode>
                <c:ptCount val="20"/>
                <c:pt idx="0">
                  <c:v>35</c:v>
                </c:pt>
                <c:pt idx="1">
                  <c:v>60</c:v>
                </c:pt>
                <c:pt idx="2">
                  <c:v>150</c:v>
                </c:pt>
                <c:pt idx="3">
                  <c:v>310</c:v>
                </c:pt>
                <c:pt idx="4">
                  <c:v>575</c:v>
                </c:pt>
              </c:numCache>
            </c:numRef>
          </c:val>
        </c:ser>
        <c:dLbls/>
        <c:marker val="1"/>
        <c:axId val="135423872"/>
        <c:axId val="135425408"/>
      </c:lineChart>
      <c:catAx>
        <c:axId val="135423872"/>
        <c:scaling>
          <c:orientation val="minMax"/>
        </c:scaling>
        <c:axPos val="b"/>
        <c:tickLblPos val="nextTo"/>
        <c:crossAx val="135425408"/>
        <c:crosses val="autoZero"/>
        <c:auto val="1"/>
        <c:lblAlgn val="ctr"/>
        <c:lblOffset val="100"/>
      </c:catAx>
      <c:valAx>
        <c:axId val="135425408"/>
        <c:scaling>
          <c:orientation val="minMax"/>
        </c:scaling>
        <c:axPos val="l"/>
        <c:majorGridlines/>
        <c:numFmt formatCode="General" sourceLinked="1"/>
        <c:tickLblPos val="nextTo"/>
        <c:crossAx val="135423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法宝等级!$E$1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90</c:v>
                </c:pt>
                <c:pt idx="3">
                  <c:v>160</c:v>
                </c:pt>
                <c:pt idx="4">
                  <c:v>265</c:v>
                </c:pt>
              </c:numCache>
            </c:numRef>
          </c:val>
        </c:ser>
        <c:dLbls/>
        <c:marker val="1"/>
        <c:axId val="135454080"/>
        <c:axId val="135537792"/>
      </c:lineChart>
      <c:catAx>
        <c:axId val="135454080"/>
        <c:scaling>
          <c:orientation val="minMax"/>
        </c:scaling>
        <c:axPos val="b"/>
        <c:tickLblPos val="nextTo"/>
        <c:crossAx val="135537792"/>
        <c:crosses val="autoZero"/>
        <c:auto val="1"/>
        <c:lblAlgn val="ctr"/>
        <c:lblOffset val="100"/>
      </c:catAx>
      <c:valAx>
        <c:axId val="135537792"/>
        <c:scaling>
          <c:orientation val="minMax"/>
        </c:scaling>
        <c:axPos val="l"/>
        <c:majorGridlines/>
        <c:numFmt formatCode="General" sourceLinked="1"/>
        <c:tickLblPos val="nextTo"/>
        <c:crossAx val="135454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2.6</c:v>
                </c:pt>
                <c:pt idx="3">
                  <c:v>0.78</c:v>
                </c:pt>
                <c:pt idx="4">
                  <c:v>0.66</c:v>
                </c:pt>
              </c:numCache>
            </c:numRef>
          </c:val>
        </c:ser>
        <c:dLbls/>
        <c:marker val="1"/>
        <c:axId val="135562368"/>
        <c:axId val="135563904"/>
      </c:lineChart>
      <c:catAx>
        <c:axId val="135562368"/>
        <c:scaling>
          <c:orientation val="minMax"/>
        </c:scaling>
        <c:axPos val="b"/>
        <c:tickLblPos val="nextTo"/>
        <c:crossAx val="135563904"/>
        <c:crosses val="autoZero"/>
        <c:auto val="1"/>
        <c:lblAlgn val="ctr"/>
        <c:lblOffset val="100"/>
      </c:catAx>
      <c:valAx>
        <c:axId val="135563904"/>
        <c:scaling>
          <c:orientation val="minMax"/>
        </c:scaling>
        <c:axPos val="l"/>
        <c:majorGridlines/>
        <c:numFmt formatCode="General" sourceLinked="1"/>
        <c:tickLblPos val="nextTo"/>
        <c:crossAx val="135562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36087424"/>
        <c:axId val="136088960"/>
      </c:lineChart>
      <c:catAx>
        <c:axId val="136087424"/>
        <c:scaling>
          <c:orientation val="minMax"/>
        </c:scaling>
        <c:axPos val="b"/>
        <c:tickLblPos val="nextTo"/>
        <c:crossAx val="136088960"/>
        <c:crosses val="autoZero"/>
        <c:auto val="1"/>
        <c:lblAlgn val="ctr"/>
        <c:lblOffset val="100"/>
      </c:catAx>
      <c:valAx>
        <c:axId val="136088960"/>
        <c:scaling>
          <c:orientation val="minMax"/>
        </c:scaling>
        <c:axPos val="l"/>
        <c:majorGridlines/>
        <c:numFmt formatCode="General" sourceLinked="1"/>
        <c:tickLblPos val="nextTo"/>
        <c:crossAx val="136087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</xdr:row>
      <xdr:rowOff>42862</xdr:rowOff>
    </xdr:from>
    <xdr:to>
      <xdr:col>14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18</xdr:row>
      <xdr:rowOff>119062</xdr:rowOff>
    </xdr:from>
    <xdr:to>
      <xdr:col>14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</xdr:row>
      <xdr:rowOff>33337</xdr:rowOff>
    </xdr:from>
    <xdr:to>
      <xdr:col>21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79"/>
  <sheetViews>
    <sheetView topLeftCell="A58" workbookViewId="0">
      <selection activeCell="A76" sqref="A76"/>
    </sheetView>
  </sheetViews>
  <sheetFormatPr defaultRowHeight="13.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>
      <c r="A2" s="4" t="s">
        <v>194</v>
      </c>
      <c r="F2" t="s">
        <v>31</v>
      </c>
      <c r="G2" t="s">
        <v>35</v>
      </c>
      <c r="H2" t="s">
        <v>42</v>
      </c>
    </row>
    <row r="3" spans="1:10">
      <c r="A3" t="s">
        <v>0</v>
      </c>
      <c r="F3" t="s">
        <v>32</v>
      </c>
      <c r="G3" t="s">
        <v>36</v>
      </c>
      <c r="H3" t="s">
        <v>43</v>
      </c>
      <c r="I3" t="s">
        <v>176</v>
      </c>
    </row>
    <row r="4" spans="1:10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>
      <c r="A5" t="s">
        <v>195</v>
      </c>
      <c r="G5" t="s">
        <v>41</v>
      </c>
      <c r="H5" t="s">
        <v>45</v>
      </c>
      <c r="I5" t="s">
        <v>58</v>
      </c>
    </row>
    <row r="6" spans="1:10">
      <c r="A6" t="s">
        <v>2</v>
      </c>
      <c r="G6" t="s">
        <v>39</v>
      </c>
      <c r="H6" t="s">
        <v>46</v>
      </c>
      <c r="I6" t="s">
        <v>177</v>
      </c>
    </row>
    <row r="7" spans="1:10">
      <c r="A7" s="5" t="s">
        <v>197</v>
      </c>
      <c r="G7" t="s">
        <v>40</v>
      </c>
      <c r="H7" t="s">
        <v>47</v>
      </c>
    </row>
    <row r="10" spans="1:10">
      <c r="A10" s="2" t="s">
        <v>10</v>
      </c>
    </row>
    <row r="11" spans="1:10" ht="27">
      <c r="A11" s="4" t="s">
        <v>11</v>
      </c>
    </row>
    <row r="12" spans="1:10">
      <c r="A12" s="5" t="s">
        <v>12</v>
      </c>
    </row>
    <row r="13" spans="1:10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>
      <c r="F15" t="s">
        <v>56</v>
      </c>
      <c r="G15" t="s">
        <v>186</v>
      </c>
      <c r="H15" t="s">
        <v>187</v>
      </c>
    </row>
    <row r="16" spans="1:10">
      <c r="A16" s="2" t="s">
        <v>3</v>
      </c>
      <c r="G16" t="s">
        <v>188</v>
      </c>
    </row>
    <row r="17" spans="1:12" ht="40.5">
      <c r="A17" s="4" t="s">
        <v>4</v>
      </c>
    </row>
    <row r="18" spans="1:12" ht="27">
      <c r="A18" s="1" t="s">
        <v>7</v>
      </c>
    </row>
    <row r="19" spans="1:12" ht="27">
      <c r="A19" s="1" t="s">
        <v>5</v>
      </c>
    </row>
    <row r="20" spans="1:12" ht="27">
      <c r="A20" s="1" t="s">
        <v>6</v>
      </c>
    </row>
    <row r="21" spans="1:12">
      <c r="A21" s="3" t="s">
        <v>8</v>
      </c>
      <c r="E21" t="s">
        <v>261</v>
      </c>
      <c r="F21" s="17" t="s">
        <v>201</v>
      </c>
      <c r="G21" t="s">
        <v>256</v>
      </c>
      <c r="H21" t="s">
        <v>257</v>
      </c>
      <c r="I21" t="s">
        <v>258</v>
      </c>
      <c r="J21" t="s">
        <v>259</v>
      </c>
      <c r="K21" s="17" t="s">
        <v>266</v>
      </c>
      <c r="L21" s="17" t="s">
        <v>267</v>
      </c>
    </row>
    <row r="22" spans="1:12">
      <c r="E22" t="s">
        <v>260</v>
      </c>
      <c r="F22" t="e">
        <f>#REF!</f>
        <v>#REF!</v>
      </c>
      <c r="G22" t="e">
        <f>ROUND(#REF!,0)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 t="e">
        <f>#REF!</f>
        <v>#REF!</v>
      </c>
    </row>
    <row r="23" spans="1:12">
      <c r="A23" s="2" t="s">
        <v>196</v>
      </c>
      <c r="E23" t="s">
        <v>268</v>
      </c>
      <c r="F23" t="e">
        <f>#REF!</f>
        <v>#REF!</v>
      </c>
      <c r="G23" t="e">
        <f>ROUND(#REF!,0)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 t="e">
        <f>#REF!</f>
        <v>#REF!</v>
      </c>
    </row>
    <row r="24" spans="1:12">
      <c r="E24" t="s">
        <v>269</v>
      </c>
      <c r="F24" t="e">
        <f>#REF!</f>
        <v>#REF!</v>
      </c>
      <c r="G24" t="e">
        <f>ROUND(#REF!,0)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 t="e">
        <f>#REF!</f>
        <v>#REF!</v>
      </c>
    </row>
    <row r="25" spans="1:12">
      <c r="A25" s="5" t="s">
        <v>253</v>
      </c>
      <c r="E25" t="s">
        <v>270</v>
      </c>
      <c r="F25" t="e">
        <f>#REF!</f>
        <v>#REF!</v>
      </c>
      <c r="G25" t="e">
        <f>ROUND(#REF!,0)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 t="e">
        <f>#REF!</f>
        <v>#REF!</v>
      </c>
    </row>
    <row r="26" spans="1:12">
      <c r="E26" t="s">
        <v>271</v>
      </c>
      <c r="F26" t="e">
        <f>#REF!</f>
        <v>#REF!</v>
      </c>
      <c r="G26" t="e">
        <f>ROUND(#REF!,0)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 t="e">
        <f>#REF!</f>
        <v>#REF!</v>
      </c>
    </row>
    <row r="27" spans="1:12">
      <c r="E27" t="s">
        <v>272</v>
      </c>
      <c r="F27" t="e">
        <f>#REF!</f>
        <v>#REF!</v>
      </c>
      <c r="G27" t="e">
        <f>ROUND(#REF!,0)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 t="e">
        <f>#REF!</f>
        <v>#REF!</v>
      </c>
    </row>
    <row r="28" spans="1:12">
      <c r="E28" t="s">
        <v>273</v>
      </c>
      <c r="F28" t="e">
        <f>#REF!</f>
        <v>#REF!</v>
      </c>
      <c r="G28" t="e">
        <f>ROUND(#REF!,0)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 t="e">
        <f>#REF!</f>
        <v>#REF!</v>
      </c>
    </row>
    <row r="29" spans="1:12">
      <c r="A29" t="s">
        <v>308</v>
      </c>
      <c r="E29" t="s">
        <v>274</v>
      </c>
      <c r="F29" t="e">
        <f>#REF!</f>
        <v>#REF!</v>
      </c>
      <c r="G29" t="e">
        <f>ROUND(#REF!,0)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 t="e">
        <f>#REF!</f>
        <v>#REF!</v>
      </c>
    </row>
    <row r="30" spans="1:12">
      <c r="A30" t="s">
        <v>312</v>
      </c>
      <c r="E30" t="s">
        <v>275</v>
      </c>
      <c r="F30" t="e">
        <f>#REF!</f>
        <v>#REF!</v>
      </c>
      <c r="G30" t="e">
        <f>ROUND(#REF!,0)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 t="e">
        <f>#REF!</f>
        <v>#REF!</v>
      </c>
    </row>
    <row r="31" spans="1:12">
      <c r="A31" t="s">
        <v>291</v>
      </c>
      <c r="E31" t="s">
        <v>276</v>
      </c>
      <c r="F31" t="e">
        <f>#REF!</f>
        <v>#REF!</v>
      </c>
      <c r="G31" t="e">
        <f>ROUND(#REF!,0)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 t="e">
        <f>#REF!</f>
        <v>#REF!</v>
      </c>
    </row>
    <row r="32" spans="1:12">
      <c r="A32" t="s">
        <v>292</v>
      </c>
      <c r="E32" t="s">
        <v>277</v>
      </c>
      <c r="F32" t="e">
        <f>#REF!</f>
        <v>#REF!</v>
      </c>
      <c r="G32" t="e">
        <f>ROUND(#REF!,0)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 t="e">
        <f>#REF!</f>
        <v>#REF!</v>
      </c>
    </row>
    <row r="33" spans="1:12">
      <c r="A33" s="5" t="s">
        <v>293</v>
      </c>
      <c r="E33" t="s">
        <v>278</v>
      </c>
      <c r="F33" t="e">
        <f>#REF!</f>
        <v>#REF!</v>
      </c>
      <c r="G33" t="e">
        <f>ROUND(#REF!,0)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 t="e">
        <f>#REF!</f>
        <v>#REF!</v>
      </c>
    </row>
    <row r="34" spans="1:12">
      <c r="E34" t="s">
        <v>279</v>
      </c>
      <c r="F34" t="e">
        <f>#REF!</f>
        <v>#REF!</v>
      </c>
      <c r="G34" t="e">
        <f>ROUND(#REF!,0)</f>
        <v>#REF!</v>
      </c>
      <c r="H34" t="e">
        <f>#REF!</f>
        <v>#REF!</v>
      </c>
      <c r="I34" t="e">
        <f>#REF!</f>
        <v>#REF!</v>
      </c>
      <c r="J34" t="e">
        <f>#REF!</f>
        <v>#REF!</v>
      </c>
    </row>
    <row r="35" spans="1:12">
      <c r="A35" t="s">
        <v>309</v>
      </c>
      <c r="E35" t="s">
        <v>280</v>
      </c>
      <c r="F35" t="e">
        <f>#REF!</f>
        <v>#REF!</v>
      </c>
      <c r="G35" t="e">
        <f>ROUND(#REF!,0)</f>
        <v>#REF!</v>
      </c>
      <c r="H35" t="e">
        <f>#REF!</f>
        <v>#REF!</v>
      </c>
      <c r="I35" t="e">
        <f>#REF!</f>
        <v>#REF!</v>
      </c>
      <c r="J35" t="e">
        <f>#REF!</f>
        <v>#REF!</v>
      </c>
    </row>
    <row r="36" spans="1:12">
      <c r="A36" t="s">
        <v>310</v>
      </c>
      <c r="E36" t="s">
        <v>281</v>
      </c>
      <c r="F36" t="e">
        <f>#REF!</f>
        <v>#REF!</v>
      </c>
      <c r="G36" t="e">
        <f>ROUND(#REF!,0)</f>
        <v>#REF!</v>
      </c>
      <c r="H36" t="e">
        <f>#REF!</f>
        <v>#REF!</v>
      </c>
      <c r="I36" t="e">
        <f>#REF!</f>
        <v>#REF!</v>
      </c>
      <c r="J36" t="e">
        <f>#REF!</f>
        <v>#REF!</v>
      </c>
    </row>
    <row r="37" spans="1:12">
      <c r="E37" t="s">
        <v>282</v>
      </c>
      <c r="F37" t="e">
        <f>#REF!</f>
        <v>#REF!</v>
      </c>
      <c r="G37" t="e">
        <f>ROUND(#REF!,0)</f>
        <v>#REF!</v>
      </c>
      <c r="H37" t="e">
        <f>#REF!</f>
        <v>#REF!</v>
      </c>
      <c r="I37" t="e">
        <f>#REF!</f>
        <v>#REF!</v>
      </c>
      <c r="J37" t="e">
        <f>#REF!</f>
        <v>#REF!</v>
      </c>
    </row>
    <row r="38" spans="1:12">
      <c r="E38" t="s">
        <v>283</v>
      </c>
      <c r="F38" t="e">
        <f>#REF!</f>
        <v>#REF!</v>
      </c>
      <c r="G38" t="e">
        <f>ROUND(#REF!,0)</f>
        <v>#REF!</v>
      </c>
      <c r="H38" t="e">
        <f>#REF!</f>
        <v>#REF!</v>
      </c>
      <c r="I38" t="e">
        <f>#REF!</f>
        <v>#REF!</v>
      </c>
      <c r="J38" t="e">
        <f>#REF!</f>
        <v>#REF!</v>
      </c>
    </row>
    <row r="39" spans="1:12">
      <c r="A39" t="s">
        <v>318</v>
      </c>
      <c r="E39" t="s">
        <v>284</v>
      </c>
      <c r="F39" t="e">
        <f>#REF!</f>
        <v>#REF!</v>
      </c>
      <c r="G39" t="e">
        <f>ROUND(#REF!,0)</f>
        <v>#REF!</v>
      </c>
      <c r="H39" t="e">
        <f>#REF!</f>
        <v>#REF!</v>
      </c>
      <c r="I39" t="e">
        <f>#REF!</f>
        <v>#REF!</v>
      </c>
      <c r="J39" t="e">
        <f>#REF!</f>
        <v>#REF!</v>
      </c>
    </row>
    <row r="40" spans="1:12">
      <c r="A40" t="s">
        <v>319</v>
      </c>
      <c r="E40" t="s">
        <v>285</v>
      </c>
      <c r="F40" t="e">
        <f>#REF!</f>
        <v>#REF!</v>
      </c>
      <c r="G40" t="e">
        <f>ROUND(#REF!,0)</f>
        <v>#REF!</v>
      </c>
      <c r="H40" t="e">
        <f>#REF!</f>
        <v>#REF!</v>
      </c>
      <c r="I40" t="e">
        <f>#REF!</f>
        <v>#REF!</v>
      </c>
      <c r="J40" t="e">
        <f>#REF!</f>
        <v>#REF!</v>
      </c>
    </row>
    <row r="41" spans="1:12">
      <c r="E41" t="s">
        <v>286</v>
      </c>
      <c r="F41" t="e">
        <f>#REF!</f>
        <v>#REF!</v>
      </c>
      <c r="G41" t="e">
        <f>ROUND(#REF!,0)</f>
        <v>#REF!</v>
      </c>
      <c r="H41" t="e">
        <f>#REF!</f>
        <v>#REF!</v>
      </c>
      <c r="I41" t="e">
        <f>#REF!</f>
        <v>#REF!</v>
      </c>
      <c r="J41" t="e">
        <f>#REF!</f>
        <v>#REF!</v>
      </c>
    </row>
    <row r="42" spans="1:12">
      <c r="E42" t="s">
        <v>287</v>
      </c>
      <c r="F42" t="e">
        <f>#REF!</f>
        <v>#REF!</v>
      </c>
      <c r="G42" t="e">
        <f>ROUND(#REF!,0)</f>
        <v>#REF!</v>
      </c>
      <c r="H42" t="e">
        <f>#REF!</f>
        <v>#REF!</v>
      </c>
      <c r="I42" t="e">
        <f>#REF!</f>
        <v>#REF!</v>
      </c>
      <c r="J42" t="e">
        <f>#REF!</f>
        <v>#REF!</v>
      </c>
    </row>
    <row r="43" spans="1:12">
      <c r="A43" t="s">
        <v>294</v>
      </c>
      <c r="E43" t="s">
        <v>288</v>
      </c>
      <c r="F43" t="e">
        <f>#REF!</f>
        <v>#REF!</v>
      </c>
      <c r="G43" t="e">
        <f>ROUND(#REF!,0)</f>
        <v>#REF!</v>
      </c>
      <c r="H43" t="e">
        <f>#REF!</f>
        <v>#REF!</v>
      </c>
      <c r="I43" t="e">
        <f>#REF!</f>
        <v>#REF!</v>
      </c>
      <c r="J43" t="e">
        <f>#REF!</f>
        <v>#REF!</v>
      </c>
    </row>
    <row r="44" spans="1:12">
      <c r="A44" t="s">
        <v>295</v>
      </c>
      <c r="E44" t="s">
        <v>289</v>
      </c>
      <c r="F44" t="e">
        <f>#REF!</f>
        <v>#REF!</v>
      </c>
      <c r="G44" t="e">
        <f>ROUND(#REF!,0)</f>
        <v>#REF!</v>
      </c>
      <c r="H44" t="e">
        <f>#REF!</f>
        <v>#REF!</v>
      </c>
      <c r="I44" t="e">
        <f>#REF!</f>
        <v>#REF!</v>
      </c>
      <c r="J44" t="e">
        <f>#REF!</f>
        <v>#REF!</v>
      </c>
    </row>
    <row r="45" spans="1:12">
      <c r="A45" t="s">
        <v>311</v>
      </c>
      <c r="E45" t="s">
        <v>290</v>
      </c>
      <c r="F45" t="e">
        <f>#REF!</f>
        <v>#REF!</v>
      </c>
      <c r="G45" t="e">
        <f>ROUND(#REF!,0)</f>
        <v>#REF!</v>
      </c>
      <c r="H45" t="e">
        <f>#REF!</f>
        <v>#REF!</v>
      </c>
      <c r="I45" t="e">
        <f>#REF!</f>
        <v>#REF!</v>
      </c>
      <c r="J45" t="e">
        <f>#REF!</f>
        <v>#REF!</v>
      </c>
    </row>
    <row r="46" spans="1:12">
      <c r="A46" t="s">
        <v>296</v>
      </c>
    </row>
    <row r="47" spans="1:12">
      <c r="A47" t="s">
        <v>297</v>
      </c>
    </row>
    <row r="48" spans="1:12">
      <c r="A48" t="s">
        <v>298</v>
      </c>
    </row>
    <row r="51" spans="1:1">
      <c r="A51" t="s">
        <v>299</v>
      </c>
    </row>
    <row r="52" spans="1:1">
      <c r="A52" t="s">
        <v>300</v>
      </c>
    </row>
    <row r="53" spans="1:1">
      <c r="A53" t="s">
        <v>301</v>
      </c>
    </row>
    <row r="55" spans="1:1">
      <c r="A55" t="s">
        <v>302</v>
      </c>
    </row>
    <row r="56" spans="1:1">
      <c r="A56" t="s">
        <v>303</v>
      </c>
    </row>
    <row r="58" spans="1:1">
      <c r="A58" t="s">
        <v>304</v>
      </c>
    </row>
    <row r="59" spans="1:1">
      <c r="A59" t="s">
        <v>305</v>
      </c>
    </row>
    <row r="60" spans="1:1">
      <c r="A60" t="s">
        <v>306</v>
      </c>
    </row>
    <row r="61" spans="1:1">
      <c r="A61" t="s">
        <v>307</v>
      </c>
    </row>
    <row r="63" spans="1:1">
      <c r="A63" s="5" t="s">
        <v>323</v>
      </c>
    </row>
    <row r="65" spans="1:1">
      <c r="A65" t="s">
        <v>324</v>
      </c>
    </row>
    <row r="66" spans="1:1">
      <c r="A66" t="s">
        <v>325</v>
      </c>
    </row>
    <row r="67" spans="1:1">
      <c r="A67" t="s">
        <v>326</v>
      </c>
    </row>
    <row r="68" spans="1:1">
      <c r="A68" t="s">
        <v>327</v>
      </c>
    </row>
    <row r="69" spans="1:1">
      <c r="A69" t="s">
        <v>330</v>
      </c>
    </row>
    <row r="70" spans="1:1">
      <c r="A70" t="s">
        <v>328</v>
      </c>
    </row>
    <row r="71" spans="1:1">
      <c r="A71" t="s">
        <v>332</v>
      </c>
    </row>
    <row r="72" spans="1:1">
      <c r="A72" t="s">
        <v>331</v>
      </c>
    </row>
    <row r="73" spans="1:1">
      <c r="A73" t="s">
        <v>329</v>
      </c>
    </row>
    <row r="75" spans="1:1">
      <c r="A75" t="s">
        <v>335</v>
      </c>
    </row>
    <row r="79" spans="1:1">
      <c r="A79" t="s">
        <v>334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AE26"/>
  <sheetViews>
    <sheetView topLeftCell="B22" workbookViewId="0">
      <selection activeCell="U13" sqref="U13"/>
    </sheetView>
  </sheetViews>
  <sheetFormatPr defaultRowHeight="13.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>
      <c r="A1" t="s">
        <v>19</v>
      </c>
      <c r="B1" t="s">
        <v>23</v>
      </c>
      <c r="C1" t="s">
        <v>21</v>
      </c>
      <c r="D1" s="17" t="s">
        <v>201</v>
      </c>
      <c r="E1" t="s">
        <v>15</v>
      </c>
      <c r="F1" t="s">
        <v>14</v>
      </c>
      <c r="G1" t="s">
        <v>252</v>
      </c>
      <c r="H1" t="s">
        <v>254</v>
      </c>
      <c r="I1" s="17" t="s">
        <v>200</v>
      </c>
      <c r="J1" s="17" t="s">
        <v>16</v>
      </c>
      <c r="K1" s="6" t="s">
        <v>217</v>
      </c>
      <c r="L1" s="6" t="s">
        <v>18</v>
      </c>
      <c r="M1" s="18" t="s">
        <v>245</v>
      </c>
      <c r="N1" s="6" t="s">
        <v>198</v>
      </c>
      <c r="O1" s="18" t="s">
        <v>246</v>
      </c>
      <c r="P1" s="19" t="s">
        <v>247</v>
      </c>
      <c r="Q1" t="s">
        <v>199</v>
      </c>
      <c r="R1" t="s">
        <v>251</v>
      </c>
      <c r="S1" t="s">
        <v>255</v>
      </c>
      <c r="T1" s="18" t="s">
        <v>353</v>
      </c>
      <c r="U1" s="18" t="s">
        <v>354</v>
      </c>
      <c r="V1" s="18" t="s">
        <v>355</v>
      </c>
      <c r="W1" s="18" t="s">
        <v>356</v>
      </c>
      <c r="X1" s="18" t="s">
        <v>357</v>
      </c>
      <c r="AA1" t="s">
        <v>262</v>
      </c>
      <c r="AB1" t="s">
        <v>263</v>
      </c>
      <c r="AC1" t="s">
        <v>264</v>
      </c>
      <c r="AD1" t="s">
        <v>265</v>
      </c>
      <c r="AE1" t="s">
        <v>333</v>
      </c>
    </row>
    <row r="2" spans="1:31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12" sqref="B12"/>
    </sheetView>
  </sheetViews>
  <sheetFormatPr defaultRowHeight="13.5"/>
  <cols>
    <col min="1" max="1" width="11" bestFit="1" customWidth="1"/>
  </cols>
  <sheetData>
    <row r="1" spans="1:2">
      <c r="A1" t="s">
        <v>360</v>
      </c>
      <c r="B1" t="s">
        <v>367</v>
      </c>
    </row>
    <row r="2" spans="1:2">
      <c r="A2" t="s">
        <v>361</v>
      </c>
      <c r="B2" t="s">
        <v>365</v>
      </c>
    </row>
    <row r="3" spans="1:2">
      <c r="A3" t="s">
        <v>362</v>
      </c>
      <c r="B3" t="s">
        <v>366</v>
      </c>
    </row>
    <row r="4" spans="1:2">
      <c r="A4" t="s">
        <v>363</v>
      </c>
      <c r="B4" t="s">
        <v>368</v>
      </c>
    </row>
    <row r="5" spans="1:2">
      <c r="A5" t="s">
        <v>369</v>
      </c>
      <c r="B5" t="s">
        <v>364</v>
      </c>
    </row>
    <row r="6" spans="1:2">
      <c r="A6" t="s">
        <v>370</v>
      </c>
      <c r="B6" t="s">
        <v>371</v>
      </c>
    </row>
    <row r="7" spans="1:2">
      <c r="A7" t="s">
        <v>379</v>
      </c>
      <c r="B7" t="s">
        <v>373</v>
      </c>
    </row>
    <row r="8" spans="1:2">
      <c r="A8" t="s">
        <v>372</v>
      </c>
      <c r="B8" t="s">
        <v>374</v>
      </c>
    </row>
    <row r="9" spans="1:2">
      <c r="A9" t="s">
        <v>375</v>
      </c>
      <c r="B9" t="s">
        <v>376</v>
      </c>
    </row>
    <row r="10" spans="1:2">
      <c r="A10" t="s">
        <v>377</v>
      </c>
      <c r="B10" t="s">
        <v>378</v>
      </c>
    </row>
    <row r="11" spans="1:2">
      <c r="A11" t="s">
        <v>380</v>
      </c>
      <c r="B11" t="s">
        <v>381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A616"/>
  <sheetViews>
    <sheetView workbookViewId="0">
      <pane xSplit="1" ySplit="1" topLeftCell="B479" activePane="bottomRight" state="frozenSplit"/>
      <selection pane="topRight" activeCell="O1" sqref="O1"/>
      <selection pane="bottomLeft" activeCell="A13" sqref="A13"/>
      <selection pane="bottomRight" activeCell="E194" sqref="E194"/>
    </sheetView>
  </sheetViews>
  <sheetFormatPr defaultRowHeight="13.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>
      <c r="A1" t="s">
        <v>359</v>
      </c>
      <c r="B1" t="s">
        <v>23</v>
      </c>
      <c r="C1" s="1" t="s">
        <v>320</v>
      </c>
      <c r="D1" s="21" t="s">
        <v>313</v>
      </c>
      <c r="E1" s="1" t="s">
        <v>321</v>
      </c>
      <c r="F1" s="6" t="s">
        <v>201</v>
      </c>
      <c r="G1" t="s">
        <v>15</v>
      </c>
      <c r="H1" t="s">
        <v>14</v>
      </c>
      <c r="I1" t="s">
        <v>252</v>
      </c>
      <c r="J1" t="s">
        <v>250</v>
      </c>
      <c r="K1" s="6" t="s">
        <v>200</v>
      </c>
      <c r="L1" s="6" t="s">
        <v>16</v>
      </c>
      <c r="M1" s="6" t="s">
        <v>217</v>
      </c>
      <c r="N1" s="6" t="s">
        <v>18</v>
      </c>
      <c r="O1" s="6" t="s">
        <v>198</v>
      </c>
      <c r="R1" t="s">
        <v>199</v>
      </c>
      <c r="S1" t="s">
        <v>262</v>
      </c>
      <c r="T1" t="s">
        <v>263</v>
      </c>
      <c r="U1" t="s">
        <v>264</v>
      </c>
      <c r="V1" t="s">
        <v>265</v>
      </c>
    </row>
    <row r="2" spans="1:27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4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>
      <c r="A132">
        <v>131</v>
      </c>
      <c r="C132">
        <f t="shared" si="21"/>
        <v>6550</v>
      </c>
      <c r="D132" s="20">
        <f t="shared" si="22"/>
        <v>400</v>
      </c>
      <c r="E132">
        <f t="shared" si="23"/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>
      <c r="A133">
        <v>132</v>
      </c>
      <c r="C133">
        <f t="shared" si="21"/>
        <v>6600</v>
      </c>
      <c r="D133" s="20">
        <f t="shared" si="22"/>
        <v>403</v>
      </c>
      <c r="E133">
        <f t="shared" si="23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>
      <c r="A134">
        <v>133</v>
      </c>
      <c r="C134">
        <f t="shared" si="21"/>
        <v>6650</v>
      </c>
      <c r="D134" s="20">
        <f t="shared" si="22"/>
        <v>406</v>
      </c>
      <c r="E134">
        <f t="shared" si="23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29">V133+0.01</f>
        <v>2.2999999999999945</v>
      </c>
    </row>
    <row r="135" spans="1:22">
      <c r="A135">
        <v>134</v>
      </c>
      <c r="C135">
        <f t="shared" si="21"/>
        <v>6700</v>
      </c>
      <c r="D135" s="20">
        <f t="shared" si="22"/>
        <v>409</v>
      </c>
      <c r="E135">
        <f t="shared" si="23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29"/>
        <v>2.3099999999999943</v>
      </c>
    </row>
    <row r="136" spans="1:22">
      <c r="A136">
        <v>135</v>
      </c>
      <c r="C136">
        <f t="shared" si="21"/>
        <v>6750</v>
      </c>
      <c r="D136" s="20">
        <f t="shared" si="22"/>
        <v>412</v>
      </c>
      <c r="E136">
        <f t="shared" si="23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29"/>
        <v>2.3199999999999941</v>
      </c>
    </row>
    <row r="137" spans="1:22">
      <c r="A137">
        <v>136</v>
      </c>
      <c r="C137">
        <f t="shared" si="21"/>
        <v>6800</v>
      </c>
      <c r="D137" s="20">
        <f t="shared" si="22"/>
        <v>415</v>
      </c>
      <c r="E137">
        <f t="shared" si="23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29"/>
        <v>2.3299999999999939</v>
      </c>
    </row>
    <row r="138" spans="1:22">
      <c r="A138">
        <v>137</v>
      </c>
      <c r="C138">
        <f t="shared" si="21"/>
        <v>6850</v>
      </c>
      <c r="D138" s="20">
        <f t="shared" si="22"/>
        <v>418</v>
      </c>
      <c r="E138">
        <f t="shared" si="23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29"/>
        <v>2.3399999999999936</v>
      </c>
    </row>
    <row r="139" spans="1:22">
      <c r="A139">
        <v>138</v>
      </c>
      <c r="C139">
        <f t="shared" si="21"/>
        <v>6900</v>
      </c>
      <c r="D139" s="20">
        <f t="shared" si="22"/>
        <v>421</v>
      </c>
      <c r="E139">
        <f t="shared" si="23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29"/>
        <v>2.3499999999999934</v>
      </c>
    </row>
    <row r="140" spans="1:22">
      <c r="A140">
        <v>139</v>
      </c>
      <c r="C140">
        <f t="shared" si="21"/>
        <v>6950</v>
      </c>
      <c r="D140" s="20">
        <f t="shared" si="22"/>
        <v>424</v>
      </c>
      <c r="E140">
        <f t="shared" si="23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29"/>
        <v>2.3599999999999932</v>
      </c>
    </row>
    <row r="141" spans="1:22">
      <c r="A141">
        <v>140</v>
      </c>
      <c r="C141">
        <f t="shared" si="21"/>
        <v>7000</v>
      </c>
      <c r="D141" s="20">
        <f t="shared" si="22"/>
        <v>427</v>
      </c>
      <c r="E141">
        <f t="shared" si="23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0">ROUND(G141*(1-H141)+G141*2*H141,2)</f>
        <v>628.75</v>
      </c>
      <c r="J141">
        <v>1</v>
      </c>
      <c r="K141" s="6">
        <f t="shared" ref="K141:K201" si="31">1/4*G141</f>
        <v>142</v>
      </c>
      <c r="R141">
        <v>0.6</v>
      </c>
      <c r="S141">
        <v>1</v>
      </c>
      <c r="T141">
        <f t="shared" ref="T141:T142" si="32">F141/S141</f>
        <v>3408</v>
      </c>
      <c r="U141">
        <f t="shared" ref="U141:U143" si="33">ROUND(T141/3600,4)</f>
        <v>0.94669999999999999</v>
      </c>
      <c r="V141">
        <f t="shared" si="29"/>
        <v>2.369999999999993</v>
      </c>
    </row>
    <row r="142" spans="1:22">
      <c r="A142">
        <v>141</v>
      </c>
      <c r="C142">
        <f t="shared" ref="C142:C202" si="34">50+C141</f>
        <v>7050</v>
      </c>
      <c r="D142" s="20">
        <f t="shared" ref="D142:D202" si="35">D141+3</f>
        <v>430</v>
      </c>
      <c r="E142">
        <f t="shared" ref="E142:E202" si="36">E141+5</f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0"/>
        <v>633.20000000000005</v>
      </c>
      <c r="J142">
        <v>1</v>
      </c>
      <c r="K142" s="6">
        <f t="shared" si="31"/>
        <v>143</v>
      </c>
      <c r="R142">
        <v>0.6</v>
      </c>
      <c r="S142">
        <v>1</v>
      </c>
      <c r="T142">
        <f t="shared" si="32"/>
        <v>3432</v>
      </c>
      <c r="U142">
        <f t="shared" si="33"/>
        <v>0.95330000000000004</v>
      </c>
      <c r="V142">
        <f t="shared" si="29"/>
        <v>2.3799999999999928</v>
      </c>
    </row>
    <row r="143" spans="1:22">
      <c r="A143">
        <v>142</v>
      </c>
      <c r="B143">
        <v>20</v>
      </c>
      <c r="C143">
        <f t="shared" si="34"/>
        <v>7100</v>
      </c>
      <c r="D143" s="20">
        <f t="shared" si="35"/>
        <v>433</v>
      </c>
      <c r="E143">
        <f t="shared" si="36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0"/>
        <v>637.66</v>
      </c>
      <c r="J143">
        <v>1</v>
      </c>
      <c r="K143" s="6">
        <f t="shared" si="31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3"/>
        <v>0.87280000000000002</v>
      </c>
      <c r="V143">
        <f t="shared" si="29"/>
        <v>2.3899999999999926</v>
      </c>
    </row>
    <row r="144" spans="1:22">
      <c r="A144">
        <v>143</v>
      </c>
      <c r="C144">
        <f t="shared" si="34"/>
        <v>7150</v>
      </c>
      <c r="D144" s="20">
        <f t="shared" si="35"/>
        <v>436</v>
      </c>
      <c r="E144">
        <f t="shared" si="36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0"/>
        <v>642.12</v>
      </c>
      <c r="J144">
        <v>1</v>
      </c>
      <c r="K144" s="6">
        <f t="shared" si="31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29"/>
        <v>2.3999999999999924</v>
      </c>
    </row>
    <row r="145" spans="1:22">
      <c r="A145">
        <v>144</v>
      </c>
      <c r="C145">
        <f t="shared" si="34"/>
        <v>7200</v>
      </c>
      <c r="D145" s="20">
        <f t="shared" si="35"/>
        <v>439</v>
      </c>
      <c r="E145">
        <f t="shared" si="36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0"/>
        <v>646.58000000000004</v>
      </c>
      <c r="J145">
        <v>1</v>
      </c>
      <c r="K145" s="6">
        <f t="shared" si="31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29"/>
        <v>2.4099999999999921</v>
      </c>
    </row>
    <row r="146" spans="1:22">
      <c r="A146">
        <v>145</v>
      </c>
      <c r="C146">
        <f t="shared" si="34"/>
        <v>7250</v>
      </c>
      <c r="D146" s="20">
        <f t="shared" si="35"/>
        <v>442</v>
      </c>
      <c r="E146">
        <f t="shared" si="36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0"/>
        <v>651.03</v>
      </c>
      <c r="J146">
        <v>1</v>
      </c>
      <c r="K146" s="6">
        <f t="shared" si="31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29"/>
        <v>2.4199999999999919</v>
      </c>
    </row>
    <row r="147" spans="1:22">
      <c r="A147">
        <v>146</v>
      </c>
      <c r="C147">
        <f t="shared" si="34"/>
        <v>7300</v>
      </c>
      <c r="D147" s="20">
        <f t="shared" si="35"/>
        <v>445</v>
      </c>
      <c r="E147">
        <f t="shared" si="36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0"/>
        <v>655.49</v>
      </c>
      <c r="J147">
        <v>1</v>
      </c>
      <c r="K147" s="6">
        <f t="shared" si="31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29"/>
        <v>2.4299999999999917</v>
      </c>
    </row>
    <row r="148" spans="1:22">
      <c r="A148">
        <v>147</v>
      </c>
      <c r="C148">
        <f t="shared" si="34"/>
        <v>7350</v>
      </c>
      <c r="D148" s="20">
        <f t="shared" si="35"/>
        <v>448</v>
      </c>
      <c r="E148">
        <f t="shared" si="36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0"/>
        <v>659.95</v>
      </c>
      <c r="J148">
        <v>1</v>
      </c>
      <c r="K148" s="6">
        <f t="shared" si="31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29"/>
        <v>2.4399999999999915</v>
      </c>
    </row>
    <row r="149" spans="1:22">
      <c r="A149">
        <v>148</v>
      </c>
      <c r="C149">
        <f t="shared" si="34"/>
        <v>7400</v>
      </c>
      <c r="D149" s="20">
        <f t="shared" si="35"/>
        <v>451</v>
      </c>
      <c r="E149">
        <f t="shared" si="36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0"/>
        <v>664.41</v>
      </c>
      <c r="J149">
        <v>1</v>
      </c>
      <c r="K149" s="6">
        <f t="shared" si="31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29"/>
        <v>2.4499999999999913</v>
      </c>
    </row>
    <row r="150" spans="1:22">
      <c r="A150">
        <v>149</v>
      </c>
      <c r="C150">
        <f t="shared" si="34"/>
        <v>7450</v>
      </c>
      <c r="D150" s="20">
        <f t="shared" si="35"/>
        <v>454</v>
      </c>
      <c r="E150">
        <f t="shared" si="36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0"/>
        <v>668.87</v>
      </c>
      <c r="J150">
        <v>1</v>
      </c>
      <c r="K150" s="6">
        <f t="shared" si="31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29"/>
        <v>2.4599999999999911</v>
      </c>
    </row>
    <row r="151" spans="1:22">
      <c r="A151">
        <v>150</v>
      </c>
      <c r="C151">
        <f t="shared" si="34"/>
        <v>7500</v>
      </c>
      <c r="D151" s="20">
        <f t="shared" si="35"/>
        <v>457</v>
      </c>
      <c r="E151">
        <f t="shared" si="36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0"/>
        <v>673.33</v>
      </c>
      <c r="J151">
        <v>1</v>
      </c>
      <c r="K151" s="6">
        <f t="shared" si="31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29"/>
        <v>2.4699999999999909</v>
      </c>
    </row>
    <row r="152" spans="1:22">
      <c r="A152">
        <v>151</v>
      </c>
      <c r="C152">
        <f t="shared" si="34"/>
        <v>7550</v>
      </c>
      <c r="D152" s="20">
        <f t="shared" si="35"/>
        <v>460</v>
      </c>
      <c r="E152">
        <f t="shared" si="36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0"/>
        <v>677.79</v>
      </c>
      <c r="J152">
        <v>1</v>
      </c>
      <c r="K152" s="6">
        <f t="shared" si="31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29"/>
        <v>2.4799999999999907</v>
      </c>
    </row>
    <row r="153" spans="1:22">
      <c r="A153">
        <v>152</v>
      </c>
      <c r="C153">
        <f t="shared" si="34"/>
        <v>7600</v>
      </c>
      <c r="D153" s="20">
        <f t="shared" si="35"/>
        <v>463</v>
      </c>
      <c r="E153">
        <f t="shared" si="36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0"/>
        <v>682.25</v>
      </c>
      <c r="J153">
        <v>1</v>
      </c>
      <c r="K153" s="6">
        <f t="shared" si="31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29"/>
        <v>2.4899999999999904</v>
      </c>
    </row>
    <row r="154" spans="1:22">
      <c r="A154">
        <v>153</v>
      </c>
      <c r="C154">
        <f t="shared" si="34"/>
        <v>7650</v>
      </c>
      <c r="D154" s="20">
        <f t="shared" si="35"/>
        <v>466</v>
      </c>
      <c r="E154">
        <f t="shared" si="36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0"/>
        <v>686.71</v>
      </c>
      <c r="J154">
        <v>1</v>
      </c>
      <c r="K154" s="6">
        <f t="shared" si="31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29"/>
        <v>2.4999999999999902</v>
      </c>
    </row>
    <row r="155" spans="1:22">
      <c r="A155">
        <v>154</v>
      </c>
      <c r="C155">
        <f t="shared" si="34"/>
        <v>7700</v>
      </c>
      <c r="D155" s="20">
        <f t="shared" si="35"/>
        <v>469</v>
      </c>
      <c r="E155">
        <f t="shared" si="36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0"/>
        <v>691.17</v>
      </c>
      <c r="J155">
        <v>1</v>
      </c>
      <c r="K155" s="6">
        <f t="shared" si="31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29"/>
        <v>2.50999999999999</v>
      </c>
    </row>
    <row r="156" spans="1:22">
      <c r="A156">
        <v>155</v>
      </c>
      <c r="C156">
        <f t="shared" si="34"/>
        <v>7750</v>
      </c>
      <c r="D156" s="20">
        <f t="shared" si="35"/>
        <v>472</v>
      </c>
      <c r="E156">
        <f t="shared" si="36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0"/>
        <v>695.64</v>
      </c>
      <c r="J156">
        <v>1</v>
      </c>
      <c r="K156" s="6">
        <f t="shared" si="31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29"/>
        <v>2.5199999999999898</v>
      </c>
    </row>
    <row r="157" spans="1:22">
      <c r="A157">
        <v>156</v>
      </c>
      <c r="C157">
        <f t="shared" si="34"/>
        <v>7800</v>
      </c>
      <c r="D157" s="20">
        <f t="shared" si="35"/>
        <v>475</v>
      </c>
      <c r="E157">
        <f t="shared" si="36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0"/>
        <v>700.1</v>
      </c>
      <c r="J157">
        <v>1</v>
      </c>
      <c r="K157" s="6">
        <f t="shared" si="31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29"/>
        <v>2.5299999999999896</v>
      </c>
    </row>
    <row r="158" spans="1:22">
      <c r="A158">
        <v>157</v>
      </c>
      <c r="C158">
        <f t="shared" si="34"/>
        <v>7850</v>
      </c>
      <c r="D158" s="20">
        <f t="shared" si="35"/>
        <v>478</v>
      </c>
      <c r="E158">
        <f t="shared" si="36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0"/>
        <v>704.56</v>
      </c>
      <c r="J158">
        <v>1</v>
      </c>
      <c r="K158" s="6">
        <f t="shared" si="31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29"/>
        <v>2.5399999999999894</v>
      </c>
    </row>
    <row r="159" spans="1:22">
      <c r="A159">
        <v>158</v>
      </c>
      <c r="C159">
        <f t="shared" si="34"/>
        <v>7900</v>
      </c>
      <c r="D159" s="20">
        <f t="shared" si="35"/>
        <v>481</v>
      </c>
      <c r="E159">
        <f t="shared" si="36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0"/>
        <v>709.02</v>
      </c>
      <c r="J159">
        <v>1</v>
      </c>
      <c r="K159" s="6">
        <f t="shared" si="31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29"/>
        <v>2.5499999999999892</v>
      </c>
    </row>
    <row r="160" spans="1:22">
      <c r="A160">
        <v>162</v>
      </c>
      <c r="C160">
        <f t="shared" si="34"/>
        <v>7950</v>
      </c>
      <c r="D160" s="20">
        <f t="shared" si="35"/>
        <v>484</v>
      </c>
      <c r="E160">
        <f t="shared" si="36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29"/>
        <v>2.559999999999989</v>
      </c>
    </row>
    <row r="161" spans="1:22">
      <c r="A161">
        <v>163</v>
      </c>
      <c r="C161">
        <f t="shared" si="34"/>
        <v>8000</v>
      </c>
      <c r="D161" s="20">
        <f t="shared" si="35"/>
        <v>487</v>
      </c>
      <c r="E161">
        <f t="shared" si="36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29"/>
        <v>2.5699999999999887</v>
      </c>
    </row>
    <row r="162" spans="1:22">
      <c r="A162">
        <v>164</v>
      </c>
      <c r="C162">
        <f t="shared" si="34"/>
        <v>8050</v>
      </c>
      <c r="D162" s="20">
        <f t="shared" si="35"/>
        <v>490</v>
      </c>
      <c r="E162">
        <f t="shared" si="36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29"/>
        <v>2.5799999999999885</v>
      </c>
    </row>
    <row r="163" spans="1:22">
      <c r="A163">
        <v>165</v>
      </c>
      <c r="C163">
        <f t="shared" si="34"/>
        <v>8100</v>
      </c>
      <c r="D163" s="20">
        <f t="shared" si="35"/>
        <v>493</v>
      </c>
      <c r="E163">
        <f t="shared" si="36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29"/>
        <v>2.5899999999999883</v>
      </c>
    </row>
    <row r="164" spans="1:22">
      <c r="A164">
        <v>166</v>
      </c>
      <c r="C164">
        <f t="shared" si="34"/>
        <v>8150</v>
      </c>
      <c r="D164" s="20">
        <f t="shared" si="35"/>
        <v>496</v>
      </c>
      <c r="E164">
        <f t="shared" si="36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29"/>
        <v>2.5999999999999881</v>
      </c>
    </row>
    <row r="165" spans="1:22">
      <c r="A165">
        <v>167</v>
      </c>
      <c r="C165">
        <f t="shared" si="34"/>
        <v>8200</v>
      </c>
      <c r="D165" s="20">
        <f t="shared" si="35"/>
        <v>499</v>
      </c>
      <c r="E165">
        <f t="shared" si="36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29"/>
        <v>2.6099999999999879</v>
      </c>
    </row>
    <row r="166" spans="1:22">
      <c r="A166">
        <v>168</v>
      </c>
      <c r="C166">
        <f t="shared" si="34"/>
        <v>8250</v>
      </c>
      <c r="D166" s="20">
        <f t="shared" si="35"/>
        <v>502</v>
      </c>
      <c r="E166">
        <f t="shared" si="36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29"/>
        <v>2.6199999999999877</v>
      </c>
    </row>
    <row r="167" spans="1:22">
      <c r="A167">
        <v>169</v>
      </c>
      <c r="C167">
        <f t="shared" si="34"/>
        <v>8300</v>
      </c>
      <c r="D167" s="20">
        <f t="shared" si="35"/>
        <v>505</v>
      </c>
      <c r="E167">
        <f t="shared" si="36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29"/>
        <v>2.6299999999999875</v>
      </c>
    </row>
    <row r="168" spans="1:22">
      <c r="A168">
        <v>170</v>
      </c>
      <c r="C168">
        <f t="shared" si="34"/>
        <v>8350</v>
      </c>
      <c r="D168" s="20">
        <f t="shared" si="35"/>
        <v>508</v>
      </c>
      <c r="E168">
        <f t="shared" si="36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29"/>
        <v>2.6399999999999872</v>
      </c>
    </row>
    <row r="169" spans="1:22">
      <c r="A169">
        <v>171</v>
      </c>
      <c r="C169">
        <f t="shared" si="34"/>
        <v>8400</v>
      </c>
      <c r="D169" s="20">
        <f t="shared" si="35"/>
        <v>511</v>
      </c>
      <c r="E169">
        <f t="shared" si="36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29"/>
        <v>2.649999999999987</v>
      </c>
    </row>
    <row r="170" spans="1:22">
      <c r="A170">
        <v>172</v>
      </c>
      <c r="C170">
        <f t="shared" si="34"/>
        <v>8450</v>
      </c>
      <c r="D170" s="20">
        <f t="shared" si="35"/>
        <v>514</v>
      </c>
      <c r="E170">
        <f t="shared" si="36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29"/>
        <v>2.6599999999999868</v>
      </c>
    </row>
    <row r="171" spans="1:22">
      <c r="A171">
        <v>173</v>
      </c>
      <c r="C171">
        <f t="shared" si="34"/>
        <v>8500</v>
      </c>
      <c r="D171" s="20">
        <f t="shared" si="35"/>
        <v>517</v>
      </c>
      <c r="E171">
        <f t="shared" si="36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29"/>
        <v>2.6699999999999866</v>
      </c>
    </row>
    <row r="172" spans="1:22">
      <c r="A172">
        <v>174</v>
      </c>
      <c r="C172">
        <f t="shared" si="34"/>
        <v>8550</v>
      </c>
      <c r="D172" s="20">
        <f t="shared" si="35"/>
        <v>520</v>
      </c>
      <c r="E172">
        <f t="shared" si="36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29"/>
        <v>2.6799999999999864</v>
      </c>
    </row>
    <row r="173" spans="1:22">
      <c r="A173">
        <v>175</v>
      </c>
      <c r="C173">
        <f t="shared" si="34"/>
        <v>8600</v>
      </c>
      <c r="D173" s="20">
        <f t="shared" si="35"/>
        <v>523</v>
      </c>
      <c r="E173">
        <f t="shared" si="36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29"/>
        <v>2.6899999999999862</v>
      </c>
    </row>
    <row r="174" spans="1:22">
      <c r="A174">
        <v>176</v>
      </c>
      <c r="C174">
        <f t="shared" si="34"/>
        <v>8650</v>
      </c>
      <c r="D174" s="20">
        <f t="shared" si="35"/>
        <v>526</v>
      </c>
      <c r="E174">
        <f t="shared" si="36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29"/>
        <v>2.699999999999986</v>
      </c>
    </row>
    <row r="175" spans="1:22">
      <c r="A175">
        <v>177</v>
      </c>
      <c r="C175">
        <f t="shared" si="34"/>
        <v>8700</v>
      </c>
      <c r="D175" s="20">
        <f t="shared" si="35"/>
        <v>529</v>
      </c>
      <c r="E175">
        <f t="shared" si="36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29"/>
        <v>2.7099999999999858</v>
      </c>
    </row>
    <row r="176" spans="1:22">
      <c r="A176">
        <v>178</v>
      </c>
      <c r="C176">
        <f t="shared" si="34"/>
        <v>8750</v>
      </c>
      <c r="D176" s="20">
        <f t="shared" si="35"/>
        <v>532</v>
      </c>
      <c r="E176">
        <f t="shared" si="36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29"/>
        <v>2.7199999999999855</v>
      </c>
    </row>
    <row r="177" spans="1:22">
      <c r="A177">
        <v>179</v>
      </c>
      <c r="C177">
        <f t="shared" si="34"/>
        <v>8800</v>
      </c>
      <c r="D177" s="20">
        <f t="shared" si="35"/>
        <v>535</v>
      </c>
      <c r="E177">
        <f t="shared" si="36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29"/>
        <v>2.7299999999999853</v>
      </c>
    </row>
    <row r="178" spans="1:22">
      <c r="A178">
        <v>180</v>
      </c>
      <c r="C178">
        <f t="shared" si="34"/>
        <v>8850</v>
      </c>
      <c r="D178" s="20">
        <f t="shared" si="35"/>
        <v>538</v>
      </c>
      <c r="E178">
        <f t="shared" si="36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29"/>
        <v>2.7399999999999851</v>
      </c>
    </row>
    <row r="179" spans="1:22">
      <c r="A179">
        <v>181</v>
      </c>
      <c r="C179">
        <f t="shared" si="34"/>
        <v>8900</v>
      </c>
      <c r="D179" s="20">
        <f t="shared" si="35"/>
        <v>541</v>
      </c>
      <c r="E179">
        <f t="shared" si="36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29"/>
        <v>2.7499999999999849</v>
      </c>
    </row>
    <row r="180" spans="1:22">
      <c r="A180">
        <v>182</v>
      </c>
      <c r="C180">
        <f t="shared" si="34"/>
        <v>8950</v>
      </c>
      <c r="D180" s="20">
        <f t="shared" si="35"/>
        <v>544</v>
      </c>
      <c r="E180">
        <f t="shared" si="36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29"/>
        <v>2.7599999999999847</v>
      </c>
    </row>
    <row r="181" spans="1:22">
      <c r="A181">
        <v>183</v>
      </c>
      <c r="C181">
        <f t="shared" si="34"/>
        <v>9000</v>
      </c>
      <c r="D181" s="20">
        <f t="shared" si="35"/>
        <v>547</v>
      </c>
      <c r="E181">
        <f t="shared" si="36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29"/>
        <v>2.7699999999999845</v>
      </c>
    </row>
    <row r="182" spans="1:22">
      <c r="A182">
        <v>184</v>
      </c>
      <c r="C182">
        <f t="shared" si="34"/>
        <v>9050</v>
      </c>
      <c r="D182" s="20">
        <f t="shared" si="35"/>
        <v>550</v>
      </c>
      <c r="E182">
        <f t="shared" si="36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29"/>
        <v>2.7799999999999843</v>
      </c>
    </row>
    <row r="183" spans="1:22">
      <c r="A183">
        <v>185</v>
      </c>
      <c r="C183">
        <f t="shared" si="34"/>
        <v>9100</v>
      </c>
      <c r="D183" s="20">
        <f t="shared" si="35"/>
        <v>553</v>
      </c>
      <c r="E183">
        <f t="shared" si="36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29"/>
        <v>2.789999999999984</v>
      </c>
    </row>
    <row r="184" spans="1:22">
      <c r="A184">
        <v>186</v>
      </c>
      <c r="C184">
        <f t="shared" si="34"/>
        <v>9150</v>
      </c>
      <c r="D184" s="20">
        <f t="shared" si="35"/>
        <v>556</v>
      </c>
      <c r="E184">
        <f t="shared" si="36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29"/>
        <v>2.7999999999999838</v>
      </c>
    </row>
    <row r="185" spans="1:22">
      <c r="A185">
        <v>187</v>
      </c>
      <c r="C185">
        <f t="shared" si="34"/>
        <v>9200</v>
      </c>
      <c r="D185" s="20">
        <f t="shared" si="35"/>
        <v>559</v>
      </c>
      <c r="E185">
        <f t="shared" si="36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29"/>
        <v>2.8099999999999836</v>
      </c>
    </row>
    <row r="186" spans="1:22">
      <c r="A186">
        <v>188</v>
      </c>
      <c r="C186">
        <f t="shared" si="34"/>
        <v>9250</v>
      </c>
      <c r="D186" s="20">
        <f t="shared" si="35"/>
        <v>562</v>
      </c>
      <c r="E186">
        <f t="shared" si="36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29"/>
        <v>2.8199999999999834</v>
      </c>
    </row>
    <row r="187" spans="1:22">
      <c r="A187">
        <v>189</v>
      </c>
      <c r="C187">
        <f t="shared" si="34"/>
        <v>9300</v>
      </c>
      <c r="D187" s="20">
        <f t="shared" si="35"/>
        <v>565</v>
      </c>
      <c r="E187">
        <f t="shared" si="36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29"/>
        <v>2.8299999999999832</v>
      </c>
    </row>
    <row r="188" spans="1:22">
      <c r="A188">
        <v>190</v>
      </c>
      <c r="C188">
        <f t="shared" si="34"/>
        <v>9350</v>
      </c>
      <c r="D188" s="20">
        <f t="shared" si="35"/>
        <v>568</v>
      </c>
      <c r="E188">
        <f t="shared" si="36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29"/>
        <v>2.839999999999983</v>
      </c>
    </row>
    <row r="189" spans="1:22">
      <c r="A189">
        <v>191</v>
      </c>
      <c r="C189">
        <f t="shared" si="34"/>
        <v>9400</v>
      </c>
      <c r="D189" s="20">
        <f t="shared" si="35"/>
        <v>571</v>
      </c>
      <c r="E189">
        <f t="shared" si="36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29"/>
        <v>2.8499999999999828</v>
      </c>
    </row>
    <row r="190" spans="1:22">
      <c r="A190">
        <v>192</v>
      </c>
      <c r="B190">
        <v>21</v>
      </c>
      <c r="C190">
        <f t="shared" si="34"/>
        <v>9450</v>
      </c>
      <c r="D190" s="20">
        <f t="shared" si="35"/>
        <v>574</v>
      </c>
      <c r="E190">
        <f t="shared" si="36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0"/>
        <v>847.58</v>
      </c>
      <c r="J190">
        <v>1</v>
      </c>
      <c r="K190" s="6">
        <f t="shared" si="31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29"/>
        <v>2.8599999999999826</v>
      </c>
    </row>
    <row r="191" spans="1:22">
      <c r="A191">
        <v>193</v>
      </c>
      <c r="C191">
        <f t="shared" si="34"/>
        <v>9500</v>
      </c>
      <c r="D191" s="20">
        <f t="shared" si="35"/>
        <v>577</v>
      </c>
      <c r="E191">
        <f t="shared" si="36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0"/>
        <v>852.06</v>
      </c>
      <c r="J191">
        <v>1</v>
      </c>
      <c r="K191" s="6">
        <f t="shared" si="31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29"/>
        <v>2.8699999999999823</v>
      </c>
    </row>
    <row r="192" spans="1:22">
      <c r="A192">
        <v>194</v>
      </c>
      <c r="C192">
        <f t="shared" si="34"/>
        <v>9550</v>
      </c>
      <c r="D192" s="20">
        <f t="shared" si="35"/>
        <v>580</v>
      </c>
      <c r="E192">
        <f t="shared" si="36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0"/>
        <v>856.53</v>
      </c>
      <c r="J192">
        <v>1</v>
      </c>
      <c r="K192" s="6">
        <f t="shared" si="31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29"/>
        <v>2.8799999999999821</v>
      </c>
    </row>
    <row r="193" spans="1:22">
      <c r="A193">
        <v>195</v>
      </c>
      <c r="C193">
        <f t="shared" si="34"/>
        <v>9600</v>
      </c>
      <c r="D193" s="20">
        <f t="shared" si="35"/>
        <v>583</v>
      </c>
      <c r="E193">
        <f t="shared" si="36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0"/>
        <v>861.01</v>
      </c>
      <c r="J193">
        <v>1</v>
      </c>
      <c r="K193" s="6">
        <f t="shared" si="31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29"/>
        <v>2.8899999999999819</v>
      </c>
    </row>
    <row r="194" spans="1:22">
      <c r="A194">
        <v>196</v>
      </c>
      <c r="C194">
        <f t="shared" si="34"/>
        <v>9650</v>
      </c>
      <c r="D194" s="20">
        <f t="shared" si="35"/>
        <v>586</v>
      </c>
      <c r="E194">
        <f t="shared" si="36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0"/>
        <v>865.49</v>
      </c>
      <c r="J194">
        <v>1</v>
      </c>
      <c r="K194" s="6">
        <f t="shared" si="31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29"/>
        <v>2.8999999999999817</v>
      </c>
    </row>
    <row r="195" spans="1:22">
      <c r="A195">
        <v>197</v>
      </c>
      <c r="C195">
        <f t="shared" si="34"/>
        <v>9700</v>
      </c>
      <c r="D195" s="20">
        <f t="shared" si="35"/>
        <v>589</v>
      </c>
      <c r="E195">
        <f t="shared" si="36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0"/>
        <v>869.97</v>
      </c>
      <c r="J195">
        <v>1</v>
      </c>
      <c r="K195" s="6">
        <f t="shared" si="31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29"/>
        <v>2.9099999999999815</v>
      </c>
    </row>
    <row r="196" spans="1:22">
      <c r="A196">
        <v>198</v>
      </c>
      <c r="C196">
        <f t="shared" si="34"/>
        <v>9750</v>
      </c>
      <c r="D196" s="20">
        <f t="shared" si="35"/>
        <v>592</v>
      </c>
      <c r="E196">
        <f t="shared" si="36"/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0"/>
        <v>874.44</v>
      </c>
      <c r="J196">
        <v>1</v>
      </c>
      <c r="K196" s="6">
        <f t="shared" si="31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29"/>
        <v>2.9199999999999813</v>
      </c>
    </row>
    <row r="197" spans="1:22">
      <c r="A197">
        <v>199</v>
      </c>
      <c r="C197">
        <f t="shared" si="34"/>
        <v>9800</v>
      </c>
      <c r="D197" s="20">
        <f t="shared" si="35"/>
        <v>595</v>
      </c>
      <c r="E197">
        <f t="shared" si="3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0"/>
        <v>878.92</v>
      </c>
      <c r="J197">
        <v>1</v>
      </c>
      <c r="K197" s="6">
        <f t="shared" si="31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29"/>
        <v>2.9299999999999811</v>
      </c>
    </row>
    <row r="198" spans="1:22">
      <c r="A198">
        <v>200</v>
      </c>
      <c r="C198">
        <f t="shared" si="34"/>
        <v>9850</v>
      </c>
      <c r="D198" s="20">
        <f t="shared" si="35"/>
        <v>598</v>
      </c>
      <c r="E198">
        <f t="shared" si="3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0"/>
        <v>883.4</v>
      </c>
      <c r="J198">
        <v>1</v>
      </c>
      <c r="K198" s="6">
        <f t="shared" si="31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6">V197+0.01</f>
        <v>2.9399999999999809</v>
      </c>
    </row>
    <row r="199" spans="1:22">
      <c r="A199">
        <v>201</v>
      </c>
      <c r="C199">
        <f t="shared" si="34"/>
        <v>9900</v>
      </c>
      <c r="D199" s="20">
        <f t="shared" si="35"/>
        <v>601</v>
      </c>
      <c r="E199">
        <f t="shared" si="3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0"/>
        <v>887.88</v>
      </c>
      <c r="J199">
        <v>1</v>
      </c>
      <c r="K199" s="6">
        <f t="shared" si="31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6"/>
        <v>2.9499999999999806</v>
      </c>
    </row>
    <row r="200" spans="1:22">
      <c r="A200">
        <v>202</v>
      </c>
      <c r="C200">
        <f t="shared" si="34"/>
        <v>9950</v>
      </c>
      <c r="D200" s="20">
        <f t="shared" si="35"/>
        <v>604</v>
      </c>
      <c r="E200">
        <f t="shared" si="3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0"/>
        <v>892.36</v>
      </c>
      <c r="J200">
        <v>1</v>
      </c>
      <c r="K200" s="6">
        <f t="shared" si="31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6"/>
        <v>2.9599999999999804</v>
      </c>
    </row>
    <row r="201" spans="1:22">
      <c r="A201">
        <v>203</v>
      </c>
      <c r="C201">
        <f t="shared" si="34"/>
        <v>10000</v>
      </c>
      <c r="D201" s="20">
        <f t="shared" si="35"/>
        <v>607</v>
      </c>
      <c r="E201">
        <f t="shared" si="3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0"/>
        <v>896.84</v>
      </c>
      <c r="J201">
        <v>1</v>
      </c>
      <c r="K201" s="6">
        <f t="shared" si="31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6"/>
        <v>2.9699999999999802</v>
      </c>
    </row>
    <row r="202" spans="1:22">
      <c r="A202">
        <v>204</v>
      </c>
      <c r="C202">
        <f t="shared" si="34"/>
        <v>10050</v>
      </c>
      <c r="D202" s="20">
        <f t="shared" si="35"/>
        <v>610</v>
      </c>
      <c r="E202">
        <f t="shared" si="3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7">ROUND(G202*(1-H202)+G202*2*H202,2)</f>
        <v>901.32</v>
      </c>
      <c r="J202">
        <v>1</v>
      </c>
      <c r="K202" s="6">
        <f t="shared" ref="K202:K258" si="48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6"/>
        <v>2.97999999999998</v>
      </c>
    </row>
    <row r="203" spans="1:22">
      <c r="A203">
        <v>205</v>
      </c>
      <c r="C203">
        <f t="shared" ref="C203:C259" si="49">50+C202</f>
        <v>10100</v>
      </c>
      <c r="D203" s="20">
        <f t="shared" ref="D203:D259" si="50">D202+3</f>
        <v>613</v>
      </c>
      <c r="E203">
        <f t="shared" ref="E203:E259" si="51">E202+5</f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7"/>
        <v>905.8</v>
      </c>
      <c r="J203">
        <v>1</v>
      </c>
      <c r="K203" s="6">
        <f t="shared" si="48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6"/>
        <v>2.9899999999999798</v>
      </c>
    </row>
    <row r="204" spans="1:22">
      <c r="A204">
        <v>206</v>
      </c>
      <c r="C204">
        <f t="shared" si="49"/>
        <v>10150</v>
      </c>
      <c r="D204" s="20">
        <f t="shared" si="50"/>
        <v>616</v>
      </c>
      <c r="E204">
        <f t="shared" si="51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7"/>
        <v>910.28</v>
      </c>
      <c r="J204">
        <v>1</v>
      </c>
      <c r="K204" s="6">
        <f t="shared" si="48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6"/>
        <v>2.9999999999999796</v>
      </c>
    </row>
    <row r="205" spans="1:22">
      <c r="A205">
        <v>207</v>
      </c>
      <c r="C205">
        <f t="shared" si="49"/>
        <v>10200</v>
      </c>
      <c r="D205" s="20">
        <f t="shared" si="50"/>
        <v>619</v>
      </c>
      <c r="E205">
        <f t="shared" si="51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7"/>
        <v>914.76</v>
      </c>
      <c r="J205">
        <v>1</v>
      </c>
      <c r="K205" s="6">
        <f t="shared" si="48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6"/>
        <v>3.0099999999999794</v>
      </c>
    </row>
    <row r="206" spans="1:22">
      <c r="A206">
        <v>208</v>
      </c>
      <c r="C206">
        <f t="shared" si="49"/>
        <v>10250</v>
      </c>
      <c r="D206" s="20">
        <f t="shared" si="50"/>
        <v>622</v>
      </c>
      <c r="E206">
        <f t="shared" si="51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7"/>
        <v>919.25</v>
      </c>
      <c r="J206">
        <v>1</v>
      </c>
      <c r="K206" s="6">
        <f t="shared" si="48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6"/>
        <v>3.0199999999999791</v>
      </c>
    </row>
    <row r="207" spans="1:22">
      <c r="A207">
        <v>209</v>
      </c>
      <c r="C207">
        <f t="shared" si="49"/>
        <v>10300</v>
      </c>
      <c r="D207" s="20">
        <f t="shared" si="50"/>
        <v>625</v>
      </c>
      <c r="E207">
        <f t="shared" si="51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7"/>
        <v>923.73</v>
      </c>
      <c r="J207">
        <v>1</v>
      </c>
      <c r="K207" s="6">
        <f t="shared" si="48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6"/>
        <v>3.0299999999999789</v>
      </c>
    </row>
    <row r="208" spans="1:22">
      <c r="A208">
        <v>210</v>
      </c>
      <c r="C208">
        <f t="shared" si="49"/>
        <v>10350</v>
      </c>
      <c r="D208" s="20">
        <f t="shared" si="50"/>
        <v>628</v>
      </c>
      <c r="E208">
        <f t="shared" si="51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7"/>
        <v>928.21</v>
      </c>
      <c r="J208">
        <v>1</v>
      </c>
      <c r="K208" s="6">
        <f t="shared" si="48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6"/>
        <v>3.0399999999999787</v>
      </c>
    </row>
    <row r="209" spans="1:22">
      <c r="A209">
        <v>211</v>
      </c>
      <c r="C209">
        <f t="shared" si="49"/>
        <v>10400</v>
      </c>
      <c r="D209" s="20">
        <f t="shared" si="50"/>
        <v>631</v>
      </c>
      <c r="E209">
        <f t="shared" si="51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7"/>
        <v>932.69</v>
      </c>
      <c r="J209">
        <v>1</v>
      </c>
      <c r="K209" s="6">
        <f t="shared" si="48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6"/>
        <v>3.0499999999999785</v>
      </c>
    </row>
    <row r="210" spans="1:22">
      <c r="A210">
        <v>212</v>
      </c>
      <c r="C210">
        <f t="shared" si="49"/>
        <v>10450</v>
      </c>
      <c r="D210" s="20">
        <f t="shared" si="50"/>
        <v>634</v>
      </c>
      <c r="E210">
        <f t="shared" si="51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7"/>
        <v>937.18</v>
      </c>
      <c r="J210">
        <v>1</v>
      </c>
      <c r="K210" s="6">
        <f t="shared" si="48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6"/>
        <v>3.0599999999999783</v>
      </c>
    </row>
    <row r="211" spans="1:22">
      <c r="A211">
        <v>213</v>
      </c>
      <c r="C211">
        <f t="shared" si="49"/>
        <v>10500</v>
      </c>
      <c r="D211" s="20">
        <f t="shared" si="50"/>
        <v>637</v>
      </c>
      <c r="E211">
        <f t="shared" si="51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7"/>
        <v>941.66</v>
      </c>
      <c r="J211">
        <v>1</v>
      </c>
      <c r="K211" s="6">
        <f t="shared" si="48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6"/>
        <v>3.0699999999999781</v>
      </c>
    </row>
    <row r="212" spans="1:22">
      <c r="A212">
        <v>214</v>
      </c>
      <c r="C212">
        <f t="shared" si="49"/>
        <v>10550</v>
      </c>
      <c r="D212" s="20">
        <f t="shared" si="50"/>
        <v>640</v>
      </c>
      <c r="E212">
        <f t="shared" si="51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7"/>
        <v>946.15</v>
      </c>
      <c r="J212">
        <v>1</v>
      </c>
      <c r="K212" s="6">
        <f t="shared" si="48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6"/>
        <v>3.0799999999999779</v>
      </c>
    </row>
    <row r="213" spans="1:22">
      <c r="A213">
        <v>215</v>
      </c>
      <c r="C213">
        <f t="shared" si="49"/>
        <v>10600</v>
      </c>
      <c r="D213" s="20">
        <f t="shared" si="50"/>
        <v>643</v>
      </c>
      <c r="E213">
        <f t="shared" si="51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7"/>
        <v>950.63</v>
      </c>
      <c r="J213">
        <v>1</v>
      </c>
      <c r="K213" s="6">
        <f t="shared" si="48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6"/>
        <v>3.0899999999999777</v>
      </c>
    </row>
    <row r="214" spans="1:22">
      <c r="A214">
        <v>216</v>
      </c>
      <c r="C214">
        <f t="shared" si="49"/>
        <v>10650</v>
      </c>
      <c r="D214" s="20">
        <f t="shared" si="50"/>
        <v>646</v>
      </c>
      <c r="E214">
        <f t="shared" si="51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7"/>
        <v>955.12</v>
      </c>
      <c r="J214">
        <v>1</v>
      </c>
      <c r="K214" s="6">
        <f t="shared" si="48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6"/>
        <v>3.0999999999999774</v>
      </c>
    </row>
    <row r="215" spans="1:22">
      <c r="A215">
        <v>217</v>
      </c>
      <c r="C215">
        <f t="shared" si="49"/>
        <v>10700</v>
      </c>
      <c r="D215" s="20">
        <f t="shared" si="50"/>
        <v>649</v>
      </c>
      <c r="E215">
        <f t="shared" si="51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7"/>
        <v>959.6</v>
      </c>
      <c r="J215">
        <v>1</v>
      </c>
      <c r="K215" s="6">
        <f t="shared" si="48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6"/>
        <v>3.1099999999999772</v>
      </c>
    </row>
    <row r="216" spans="1:22">
      <c r="A216">
        <v>218</v>
      </c>
      <c r="C216">
        <f t="shared" si="49"/>
        <v>10750</v>
      </c>
      <c r="D216" s="20">
        <f t="shared" si="50"/>
        <v>652</v>
      </c>
      <c r="E216">
        <f t="shared" si="51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7"/>
        <v>964.09</v>
      </c>
      <c r="J216">
        <v>1</v>
      </c>
      <c r="K216" s="6">
        <f t="shared" si="48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6"/>
        <v>3.119999999999977</v>
      </c>
    </row>
    <row r="217" spans="1:22">
      <c r="A217">
        <v>219</v>
      </c>
      <c r="C217">
        <f t="shared" si="49"/>
        <v>10800</v>
      </c>
      <c r="D217" s="20">
        <f t="shared" si="50"/>
        <v>655</v>
      </c>
      <c r="E217">
        <f t="shared" si="51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7"/>
        <v>968.57</v>
      </c>
      <c r="J217">
        <v>1</v>
      </c>
      <c r="K217" s="6">
        <f t="shared" si="48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6"/>
        <v>3.1299999999999768</v>
      </c>
    </row>
    <row r="218" spans="1:22">
      <c r="A218">
        <v>220</v>
      </c>
      <c r="C218">
        <f t="shared" si="49"/>
        <v>10850</v>
      </c>
      <c r="D218" s="20">
        <f t="shared" si="50"/>
        <v>658</v>
      </c>
      <c r="E218">
        <f t="shared" si="51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7"/>
        <v>973.06</v>
      </c>
      <c r="J218">
        <v>1</v>
      </c>
      <c r="K218" s="6">
        <f t="shared" si="48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6"/>
        <v>3.1399999999999766</v>
      </c>
    </row>
    <row r="219" spans="1:22">
      <c r="A219">
        <v>221</v>
      </c>
      <c r="C219">
        <f t="shared" si="49"/>
        <v>10900</v>
      </c>
      <c r="D219" s="20">
        <f t="shared" si="50"/>
        <v>661</v>
      </c>
      <c r="E219">
        <f t="shared" si="51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7"/>
        <v>977.55</v>
      </c>
      <c r="J219">
        <v>1</v>
      </c>
      <c r="K219" s="6">
        <f t="shared" si="48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6"/>
        <v>3.1499999999999764</v>
      </c>
    </row>
    <row r="220" spans="1:22">
      <c r="A220">
        <v>222</v>
      </c>
      <c r="C220">
        <f t="shared" si="49"/>
        <v>10950</v>
      </c>
      <c r="D220" s="20">
        <f t="shared" si="50"/>
        <v>664</v>
      </c>
      <c r="E220">
        <f t="shared" si="51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7"/>
        <v>982.04</v>
      </c>
      <c r="J220">
        <v>1</v>
      </c>
      <c r="K220" s="6">
        <f t="shared" si="48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6"/>
        <v>3.1599999999999762</v>
      </c>
    </row>
    <row r="221" spans="1:22">
      <c r="A221">
        <v>223</v>
      </c>
      <c r="C221">
        <f t="shared" si="49"/>
        <v>11000</v>
      </c>
      <c r="D221" s="20">
        <f t="shared" si="50"/>
        <v>667</v>
      </c>
      <c r="E221">
        <f t="shared" si="51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7"/>
        <v>986.52</v>
      </c>
      <c r="J221">
        <v>1</v>
      </c>
      <c r="K221" s="6">
        <f t="shared" si="48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6"/>
        <v>3.1699999999999759</v>
      </c>
    </row>
    <row r="222" spans="1:22">
      <c r="A222">
        <v>224</v>
      </c>
      <c r="C222">
        <f t="shared" si="49"/>
        <v>11050</v>
      </c>
      <c r="D222" s="20">
        <f t="shared" si="50"/>
        <v>670</v>
      </c>
      <c r="E222">
        <f t="shared" si="51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7"/>
        <v>991.01</v>
      </c>
      <c r="J222">
        <v>1</v>
      </c>
      <c r="K222" s="6">
        <f t="shared" si="48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6"/>
        <v>3.1799999999999757</v>
      </c>
    </row>
    <row r="223" spans="1:22">
      <c r="A223">
        <v>225</v>
      </c>
      <c r="C223">
        <f t="shared" si="49"/>
        <v>11100</v>
      </c>
      <c r="D223" s="20">
        <f t="shared" si="50"/>
        <v>673</v>
      </c>
      <c r="E223">
        <f t="shared" si="51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7"/>
        <v>995.5</v>
      </c>
      <c r="J223">
        <v>1</v>
      </c>
      <c r="K223" s="6">
        <f t="shared" si="48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6"/>
        <v>3.1899999999999755</v>
      </c>
    </row>
    <row r="224" spans="1:22">
      <c r="A224">
        <v>226</v>
      </c>
      <c r="C224">
        <f t="shared" si="49"/>
        <v>11150</v>
      </c>
      <c r="D224" s="20">
        <f t="shared" si="50"/>
        <v>676</v>
      </c>
      <c r="E224">
        <f t="shared" si="51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7"/>
        <v>999.99</v>
      </c>
      <c r="J224">
        <v>1</v>
      </c>
      <c r="K224" s="6">
        <f t="shared" si="48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6"/>
        <v>3.1999999999999753</v>
      </c>
    </row>
    <row r="225" spans="1:22">
      <c r="A225">
        <v>227</v>
      </c>
      <c r="C225">
        <f t="shared" si="49"/>
        <v>11200</v>
      </c>
      <c r="D225" s="20">
        <f t="shared" si="50"/>
        <v>679</v>
      </c>
      <c r="E225">
        <f t="shared" si="51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7"/>
        <v>1004.48</v>
      </c>
      <c r="J225">
        <v>1</v>
      </c>
      <c r="K225" s="6">
        <f t="shared" si="48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6"/>
        <v>3.2099999999999751</v>
      </c>
    </row>
    <row r="226" spans="1:22">
      <c r="A226">
        <v>228</v>
      </c>
      <c r="C226">
        <f t="shared" si="49"/>
        <v>11250</v>
      </c>
      <c r="D226" s="20">
        <f t="shared" si="50"/>
        <v>682</v>
      </c>
      <c r="E226">
        <f t="shared" si="51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7"/>
        <v>1008.97</v>
      </c>
      <c r="J226">
        <v>1</v>
      </c>
      <c r="K226" s="6">
        <f t="shared" si="48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6"/>
        <v>3.2199999999999749</v>
      </c>
    </row>
    <row r="227" spans="1:22">
      <c r="A227">
        <v>229</v>
      </c>
      <c r="C227">
        <f t="shared" si="49"/>
        <v>11300</v>
      </c>
      <c r="D227" s="20">
        <f t="shared" si="50"/>
        <v>685</v>
      </c>
      <c r="E227">
        <f t="shared" si="51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7"/>
        <v>1013.46</v>
      </c>
      <c r="J227">
        <v>1</v>
      </c>
      <c r="K227" s="6">
        <f t="shared" si="48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6"/>
        <v>3.2299999999999747</v>
      </c>
    </row>
    <row r="228" spans="1:22">
      <c r="A228">
        <v>230</v>
      </c>
      <c r="C228">
        <f t="shared" si="49"/>
        <v>11350</v>
      </c>
      <c r="D228" s="20">
        <f t="shared" si="50"/>
        <v>688</v>
      </c>
      <c r="E228">
        <f t="shared" si="51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7"/>
        <v>1017.95</v>
      </c>
      <c r="J228">
        <v>1</v>
      </c>
      <c r="K228" s="6">
        <f t="shared" si="48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6"/>
        <v>3.2399999999999745</v>
      </c>
    </row>
    <row r="229" spans="1:22">
      <c r="A229">
        <v>231</v>
      </c>
      <c r="C229">
        <f t="shared" si="49"/>
        <v>11400</v>
      </c>
      <c r="D229" s="20">
        <f t="shared" si="50"/>
        <v>691</v>
      </c>
      <c r="E229">
        <f t="shared" si="51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7"/>
        <v>1022.44</v>
      </c>
      <c r="J229">
        <v>1</v>
      </c>
      <c r="K229" s="6">
        <f t="shared" si="48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6"/>
        <v>3.2499999999999742</v>
      </c>
    </row>
    <row r="230" spans="1:22">
      <c r="A230">
        <v>232</v>
      </c>
      <c r="C230">
        <f t="shared" si="49"/>
        <v>11450</v>
      </c>
      <c r="D230" s="20">
        <f t="shared" si="50"/>
        <v>694</v>
      </c>
      <c r="E230">
        <f t="shared" si="51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7"/>
        <v>1026.93</v>
      </c>
      <c r="J230">
        <v>1</v>
      </c>
      <c r="K230" s="6">
        <f t="shared" si="48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6"/>
        <v>3.259999999999974</v>
      </c>
    </row>
    <row r="231" spans="1:22">
      <c r="A231">
        <v>233</v>
      </c>
      <c r="C231">
        <f t="shared" si="49"/>
        <v>11500</v>
      </c>
      <c r="D231" s="20">
        <f t="shared" si="50"/>
        <v>697</v>
      </c>
      <c r="E231">
        <f t="shared" si="51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7"/>
        <v>1031.43</v>
      </c>
      <c r="J231">
        <v>1</v>
      </c>
      <c r="K231" s="6">
        <f t="shared" si="48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6"/>
        <v>3.2699999999999738</v>
      </c>
    </row>
    <row r="232" spans="1:22">
      <c r="A232">
        <v>234</v>
      </c>
      <c r="C232">
        <f t="shared" si="49"/>
        <v>11550</v>
      </c>
      <c r="D232" s="20">
        <f t="shared" si="50"/>
        <v>700</v>
      </c>
      <c r="E232">
        <f t="shared" si="51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7"/>
        <v>1035.92</v>
      </c>
      <c r="J232">
        <v>1</v>
      </c>
      <c r="K232" s="6">
        <f t="shared" si="48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6"/>
        <v>3.2799999999999736</v>
      </c>
    </row>
    <row r="233" spans="1:22">
      <c r="A233">
        <v>235</v>
      </c>
      <c r="C233">
        <f t="shared" si="49"/>
        <v>11600</v>
      </c>
      <c r="D233" s="20">
        <f t="shared" si="50"/>
        <v>703</v>
      </c>
      <c r="E233">
        <f t="shared" si="51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7"/>
        <v>1040.4100000000001</v>
      </c>
      <c r="J233">
        <v>1</v>
      </c>
      <c r="K233" s="6">
        <f t="shared" si="48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6"/>
        <v>3.2899999999999734</v>
      </c>
    </row>
    <row r="234" spans="1:22">
      <c r="A234">
        <v>236</v>
      </c>
      <c r="C234">
        <f t="shared" si="49"/>
        <v>11650</v>
      </c>
      <c r="D234" s="20">
        <f t="shared" si="50"/>
        <v>706</v>
      </c>
      <c r="E234">
        <f t="shared" si="51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7"/>
        <v>1044.9000000000001</v>
      </c>
      <c r="J234">
        <v>1</v>
      </c>
      <c r="K234" s="6">
        <f t="shared" si="48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6"/>
        <v>3.2999999999999732</v>
      </c>
    </row>
    <row r="235" spans="1:22">
      <c r="A235">
        <v>237</v>
      </c>
      <c r="C235">
        <f t="shared" si="49"/>
        <v>11700</v>
      </c>
      <c r="D235" s="20">
        <f t="shared" si="50"/>
        <v>709</v>
      </c>
      <c r="E235">
        <f t="shared" si="51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7"/>
        <v>1049.4000000000001</v>
      </c>
      <c r="J235">
        <v>1</v>
      </c>
      <c r="K235" s="6">
        <f t="shared" si="48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6"/>
        <v>3.309999999999973</v>
      </c>
    </row>
    <row r="236" spans="1:22">
      <c r="A236">
        <v>238</v>
      </c>
      <c r="C236">
        <f t="shared" si="49"/>
        <v>11750</v>
      </c>
      <c r="D236" s="20">
        <f t="shared" si="50"/>
        <v>712</v>
      </c>
      <c r="E236">
        <f t="shared" si="51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7"/>
        <v>1053.8900000000001</v>
      </c>
      <c r="J236">
        <v>1</v>
      </c>
      <c r="K236" s="6">
        <f t="shared" si="48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6"/>
        <v>3.3199999999999728</v>
      </c>
    </row>
    <row r="237" spans="1:22">
      <c r="A237">
        <v>239</v>
      </c>
      <c r="C237">
        <f t="shared" si="49"/>
        <v>11800</v>
      </c>
      <c r="D237" s="20">
        <f t="shared" si="50"/>
        <v>715</v>
      </c>
      <c r="E237">
        <f t="shared" si="51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7"/>
        <v>1058.3900000000001</v>
      </c>
      <c r="J237">
        <v>1</v>
      </c>
      <c r="K237" s="6">
        <f t="shared" si="48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6"/>
        <v>3.3299999999999725</v>
      </c>
    </row>
    <row r="238" spans="1:22">
      <c r="A238">
        <v>240</v>
      </c>
      <c r="C238">
        <f t="shared" si="49"/>
        <v>11850</v>
      </c>
      <c r="D238" s="20">
        <f t="shared" si="50"/>
        <v>718</v>
      </c>
      <c r="E238">
        <f t="shared" si="51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7"/>
        <v>1062.8800000000001</v>
      </c>
      <c r="J238">
        <v>1</v>
      </c>
      <c r="K238" s="6">
        <f t="shared" si="48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6"/>
        <v>3.3399999999999723</v>
      </c>
    </row>
    <row r="239" spans="1:22">
      <c r="A239">
        <v>241</v>
      </c>
      <c r="C239">
        <f t="shared" si="49"/>
        <v>11900</v>
      </c>
      <c r="D239" s="20">
        <f t="shared" si="50"/>
        <v>721</v>
      </c>
      <c r="E239">
        <f t="shared" si="51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7"/>
        <v>1067.3800000000001</v>
      </c>
      <c r="J239">
        <v>1</v>
      </c>
      <c r="K239" s="6">
        <f t="shared" si="48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6"/>
        <v>3.3499999999999721</v>
      </c>
    </row>
    <row r="240" spans="1:22">
      <c r="A240">
        <v>242</v>
      </c>
      <c r="C240">
        <f t="shared" si="49"/>
        <v>11950</v>
      </c>
      <c r="D240" s="20">
        <f t="shared" si="50"/>
        <v>724</v>
      </c>
      <c r="E240">
        <f t="shared" si="51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7"/>
        <v>1071.8699999999999</v>
      </c>
      <c r="J240">
        <v>1</v>
      </c>
      <c r="K240" s="6">
        <f t="shared" si="48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6"/>
        <v>3.3599999999999719</v>
      </c>
    </row>
    <row r="241" spans="1:22">
      <c r="A241">
        <v>243</v>
      </c>
      <c r="C241">
        <f t="shared" si="49"/>
        <v>12000</v>
      </c>
      <c r="D241" s="20">
        <f t="shared" si="50"/>
        <v>727</v>
      </c>
      <c r="E241">
        <f t="shared" si="51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7"/>
        <v>1076.3699999999999</v>
      </c>
      <c r="J241">
        <v>1</v>
      </c>
      <c r="K241" s="6">
        <f t="shared" si="48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6"/>
        <v>3.3699999999999717</v>
      </c>
    </row>
    <row r="242" spans="1:22">
      <c r="A242">
        <v>244</v>
      </c>
      <c r="C242">
        <f t="shared" si="49"/>
        <v>12050</v>
      </c>
      <c r="D242" s="20">
        <f t="shared" si="50"/>
        <v>730</v>
      </c>
      <c r="E242">
        <f t="shared" si="51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7"/>
        <v>1080.8599999999999</v>
      </c>
      <c r="J242">
        <v>1</v>
      </c>
      <c r="K242" s="6">
        <f t="shared" si="48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6"/>
        <v>3.3799999999999715</v>
      </c>
    </row>
    <row r="243" spans="1:22">
      <c r="A243">
        <v>245</v>
      </c>
      <c r="C243">
        <f t="shared" si="49"/>
        <v>12100</v>
      </c>
      <c r="D243" s="20">
        <f t="shared" si="50"/>
        <v>733</v>
      </c>
      <c r="E243">
        <f t="shared" si="51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7"/>
        <v>1085.3599999999999</v>
      </c>
      <c r="J243">
        <v>1</v>
      </c>
      <c r="K243" s="6">
        <f t="shared" si="48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6"/>
        <v>3.3899999999999713</v>
      </c>
    </row>
    <row r="244" spans="1:22">
      <c r="A244">
        <v>246</v>
      </c>
      <c r="C244">
        <f t="shared" si="49"/>
        <v>12150</v>
      </c>
      <c r="D244" s="20">
        <f t="shared" si="50"/>
        <v>736</v>
      </c>
      <c r="E244">
        <f t="shared" si="51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7"/>
        <v>1089.8599999999999</v>
      </c>
      <c r="J244">
        <v>1</v>
      </c>
      <c r="K244" s="6">
        <f t="shared" si="48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6"/>
        <v>3.399999999999971</v>
      </c>
    </row>
    <row r="245" spans="1:22">
      <c r="A245">
        <v>247</v>
      </c>
      <c r="C245">
        <f t="shared" si="49"/>
        <v>12200</v>
      </c>
      <c r="D245" s="20">
        <f t="shared" si="50"/>
        <v>739</v>
      </c>
      <c r="E245">
        <f t="shared" si="51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7"/>
        <v>1094.3599999999999</v>
      </c>
      <c r="J245">
        <v>1</v>
      </c>
      <c r="K245" s="6">
        <f t="shared" si="48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6"/>
        <v>3.4099999999999708</v>
      </c>
    </row>
    <row r="246" spans="1:22">
      <c r="A246">
        <v>248</v>
      </c>
      <c r="C246">
        <f t="shared" si="49"/>
        <v>12250</v>
      </c>
      <c r="D246" s="20">
        <f t="shared" si="50"/>
        <v>742</v>
      </c>
      <c r="E246">
        <f t="shared" si="51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7"/>
        <v>1098.8499999999999</v>
      </c>
      <c r="J246">
        <v>1</v>
      </c>
      <c r="K246" s="6">
        <f t="shared" si="48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6"/>
        <v>3.4199999999999706</v>
      </c>
    </row>
    <row r="247" spans="1:22">
      <c r="A247">
        <v>249</v>
      </c>
      <c r="C247">
        <f t="shared" si="49"/>
        <v>12300</v>
      </c>
      <c r="D247" s="20">
        <f t="shared" si="50"/>
        <v>745</v>
      </c>
      <c r="E247">
        <f t="shared" si="51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7"/>
        <v>1103.3499999999999</v>
      </c>
      <c r="J247">
        <v>1</v>
      </c>
      <c r="K247" s="6">
        <f t="shared" si="48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6"/>
        <v>3.4299999999999704</v>
      </c>
    </row>
    <row r="248" spans="1:22">
      <c r="A248">
        <v>250</v>
      </c>
      <c r="C248">
        <f t="shared" si="49"/>
        <v>12350</v>
      </c>
      <c r="D248" s="20">
        <f t="shared" si="50"/>
        <v>748</v>
      </c>
      <c r="E248">
        <f t="shared" si="51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7"/>
        <v>1107.8499999999999</v>
      </c>
      <c r="J248">
        <v>1</v>
      </c>
      <c r="K248" s="6">
        <f t="shared" si="48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6"/>
        <v>3.4399999999999702</v>
      </c>
    </row>
    <row r="249" spans="1:22">
      <c r="A249">
        <v>251</v>
      </c>
      <c r="C249">
        <f t="shared" si="49"/>
        <v>12400</v>
      </c>
      <c r="D249" s="20">
        <f t="shared" si="50"/>
        <v>751</v>
      </c>
      <c r="E249">
        <f t="shared" si="51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7"/>
        <v>1112.3499999999999</v>
      </c>
      <c r="J249">
        <v>1</v>
      </c>
      <c r="K249" s="6">
        <f t="shared" si="48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6"/>
        <v>3.44999999999997</v>
      </c>
    </row>
    <row r="250" spans="1:22">
      <c r="A250">
        <v>252</v>
      </c>
      <c r="C250">
        <f t="shared" si="49"/>
        <v>12450</v>
      </c>
      <c r="D250" s="20">
        <f t="shared" si="50"/>
        <v>754</v>
      </c>
      <c r="E250">
        <f t="shared" si="51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7"/>
        <v>1116.8499999999999</v>
      </c>
      <c r="J250">
        <v>1</v>
      </c>
      <c r="K250" s="6">
        <f t="shared" si="48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6"/>
        <v>3.4599999999999698</v>
      </c>
    </row>
    <row r="251" spans="1:22">
      <c r="A251">
        <v>253</v>
      </c>
      <c r="C251">
        <f t="shared" si="49"/>
        <v>12500</v>
      </c>
      <c r="D251" s="20">
        <f t="shared" si="50"/>
        <v>757</v>
      </c>
      <c r="E251">
        <f t="shared" si="51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7"/>
        <v>1121.3499999999999</v>
      </c>
      <c r="J251">
        <v>1</v>
      </c>
      <c r="K251" s="6">
        <f t="shared" si="48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6"/>
        <v>3.4699999999999696</v>
      </c>
    </row>
    <row r="252" spans="1:22">
      <c r="A252">
        <v>261</v>
      </c>
      <c r="C252">
        <f t="shared" si="49"/>
        <v>12550</v>
      </c>
      <c r="D252" s="20">
        <f t="shared" si="50"/>
        <v>760</v>
      </c>
      <c r="E252">
        <f t="shared" si="51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6"/>
        <v>3.4799999999999693</v>
      </c>
    </row>
    <row r="253" spans="1:22">
      <c r="A253">
        <v>262</v>
      </c>
      <c r="C253">
        <f t="shared" si="49"/>
        <v>12600</v>
      </c>
      <c r="D253" s="20">
        <f t="shared" si="50"/>
        <v>763</v>
      </c>
      <c r="E253">
        <f t="shared" si="51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7"/>
        <v>1130.3499999999999</v>
      </c>
      <c r="J253">
        <v>1</v>
      </c>
      <c r="K253" s="6">
        <f t="shared" si="48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6"/>
        <v>3.4899999999999691</v>
      </c>
    </row>
    <row r="254" spans="1:22">
      <c r="A254">
        <v>263</v>
      </c>
      <c r="C254">
        <f t="shared" si="49"/>
        <v>12650</v>
      </c>
      <c r="D254" s="20">
        <f t="shared" si="50"/>
        <v>766</v>
      </c>
      <c r="E254">
        <f t="shared" si="51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7"/>
        <v>1134.8499999999999</v>
      </c>
      <c r="J254">
        <v>1</v>
      </c>
      <c r="K254" s="6">
        <f t="shared" si="48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6"/>
        <v>3.4999999999999689</v>
      </c>
    </row>
    <row r="255" spans="1:22">
      <c r="A255">
        <v>264</v>
      </c>
      <c r="C255">
        <f t="shared" si="49"/>
        <v>12700</v>
      </c>
      <c r="D255" s="20">
        <f t="shared" si="50"/>
        <v>769</v>
      </c>
      <c r="E255">
        <f t="shared" si="51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7"/>
        <v>1139.3499999999999</v>
      </c>
      <c r="J255">
        <v>1</v>
      </c>
      <c r="K255" s="6">
        <f t="shared" si="48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6"/>
        <v>3.5099999999999687</v>
      </c>
    </row>
    <row r="256" spans="1:22">
      <c r="A256">
        <v>265</v>
      </c>
      <c r="C256">
        <f t="shared" si="49"/>
        <v>12750</v>
      </c>
      <c r="D256" s="20">
        <f t="shared" si="50"/>
        <v>772</v>
      </c>
      <c r="E256">
        <f t="shared" si="51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7"/>
        <v>1143.8599999999999</v>
      </c>
      <c r="J256">
        <v>1</v>
      </c>
      <c r="K256" s="6">
        <f t="shared" si="48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6"/>
        <v>3.5199999999999685</v>
      </c>
    </row>
    <row r="257" spans="1:22">
      <c r="A257">
        <v>266</v>
      </c>
      <c r="B257">
        <v>22</v>
      </c>
      <c r="C257">
        <f t="shared" si="49"/>
        <v>12800</v>
      </c>
      <c r="D257" s="20">
        <f t="shared" si="50"/>
        <v>775</v>
      </c>
      <c r="E257">
        <f t="shared" si="51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7"/>
        <v>1148.3599999999999</v>
      </c>
      <c r="J257">
        <v>1</v>
      </c>
      <c r="K257" s="6">
        <f t="shared" si="48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6"/>
        <v>3.5299999999999683</v>
      </c>
    </row>
    <row r="258" spans="1:22">
      <c r="A258">
        <v>267</v>
      </c>
      <c r="C258">
        <f t="shared" si="49"/>
        <v>12850</v>
      </c>
      <c r="D258" s="20">
        <f t="shared" si="50"/>
        <v>778</v>
      </c>
      <c r="E258">
        <f t="shared" si="51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7"/>
        <v>1152.8599999999999</v>
      </c>
      <c r="J258">
        <v>1</v>
      </c>
      <c r="K258" s="6">
        <f t="shared" si="48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6"/>
        <v>3.5399999999999681</v>
      </c>
    </row>
    <row r="259" spans="1:22">
      <c r="A259">
        <v>268</v>
      </c>
      <c r="C259">
        <f t="shared" si="49"/>
        <v>12900</v>
      </c>
      <c r="D259" s="20">
        <f t="shared" si="50"/>
        <v>781</v>
      </c>
      <c r="E259">
        <f t="shared" si="51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6"/>
        <v>3.5499999999999678</v>
      </c>
    </row>
    <row r="260" spans="1:22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6"/>
        <v>3.5599999999999676</v>
      </c>
    </row>
    <row r="261" spans="1:22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6"/>
        <v>3.5699999999999674</v>
      </c>
    </row>
    <row r="262" spans="1:22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F26"/>
  <sheetViews>
    <sheetView topLeftCell="A10" workbookViewId="0">
      <selection activeCell="E26" sqref="E26"/>
    </sheetView>
  </sheetViews>
  <sheetFormatPr defaultRowHeight="13.5"/>
  <cols>
    <col min="3" max="3" width="10.125" customWidth="1"/>
  </cols>
  <sheetData>
    <row r="1" spans="1:6">
      <c r="A1" t="s">
        <v>24</v>
      </c>
      <c r="B1" t="s">
        <v>22</v>
      </c>
      <c r="C1" t="s">
        <v>322</v>
      </c>
      <c r="D1" t="s">
        <v>20</v>
      </c>
      <c r="E1" t="s">
        <v>218</v>
      </c>
      <c r="F1" t="s">
        <v>27</v>
      </c>
    </row>
    <row r="2" spans="1:6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>
      <c r="A25">
        <f>卡牌时间战力!B466</f>
        <v>24</v>
      </c>
      <c r="B25">
        <f>卡牌时间战力!C466</f>
        <v>23250</v>
      </c>
      <c r="C25">
        <f>卡牌时间战力!D466</f>
        <v>1402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>
      <c r="A26">
        <f>卡牌时间战力!B616</f>
        <v>25</v>
      </c>
      <c r="B26">
        <f>卡牌时间战力!C616</f>
        <v>30750</v>
      </c>
      <c r="C26">
        <f>卡牌时间战力!D616</f>
        <v>1852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B1" sqref="B1"/>
    </sheetView>
  </sheetViews>
  <sheetFormatPr defaultRowHeight="13.5"/>
  <cols>
    <col min="2" max="2" width="11.875" customWidth="1"/>
    <col min="3" max="3" width="12" customWidth="1"/>
  </cols>
  <sheetData>
    <row r="1" spans="1:7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G21"/>
  <sheetViews>
    <sheetView topLeftCell="B1" workbookViewId="0">
      <selection activeCell="D8" sqref="D8"/>
    </sheetView>
  </sheetViews>
  <sheetFormatPr defaultRowHeight="13.5"/>
  <cols>
    <col min="3" max="3" width="9" customWidth="1"/>
    <col min="4" max="4" width="13.75" customWidth="1"/>
    <col min="6" max="6" width="13.75" customWidth="1"/>
    <col min="7" max="7" width="10.5" customWidth="1"/>
  </cols>
  <sheetData>
    <row r="1" spans="1:7" ht="27">
      <c r="A1" t="s">
        <v>23</v>
      </c>
      <c r="B1" s="1" t="s">
        <v>358</v>
      </c>
      <c r="C1" t="s">
        <v>25</v>
      </c>
      <c r="D1" t="s">
        <v>314</v>
      </c>
      <c r="E1" t="s">
        <v>315</v>
      </c>
      <c r="F1" s="1" t="s">
        <v>316</v>
      </c>
      <c r="G1" s="1" t="s">
        <v>317</v>
      </c>
    </row>
    <row r="2" spans="1:7" s="9" customFormat="1">
      <c r="A2" s="9">
        <v>1</v>
      </c>
      <c r="B2" s="9">
        <v>1</v>
      </c>
      <c r="C2" s="9">
        <f>卡牌等级战力!E3</f>
        <v>42.57</v>
      </c>
      <c r="D2" s="9">
        <f>卡牌等级战力!C3</f>
        <v>35</v>
      </c>
      <c r="E2" s="9">
        <v>0</v>
      </c>
      <c r="F2" s="9">
        <v>1</v>
      </c>
      <c r="G2" s="9">
        <f>ROUND(D2/C2,2)</f>
        <v>0.82</v>
      </c>
    </row>
    <row r="3" spans="1:7" s="9" customFormat="1">
      <c r="A3" s="9">
        <v>2</v>
      </c>
      <c r="B3" s="9">
        <v>2</v>
      </c>
      <c r="C3" s="9">
        <f>卡牌等级战力!E9</f>
        <v>202.29</v>
      </c>
      <c r="D3" s="9">
        <f>卡牌等级战力!C6</f>
        <v>60</v>
      </c>
      <c r="E3" s="9">
        <f>D3-D2</f>
        <v>25</v>
      </c>
      <c r="F3" s="9">
        <v>1</v>
      </c>
      <c r="G3" s="9">
        <f>ROUND(D3/C3,2)</f>
        <v>0.3</v>
      </c>
    </row>
    <row r="4" spans="1:7" s="9" customFormat="1">
      <c r="A4" s="9">
        <v>3</v>
      </c>
      <c r="B4" s="9">
        <v>3</v>
      </c>
      <c r="C4" s="9">
        <f>卡牌等级战力!E15</f>
        <v>532.98</v>
      </c>
      <c r="D4" s="9">
        <f>卡牌等级战力!C11</f>
        <v>150</v>
      </c>
      <c r="E4" s="9">
        <f t="shared" ref="E4:E6" si="0">D4-D3</f>
        <v>90</v>
      </c>
      <c r="F4" s="9">
        <f t="shared" ref="F4:F6" si="1">ROUND((E4-E3)/E3,2)</f>
        <v>2.6</v>
      </c>
      <c r="G4" s="9">
        <f>ROUND(D4/C4,2)</f>
        <v>0.28000000000000003</v>
      </c>
    </row>
    <row r="5" spans="1:7" s="9" customFormat="1">
      <c r="A5" s="9">
        <v>4</v>
      </c>
      <c r="B5" s="9">
        <v>4</v>
      </c>
      <c r="C5" s="9">
        <f>卡牌等级战力!E21</f>
        <v>1540.69</v>
      </c>
      <c r="D5" s="9">
        <f>卡牌等级战力!C16</f>
        <v>310</v>
      </c>
      <c r="E5" s="9">
        <f t="shared" si="0"/>
        <v>160</v>
      </c>
      <c r="F5" s="9">
        <f t="shared" si="1"/>
        <v>0.78</v>
      </c>
      <c r="G5" s="9">
        <f>ROUND(D5/C5,2)</f>
        <v>0.2</v>
      </c>
    </row>
    <row r="6" spans="1:7" s="9" customFormat="1">
      <c r="A6" s="9">
        <v>5</v>
      </c>
      <c r="B6" s="9">
        <v>5</v>
      </c>
      <c r="C6" s="9">
        <f>卡牌等级战力!E24</f>
        <v>3775</v>
      </c>
      <c r="D6" s="9">
        <f>卡牌等级战力!C20</f>
        <v>575</v>
      </c>
      <c r="E6" s="9">
        <f t="shared" si="0"/>
        <v>265</v>
      </c>
      <c r="F6" s="9">
        <f t="shared" si="1"/>
        <v>0.66</v>
      </c>
      <c r="G6" s="9">
        <f>ROUND(D6/C6,2)</f>
        <v>0.15</v>
      </c>
    </row>
    <row r="7" spans="1:7" s="9" customFormat="1">
      <c r="A7" s="9">
        <v>6</v>
      </c>
      <c r="B7" s="9">
        <v>6</v>
      </c>
      <c r="C7" s="9">
        <f>ROUND(卡牌等级战力!E25*1.15,2)</f>
        <v>5818.87</v>
      </c>
    </row>
    <row r="8" spans="1:7" s="9" customFormat="1">
      <c r="A8" s="9">
        <v>7</v>
      </c>
      <c r="B8" s="9">
        <v>7</v>
      </c>
      <c r="C8" s="9">
        <f>ROUND(卡牌等级战力!E25*1.55,2)</f>
        <v>7842.83</v>
      </c>
    </row>
    <row r="9" spans="1:7" s="9" customFormat="1">
      <c r="A9" s="9">
        <v>8</v>
      </c>
      <c r="B9" s="9">
        <v>8</v>
      </c>
    </row>
    <row r="10" spans="1:7" s="9" customFormat="1">
      <c r="A10" s="9">
        <v>9</v>
      </c>
      <c r="B10" s="9">
        <v>9</v>
      </c>
    </row>
    <row r="11" spans="1:7" s="9" customFormat="1">
      <c r="A11" s="9">
        <v>10</v>
      </c>
      <c r="B11" s="9">
        <v>10</v>
      </c>
    </row>
    <row r="12" spans="1:7" s="10" customFormat="1">
      <c r="A12" s="10">
        <v>11</v>
      </c>
      <c r="B12" s="10">
        <v>11</v>
      </c>
    </row>
    <row r="13" spans="1:7" s="10" customFormat="1">
      <c r="A13" s="10">
        <v>12</v>
      </c>
      <c r="B13" s="10">
        <v>12</v>
      </c>
    </row>
    <row r="14" spans="1:7" s="10" customFormat="1">
      <c r="A14" s="10">
        <v>13</v>
      </c>
      <c r="B14" s="10">
        <v>13</v>
      </c>
    </row>
    <row r="15" spans="1:7" s="10" customFormat="1">
      <c r="A15" s="10">
        <v>14</v>
      </c>
      <c r="B15" s="10">
        <v>14</v>
      </c>
    </row>
    <row r="16" spans="1:7" s="10" customFormat="1">
      <c r="A16" s="10">
        <v>15</v>
      </c>
      <c r="B16" s="10">
        <v>15</v>
      </c>
    </row>
    <row r="17" spans="1:2" s="10" customFormat="1">
      <c r="A17" s="10">
        <v>16</v>
      </c>
      <c r="B17" s="10">
        <v>16</v>
      </c>
    </row>
    <row r="18" spans="1:2" s="10" customFormat="1">
      <c r="A18" s="10">
        <v>17</v>
      </c>
      <c r="B18" s="10">
        <v>17</v>
      </c>
    </row>
    <row r="19" spans="1:2" s="10" customFormat="1">
      <c r="A19" s="10">
        <v>18</v>
      </c>
      <c r="B19" s="10">
        <v>18</v>
      </c>
    </row>
    <row r="20" spans="1:2" s="10" customFormat="1">
      <c r="A20" s="10">
        <v>19</v>
      </c>
      <c r="B20" s="10">
        <v>19</v>
      </c>
    </row>
    <row r="21" spans="1:2" s="10" customFormat="1">
      <c r="A21" s="10">
        <v>20</v>
      </c>
      <c r="B21" s="10">
        <v>20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E18" sqref="E18"/>
    </sheetView>
  </sheetViews>
  <sheetFormatPr defaultRowHeight="13.5"/>
  <cols>
    <col min="5" max="5" width="14" customWidth="1"/>
    <col min="6" max="6" width="13.375" customWidth="1"/>
    <col min="7" max="8" width="13.25" customWidth="1"/>
    <col min="9" max="9" width="13.125" customWidth="1"/>
    <col min="10" max="10" width="13" customWidth="1"/>
  </cols>
  <sheetData>
    <row r="1" spans="1:10">
      <c r="A1" t="s">
        <v>336</v>
      </c>
      <c r="B1" t="s">
        <v>337</v>
      </c>
      <c r="C1" t="s">
        <v>338</v>
      </c>
      <c r="D1" t="s">
        <v>339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AN30"/>
  <sheetViews>
    <sheetView workbookViewId="0">
      <pane xSplit="1" ySplit="1" topLeftCell="B2" activePane="bottomRight" state="frozenSplit"/>
      <selection sqref="A1:XFD1"/>
      <selection pane="topRight" activeCell="L1" sqref="L1"/>
      <selection pane="bottomLeft" activeCell="A4" sqref="A4"/>
      <selection pane="bottomRight" activeCell="D11" sqref="D11"/>
    </sheetView>
  </sheetViews>
  <sheetFormatPr defaultRowHeight="13.5"/>
  <cols>
    <col min="1" max="1" width="10" customWidth="1"/>
    <col min="27" max="27" width="10.375" customWidth="1"/>
    <col min="29" max="29" width="9" customWidth="1"/>
  </cols>
  <sheetData>
    <row r="1" spans="1:40">
      <c r="A1" t="s">
        <v>61</v>
      </c>
      <c r="B1" t="s">
        <v>99</v>
      </c>
      <c r="C1" t="s">
        <v>101</v>
      </c>
      <c r="D1" t="s">
        <v>107</v>
      </c>
      <c r="E1" t="s">
        <v>112</v>
      </c>
      <c r="F1" t="s">
        <v>76</v>
      </c>
      <c r="G1" t="s">
        <v>122</v>
      </c>
      <c r="H1" t="s">
        <v>126</v>
      </c>
      <c r="I1" t="s">
        <v>132</v>
      </c>
      <c r="J1" t="s">
        <v>136</v>
      </c>
      <c r="K1" t="s">
        <v>139</v>
      </c>
      <c r="L1" t="s">
        <v>141</v>
      </c>
      <c r="M1" t="s">
        <v>88</v>
      </c>
      <c r="N1" s="2" t="s">
        <v>86</v>
      </c>
      <c r="O1" s="2" t="s">
        <v>149</v>
      </c>
      <c r="P1" s="2" t="s">
        <v>150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155</v>
      </c>
      <c r="V1" s="2" t="s">
        <v>156</v>
      </c>
      <c r="W1" s="2" t="s">
        <v>157</v>
      </c>
      <c r="X1" s="2" t="s">
        <v>158</v>
      </c>
      <c r="Y1" s="2" t="s">
        <v>159</v>
      </c>
      <c r="Z1" s="2" t="s">
        <v>160</v>
      </c>
      <c r="AA1" s="2" t="s">
        <v>161</v>
      </c>
      <c r="AB1" s="2" t="s">
        <v>162</v>
      </c>
      <c r="AC1" s="2" t="s">
        <v>163</v>
      </c>
      <c r="AD1" s="2" t="s">
        <v>164</v>
      </c>
      <c r="AE1" s="2" t="s">
        <v>165</v>
      </c>
      <c r="AF1" s="2" t="s">
        <v>166</v>
      </c>
      <c r="AG1" s="2" t="s">
        <v>167</v>
      </c>
      <c r="AH1" s="2" t="s">
        <v>168</v>
      </c>
      <c r="AI1" s="2" t="s">
        <v>169</v>
      </c>
      <c r="AJ1" s="2" t="s">
        <v>170</v>
      </c>
      <c r="AK1" s="2" t="s">
        <v>171</v>
      </c>
      <c r="AL1" s="2" t="s">
        <v>172</v>
      </c>
      <c r="AM1" s="2" t="s">
        <v>173</v>
      </c>
      <c r="AN1" s="2" t="s">
        <v>174</v>
      </c>
    </row>
    <row r="2" spans="1:40">
      <c r="A2" t="s">
        <v>62</v>
      </c>
      <c r="B2" s="13">
        <v>10</v>
      </c>
      <c r="C2" s="13">
        <v>10</v>
      </c>
      <c r="D2" s="13">
        <v>10</v>
      </c>
      <c r="E2" s="13" t="s">
        <v>79</v>
      </c>
    </row>
    <row r="3" spans="1:40">
      <c r="A3" t="s">
        <v>63</v>
      </c>
      <c r="F3" s="13">
        <v>10</v>
      </c>
    </row>
    <row r="4" spans="1:40">
      <c r="A4" t="s">
        <v>64</v>
      </c>
      <c r="I4" s="13">
        <v>10</v>
      </c>
      <c r="J4" s="13" t="s">
        <v>79</v>
      </c>
    </row>
    <row r="5" spans="1:40">
      <c r="A5" t="s">
        <v>65</v>
      </c>
      <c r="L5" s="13">
        <v>10</v>
      </c>
      <c r="M5" s="13">
        <v>10</v>
      </c>
    </row>
    <row r="6" spans="1:40">
      <c r="A6" t="s">
        <v>66</v>
      </c>
      <c r="G6" s="13">
        <v>10</v>
      </c>
      <c r="H6" s="13" t="s">
        <v>79</v>
      </c>
    </row>
    <row r="7" spans="1:40">
      <c r="A7" t="s">
        <v>75</v>
      </c>
    </row>
    <row r="8" spans="1:40">
      <c r="A8" t="s">
        <v>77</v>
      </c>
      <c r="F8" s="13">
        <v>10</v>
      </c>
    </row>
    <row r="9" spans="1:40">
      <c r="A9" t="s">
        <v>78</v>
      </c>
    </row>
    <row r="10" spans="1:40">
      <c r="A10" t="s">
        <v>248</v>
      </c>
    </row>
    <row r="11" spans="1:40">
      <c r="A11" t="s">
        <v>80</v>
      </c>
    </row>
    <row r="12" spans="1:40">
      <c r="A12" t="s">
        <v>249</v>
      </c>
    </row>
    <row r="13" spans="1:40">
      <c r="A13" t="s">
        <v>83</v>
      </c>
      <c r="K13" s="13">
        <v>10</v>
      </c>
    </row>
    <row r="14" spans="1:40">
      <c r="A14" s="2" t="s">
        <v>84</v>
      </c>
      <c r="K14" s="2">
        <v>10</v>
      </c>
    </row>
    <row r="15" spans="1:40">
      <c r="A15" s="2" t="s">
        <v>67</v>
      </c>
      <c r="N15" s="2">
        <v>10</v>
      </c>
    </row>
    <row r="16" spans="1:40">
      <c r="A16" s="2" t="s">
        <v>87</v>
      </c>
      <c r="O16" s="2">
        <v>10</v>
      </c>
    </row>
    <row r="17" spans="1:40">
      <c r="A17" s="2" t="s">
        <v>89</v>
      </c>
      <c r="P17" s="2">
        <v>10</v>
      </c>
    </row>
    <row r="18" spans="1:40">
      <c r="A18" s="2" t="s">
        <v>90</v>
      </c>
      <c r="Q18" s="2">
        <v>10</v>
      </c>
    </row>
    <row r="19" spans="1:40">
      <c r="A19" s="2" t="s">
        <v>91</v>
      </c>
      <c r="R19" s="2">
        <v>10</v>
      </c>
      <c r="S19" s="2">
        <v>10</v>
      </c>
    </row>
    <row r="20" spans="1:40">
      <c r="A20" s="2" t="s">
        <v>92</v>
      </c>
      <c r="T20" s="2">
        <v>10</v>
      </c>
      <c r="U20" s="2">
        <v>10</v>
      </c>
      <c r="V20" s="2">
        <v>10</v>
      </c>
      <c r="W20" s="2">
        <v>10</v>
      </c>
      <c r="X20" s="2">
        <v>10</v>
      </c>
    </row>
    <row r="21" spans="1:40">
      <c r="A21" s="2" t="s">
        <v>68</v>
      </c>
      <c r="Y21" s="2">
        <v>10</v>
      </c>
    </row>
    <row r="22" spans="1:40">
      <c r="A22" s="2" t="s">
        <v>69</v>
      </c>
      <c r="Z22" s="2">
        <v>10</v>
      </c>
    </row>
    <row r="23" spans="1:40">
      <c r="A23" s="2" t="s">
        <v>93</v>
      </c>
      <c r="AA23" s="2">
        <v>10</v>
      </c>
    </row>
    <row r="24" spans="1:40">
      <c r="A24" s="2" t="s">
        <v>70</v>
      </c>
      <c r="AB24" s="2">
        <v>10</v>
      </c>
    </row>
    <row r="25" spans="1:40">
      <c r="A25" s="2" t="s">
        <v>71</v>
      </c>
      <c r="AC25" s="2">
        <v>10</v>
      </c>
    </row>
    <row r="26" spans="1:40">
      <c r="A26" s="2" t="s">
        <v>72</v>
      </c>
      <c r="AD26" s="2">
        <v>10</v>
      </c>
    </row>
    <row r="27" spans="1:40">
      <c r="A27" s="2" t="s">
        <v>94</v>
      </c>
      <c r="AE27" s="2">
        <v>10</v>
      </c>
      <c r="AF27" s="2">
        <v>10</v>
      </c>
    </row>
    <row r="28" spans="1:40">
      <c r="A28" s="2" t="s">
        <v>95</v>
      </c>
      <c r="AG28" s="2">
        <v>10</v>
      </c>
      <c r="AH28" s="2">
        <v>10</v>
      </c>
    </row>
    <row r="29" spans="1:40">
      <c r="A29" s="2" t="s">
        <v>96</v>
      </c>
      <c r="AI29" s="2">
        <v>10</v>
      </c>
      <c r="AJ29" s="2">
        <v>10</v>
      </c>
    </row>
    <row r="30" spans="1:40">
      <c r="A30" s="2" t="s">
        <v>97</v>
      </c>
      <c r="AK30" s="2">
        <v>10</v>
      </c>
      <c r="AL30" s="2">
        <v>10</v>
      </c>
      <c r="AM30" s="2">
        <v>10</v>
      </c>
      <c r="AN30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BH177"/>
  <sheetViews>
    <sheetView topLeftCell="C1" workbookViewId="0">
      <pane xSplit="4" ySplit="1" topLeftCell="AB2" activePane="bottomRight" state="frozenSplit"/>
      <selection activeCell="C1" sqref="C1"/>
      <selection pane="topRight" activeCell="Z1" sqref="Z1"/>
      <selection pane="bottomLeft" activeCell="C14" sqref="C14"/>
      <selection pane="bottomRight" activeCell="AE17" sqref="AE17"/>
    </sheetView>
  </sheetViews>
  <sheetFormatPr defaultRowHeight="13.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8" width="8.375" customWidth="1"/>
    <col min="9" max="9" width="5.75" customWidth="1"/>
    <col min="10" max="10" width="5.75" hidden="1" customWidth="1"/>
    <col min="11" max="11" width="4.75" customWidth="1"/>
    <col min="12" max="12" width="5.875" hidden="1" customWidth="1"/>
    <col min="13" max="13" width="5" customWidth="1"/>
    <col min="14" max="14" width="5.75" hidden="1" customWidth="1"/>
    <col min="15" max="15" width="9" style="11"/>
    <col min="16" max="16" width="8" customWidth="1"/>
    <col min="17" max="17" width="8" hidden="1" customWidth="1"/>
    <col min="19" max="19" width="16.25" hidden="1" customWidth="1"/>
    <col min="21" max="21" width="17.75" hidden="1" customWidth="1"/>
    <col min="23" max="23" width="16.75" hidden="1" customWidth="1"/>
    <col min="25" max="25" width="16.75" hidden="1" customWidth="1"/>
    <col min="27" max="27" width="16.5" hidden="1" customWidth="1"/>
    <col min="28" max="28" width="10.625" style="11" customWidth="1"/>
    <col min="29" max="29" width="8.375" customWidth="1"/>
    <col min="30" max="30" width="8.375" hidden="1" customWidth="1"/>
    <col min="32" max="32" width="16.25" hidden="1" customWidth="1"/>
    <col min="34" max="34" width="16.25" hidden="1" customWidth="1"/>
    <col min="36" max="36" width="16.75" hidden="1" customWidth="1"/>
    <col min="38" max="38" width="16.75" hidden="1" customWidth="1"/>
    <col min="40" max="40" width="16.5" hidden="1" customWidth="1"/>
    <col min="41" max="42" width="10.625" style="11" customWidth="1"/>
    <col min="43" max="43" width="10.625" customWidth="1"/>
    <col min="44" max="44" width="9" hidden="1" customWidth="1"/>
    <col min="45" max="45" width="10.625" customWidth="1"/>
    <col min="46" max="46" width="9" hidden="1" customWidth="1"/>
    <col min="47" max="47" width="10.625" customWidth="1"/>
    <col min="48" max="48" width="16.125" hidden="1" customWidth="1"/>
    <col min="49" max="49" width="9" customWidth="1"/>
    <col min="50" max="50" width="17.5" hidden="1" customWidth="1"/>
    <col min="51" max="51" width="9.875" customWidth="1"/>
    <col min="52" max="52" width="11" hidden="1" customWidth="1"/>
    <col min="53" max="53" width="10.625" customWidth="1"/>
    <col min="54" max="54" width="12.5" hidden="1" customWidth="1"/>
    <col min="55" max="55" width="12.5" customWidth="1"/>
    <col min="56" max="56" width="12.5" hidden="1" customWidth="1"/>
    <col min="57" max="57" width="8.75" customWidth="1"/>
    <col min="58" max="58" width="19" hidden="1" customWidth="1"/>
    <col min="59" max="59" width="9.375" style="11" customWidth="1"/>
    <col min="60" max="60" width="10.625" customWidth="1"/>
    <col min="64" max="64" width="14.5" customWidth="1"/>
    <col min="65" max="65" width="14" customWidth="1"/>
    <col min="66" max="66" width="14.375" customWidth="1"/>
  </cols>
  <sheetData>
    <row r="1" spans="1:60" ht="27">
      <c r="A1" t="s">
        <v>29</v>
      </c>
      <c r="B1" t="s">
        <v>192</v>
      </c>
      <c r="C1" t="s">
        <v>103</v>
      </c>
      <c r="D1" s="16" t="s">
        <v>18</v>
      </c>
      <c r="E1" t="s">
        <v>28</v>
      </c>
      <c r="G1" t="s">
        <v>23</v>
      </c>
      <c r="H1" s="1" t="s">
        <v>175</v>
      </c>
      <c r="I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5" t="s">
        <v>182</v>
      </c>
      <c r="P1" s="1" t="s">
        <v>227</v>
      </c>
      <c r="Q1" s="1" t="s">
        <v>228</v>
      </c>
      <c r="R1" t="s">
        <v>229</v>
      </c>
      <c r="S1" s="1" t="s">
        <v>230</v>
      </c>
      <c r="T1" t="s">
        <v>178</v>
      </c>
      <c r="U1" s="1" t="s">
        <v>231</v>
      </c>
      <c r="V1" t="s">
        <v>232</v>
      </c>
      <c r="W1" s="1" t="s">
        <v>233</v>
      </c>
      <c r="X1" s="1" t="s">
        <v>234</v>
      </c>
      <c r="Y1" s="1" t="s">
        <v>235</v>
      </c>
      <c r="Z1" s="1" t="s">
        <v>236</v>
      </c>
      <c r="AA1" s="1" t="s">
        <v>237</v>
      </c>
      <c r="AB1" s="15" t="s">
        <v>183</v>
      </c>
      <c r="AC1" s="1" t="s">
        <v>238</v>
      </c>
      <c r="AD1" s="1" t="s">
        <v>239</v>
      </c>
      <c r="AE1" t="s">
        <v>179</v>
      </c>
      <c r="AF1" s="1" t="s">
        <v>240</v>
      </c>
      <c r="AG1" t="s">
        <v>180</v>
      </c>
      <c r="AH1" s="1" t="s">
        <v>241</v>
      </c>
      <c r="AI1" t="s">
        <v>181</v>
      </c>
      <c r="AJ1" s="1" t="s">
        <v>242</v>
      </c>
      <c r="AK1" s="1" t="s">
        <v>219</v>
      </c>
      <c r="AL1" s="1" t="s">
        <v>243</v>
      </c>
      <c r="AM1" s="1" t="s">
        <v>220</v>
      </c>
      <c r="AN1" s="1" t="s">
        <v>244</v>
      </c>
      <c r="AO1" s="1" t="s">
        <v>184</v>
      </c>
      <c r="AP1" s="15" t="s">
        <v>185</v>
      </c>
      <c r="AQ1" s="1" t="s">
        <v>203</v>
      </c>
      <c r="AR1" s="1" t="s">
        <v>204</v>
      </c>
      <c r="AS1" s="1" t="s">
        <v>205</v>
      </c>
      <c r="AT1" s="1" t="s">
        <v>206</v>
      </c>
      <c r="AU1" s="1" t="s">
        <v>207</v>
      </c>
      <c r="AV1" s="1" t="s">
        <v>215</v>
      </c>
      <c r="AW1" s="1" t="s">
        <v>208</v>
      </c>
      <c r="AX1" s="1" t="s">
        <v>216</v>
      </c>
      <c r="AY1" s="1" t="s">
        <v>209</v>
      </c>
      <c r="AZ1" s="1" t="s">
        <v>210</v>
      </c>
      <c r="BA1" s="1" t="s">
        <v>189</v>
      </c>
      <c r="BB1" s="1" t="s">
        <v>211</v>
      </c>
      <c r="BC1" s="1" t="s">
        <v>190</v>
      </c>
      <c r="BD1" s="1" t="s">
        <v>212</v>
      </c>
      <c r="BE1" s="1" t="s">
        <v>213</v>
      </c>
      <c r="BF1" s="1" t="s">
        <v>214</v>
      </c>
      <c r="BG1" s="15" t="s">
        <v>191</v>
      </c>
      <c r="BH1" s="1" t="s">
        <v>202</v>
      </c>
    </row>
    <row r="2" spans="1:60" s="14" customFormat="1">
      <c r="B2" s="14">
        <v>4</v>
      </c>
      <c r="C2" s="14" t="s">
        <v>98</v>
      </c>
    </row>
    <row r="3" spans="1:60">
      <c r="A3" t="s">
        <v>30</v>
      </c>
      <c r="B3" t="s">
        <v>193</v>
      </c>
      <c r="D3" s="16">
        <f t="shared" ref="D3:D12" ca="1" si="0">O3+AB3+AO3+AP3+BG3</f>
        <v>43</v>
      </c>
      <c r="E3">
        <f ca="1">OFFSET(法宝等级!C2,技能设计!H3-1,0)</f>
        <v>42.57</v>
      </c>
      <c r="F3" s="5" t="s">
        <v>108</v>
      </c>
      <c r="G3">
        <v>1</v>
      </c>
      <c r="H3">
        <v>1</v>
      </c>
      <c r="J3">
        <f>I3</f>
        <v>0</v>
      </c>
      <c r="K3">
        <f ca="1">ROUND(E3,0)</f>
        <v>43</v>
      </c>
      <c r="L3">
        <f ca="1">K3</f>
        <v>43</v>
      </c>
      <c r="N3">
        <f>M3</f>
        <v>0</v>
      </c>
      <c r="O3" s="11">
        <f ca="1">J3+L3+N3</f>
        <v>43</v>
      </c>
      <c r="Q3">
        <f t="shared" ref="Q3:Q12" si="1">P3*BH3</f>
        <v>0</v>
      </c>
      <c r="S3">
        <f t="shared" ref="S3:S12" si="2">R3*BH3*2</f>
        <v>0</v>
      </c>
      <c r="U3">
        <f t="shared" ref="U3:U12" ca="1" si="3">ROUND((E3/2*(1-T3)+2*E3/2*T3-E3/2)*BH3*2,2)</f>
        <v>0</v>
      </c>
      <c r="W3">
        <f t="shared" ref="W3:W12" si="4">V3*BH3*2</f>
        <v>0</v>
      </c>
      <c r="Y3">
        <f t="shared" ref="Y3:Y12" si="5">X3*BH3*2</f>
        <v>0</v>
      </c>
      <c r="AA3">
        <f t="shared" ref="AA3:AA12" si="6">Z3*BH3*2</f>
        <v>0</v>
      </c>
      <c r="AB3" s="11">
        <f t="shared" ref="AB3:AB12" ca="1" si="7">Q3+S3+U3+W3+Y3+AA3</f>
        <v>0</v>
      </c>
      <c r="AD3">
        <f t="shared" ref="AD3:AD12" si="8">-AC3*BH3</f>
        <v>0</v>
      </c>
      <c r="AF3">
        <f t="shared" ref="AF3:AF12" si="9">-AE3*BH3*2</f>
        <v>0</v>
      </c>
      <c r="AH3">
        <f t="shared" ref="AH3:AH12" ca="1" si="10">-(E3/2*(1-AG3)+2*E3/2*AG3-E3/2)*BH3*2</f>
        <v>0</v>
      </c>
      <c r="AJ3">
        <f t="shared" ref="AJ3:AJ12" si="11">-AI3*BH3*2</f>
        <v>0</v>
      </c>
      <c r="AL3">
        <f t="shared" ref="AL3:AL12" si="12">-AK3*BH3*2</f>
        <v>0</v>
      </c>
      <c r="AN3">
        <f t="shared" ref="AN3:AN12" si="13">-AM3*BH3*2</f>
        <v>0</v>
      </c>
      <c r="AO3" s="11">
        <f t="shared" ref="AO3:AO12" ca="1" si="14">AD3+AF3+AH3+AJ3+AL3+AN3</f>
        <v>0</v>
      </c>
      <c r="AP3" s="11">
        <v>0</v>
      </c>
      <c r="AR3">
        <f>B2*AQ3</f>
        <v>0</v>
      </c>
      <c r="AT3">
        <f>B2*AS3</f>
        <v>0</v>
      </c>
      <c r="AV3">
        <f>AU3*B2*B4*BH3*2</f>
        <v>0</v>
      </c>
      <c r="AX3">
        <f ca="1">(E3/2*2*AW3)*B2*B4*BH3*2</f>
        <v>0</v>
      </c>
      <c r="AZ3">
        <f ca="1">E3/4*B2*BH3*AY3</f>
        <v>0</v>
      </c>
      <c r="BB3">
        <f ca="1">E3/4*B2*BH3*BA3</f>
        <v>0</v>
      </c>
      <c r="BD3">
        <f ca="1">E3/4*B2*BH3*BC3</f>
        <v>0</v>
      </c>
      <c r="BF3">
        <f>BE3*B2+0.5*BE3*B2*0.75</f>
        <v>0</v>
      </c>
      <c r="BG3" s="11">
        <f ca="1">AR3+AT3+AV3+AX3+AZ3+BB3+BD3+BF3</f>
        <v>0</v>
      </c>
      <c r="BH3">
        <v>3</v>
      </c>
    </row>
    <row r="4" spans="1:60">
      <c r="B4">
        <v>0.5</v>
      </c>
      <c r="D4" s="16">
        <f t="shared" ca="1" si="0"/>
        <v>202</v>
      </c>
      <c r="E4">
        <f ca="1">OFFSET(法宝等级!C2,技能设计!H4-1,0)</f>
        <v>202.29</v>
      </c>
      <c r="G4">
        <v>2</v>
      </c>
      <c r="H4">
        <v>2</v>
      </c>
      <c r="J4">
        <f t="shared" ref="J4:J67" si="15">I4</f>
        <v>0</v>
      </c>
      <c r="K4">
        <f ca="1">ROUND(E4,0)</f>
        <v>202</v>
      </c>
      <c r="L4">
        <f t="shared" ref="L4:L67" ca="1" si="16">K4</f>
        <v>202</v>
      </c>
      <c r="N4">
        <f t="shared" ref="N4:N67" si="17">M4</f>
        <v>0</v>
      </c>
      <c r="O4" s="11">
        <f t="shared" ref="O4:O67" ca="1" si="18">J4+L4+N4</f>
        <v>202</v>
      </c>
      <c r="Q4">
        <f t="shared" si="1"/>
        <v>0</v>
      </c>
      <c r="S4">
        <f t="shared" si="2"/>
        <v>0</v>
      </c>
      <c r="U4">
        <f t="shared" ca="1" si="3"/>
        <v>0</v>
      </c>
      <c r="W4">
        <f t="shared" si="4"/>
        <v>0</v>
      </c>
      <c r="Y4">
        <f t="shared" si="5"/>
        <v>0</v>
      </c>
      <c r="AA4">
        <f t="shared" si="6"/>
        <v>0</v>
      </c>
      <c r="AB4" s="11">
        <f t="shared" ca="1" si="7"/>
        <v>0</v>
      </c>
      <c r="AD4">
        <f t="shared" si="8"/>
        <v>0</v>
      </c>
      <c r="AF4">
        <f t="shared" si="9"/>
        <v>0</v>
      </c>
      <c r="AH4">
        <f t="shared" ca="1" si="10"/>
        <v>0</v>
      </c>
      <c r="AJ4">
        <f t="shared" si="11"/>
        <v>0</v>
      </c>
      <c r="AL4">
        <f t="shared" si="12"/>
        <v>0</v>
      </c>
      <c r="AN4">
        <f t="shared" si="13"/>
        <v>0</v>
      </c>
      <c r="AO4" s="11">
        <f t="shared" ca="1" si="14"/>
        <v>0</v>
      </c>
      <c r="AP4" s="11">
        <v>0</v>
      </c>
      <c r="AR4">
        <f>B2*AQ4</f>
        <v>0</v>
      </c>
      <c r="AT4">
        <f>B2*AS4</f>
        <v>0</v>
      </c>
      <c r="AV4">
        <f>AU4*B2*B4*BH4*2</f>
        <v>0</v>
      </c>
      <c r="AX4">
        <f ca="1">(E4/2*2*AW4)*B2*B4*BH4*2</f>
        <v>0</v>
      </c>
      <c r="AZ4">
        <f ca="1">E4/4*B2*BH4*AY4</f>
        <v>0</v>
      </c>
      <c r="BB4">
        <f ca="1">E4/4*B2*BH4*BA4</f>
        <v>0</v>
      </c>
      <c r="BD4">
        <f ca="1">E4/4*B2*BH4*BC4</f>
        <v>0</v>
      </c>
      <c r="BF4">
        <f>BE4*B2+0.5*BE4*B2*0.75</f>
        <v>0</v>
      </c>
      <c r="BG4" s="11">
        <f t="shared" ref="BG4:BG67" ca="1" si="19">AR4+AT4+AV4+AX4+AZ4+BB4+BD4+BF4</f>
        <v>0</v>
      </c>
      <c r="BH4">
        <v>3</v>
      </c>
    </row>
    <row r="5" spans="1:60">
      <c r="D5" s="16">
        <f t="shared" ca="1" si="0"/>
        <v>1541</v>
      </c>
      <c r="E5">
        <f ca="1">OFFSET(法宝等级!C2,技能设计!H5-1,0)</f>
        <v>1540.69</v>
      </c>
      <c r="G5">
        <v>3</v>
      </c>
      <c r="H5">
        <v>4</v>
      </c>
      <c r="J5">
        <f t="shared" si="15"/>
        <v>0</v>
      </c>
      <c r="K5">
        <f ca="1">ROUND(E5,0)</f>
        <v>1541</v>
      </c>
      <c r="L5">
        <f t="shared" ca="1" si="16"/>
        <v>1541</v>
      </c>
      <c r="N5">
        <f t="shared" si="17"/>
        <v>0</v>
      </c>
      <c r="O5" s="11">
        <f t="shared" ca="1" si="18"/>
        <v>1541</v>
      </c>
      <c r="Q5">
        <f t="shared" si="1"/>
        <v>0</v>
      </c>
      <c r="S5">
        <f t="shared" si="2"/>
        <v>0</v>
      </c>
      <c r="U5">
        <f t="shared" ca="1" si="3"/>
        <v>0</v>
      </c>
      <c r="W5">
        <f t="shared" si="4"/>
        <v>0</v>
      </c>
      <c r="Y5">
        <f t="shared" si="5"/>
        <v>0</v>
      </c>
      <c r="AA5">
        <f t="shared" si="6"/>
        <v>0</v>
      </c>
      <c r="AB5" s="11">
        <f t="shared" ca="1" si="7"/>
        <v>0</v>
      </c>
      <c r="AD5">
        <f t="shared" si="8"/>
        <v>0</v>
      </c>
      <c r="AF5">
        <f t="shared" si="9"/>
        <v>0</v>
      </c>
      <c r="AH5">
        <f t="shared" ca="1" si="10"/>
        <v>0</v>
      </c>
      <c r="AJ5">
        <f t="shared" si="11"/>
        <v>0</v>
      </c>
      <c r="AL5">
        <f t="shared" si="12"/>
        <v>0</v>
      </c>
      <c r="AN5">
        <f t="shared" si="13"/>
        <v>0</v>
      </c>
      <c r="AO5" s="11">
        <f t="shared" ca="1" si="14"/>
        <v>0</v>
      </c>
      <c r="AP5" s="11">
        <v>0</v>
      </c>
      <c r="AR5">
        <f>B2*AQ5</f>
        <v>0</v>
      </c>
      <c r="AT5">
        <f>B2*AS5</f>
        <v>0</v>
      </c>
      <c r="AV5">
        <f>AU5*B2*B4*BH5*2</f>
        <v>0</v>
      </c>
      <c r="AX5">
        <f ca="1">(E5/2*2*AW5)*B2*B4*BH5*2</f>
        <v>0</v>
      </c>
      <c r="AZ5">
        <f ca="1">E5/4*B2*BH5*AY5</f>
        <v>0</v>
      </c>
      <c r="BB5">
        <f ca="1">E5/4*B2*BH5*BA5</f>
        <v>0</v>
      </c>
      <c r="BD5">
        <f ca="1">E5/4*B2*BH5*BC5</f>
        <v>0</v>
      </c>
      <c r="BF5">
        <f>BE5*B2+0.5*BE5*B2*0.75</f>
        <v>0</v>
      </c>
      <c r="BG5" s="11">
        <f t="shared" ca="1" si="19"/>
        <v>0</v>
      </c>
      <c r="BH5">
        <v>3</v>
      </c>
    </row>
    <row r="6" spans="1:60">
      <c r="D6" s="16">
        <f t="shared" si="0"/>
        <v>0</v>
      </c>
      <c r="G6">
        <v>4</v>
      </c>
      <c r="J6">
        <f t="shared" si="15"/>
        <v>0</v>
      </c>
      <c r="L6">
        <f t="shared" si="16"/>
        <v>0</v>
      </c>
      <c r="N6">
        <f t="shared" si="17"/>
        <v>0</v>
      </c>
      <c r="O6" s="11">
        <f t="shared" si="18"/>
        <v>0</v>
      </c>
      <c r="Q6">
        <f t="shared" si="1"/>
        <v>0</v>
      </c>
      <c r="S6">
        <f t="shared" si="2"/>
        <v>0</v>
      </c>
      <c r="U6">
        <f t="shared" si="3"/>
        <v>0</v>
      </c>
      <c r="W6">
        <f t="shared" si="4"/>
        <v>0</v>
      </c>
      <c r="Y6">
        <f t="shared" si="5"/>
        <v>0</v>
      </c>
      <c r="AA6">
        <f t="shared" si="6"/>
        <v>0</v>
      </c>
      <c r="AB6" s="11">
        <f t="shared" si="7"/>
        <v>0</v>
      </c>
      <c r="AD6">
        <f t="shared" si="8"/>
        <v>0</v>
      </c>
      <c r="AF6">
        <f t="shared" si="9"/>
        <v>0</v>
      </c>
      <c r="AH6">
        <f t="shared" si="10"/>
        <v>0</v>
      </c>
      <c r="AJ6">
        <f t="shared" si="11"/>
        <v>0</v>
      </c>
      <c r="AL6">
        <f t="shared" si="12"/>
        <v>0</v>
      </c>
      <c r="AM6" s="1"/>
      <c r="AN6">
        <f t="shared" si="13"/>
        <v>0</v>
      </c>
      <c r="AO6" s="11">
        <f t="shared" si="14"/>
        <v>0</v>
      </c>
      <c r="AP6" s="11">
        <v>0</v>
      </c>
      <c r="AR6">
        <f>B2*AQ6</f>
        <v>0</v>
      </c>
      <c r="AT6">
        <f>B2*AS6</f>
        <v>0</v>
      </c>
      <c r="AV6">
        <f>AU6*B2*B4*BH6*2</f>
        <v>0</v>
      </c>
      <c r="AX6">
        <f>(E6/2*2*AW6)*B2*B4*BH6*2</f>
        <v>0</v>
      </c>
      <c r="AZ6">
        <f>E6/4*B2*BH6*AY6</f>
        <v>0</v>
      </c>
      <c r="BB6">
        <f>E6/4*B2*BH6*BA6</f>
        <v>0</v>
      </c>
      <c r="BD6">
        <f>E6/4*B2*BH6*BC6</f>
        <v>0</v>
      </c>
      <c r="BF6">
        <f>BE6*B2+0.5*BE6*B2*0.75</f>
        <v>0</v>
      </c>
      <c r="BG6" s="11">
        <f t="shared" si="19"/>
        <v>0</v>
      </c>
      <c r="BH6">
        <v>3</v>
      </c>
    </row>
    <row r="7" spans="1:60">
      <c r="D7" s="16">
        <f t="shared" si="0"/>
        <v>0</v>
      </c>
      <c r="G7">
        <v>5</v>
      </c>
      <c r="J7">
        <f t="shared" si="15"/>
        <v>0</v>
      </c>
      <c r="L7">
        <f t="shared" si="16"/>
        <v>0</v>
      </c>
      <c r="N7">
        <f t="shared" si="17"/>
        <v>0</v>
      </c>
      <c r="O7" s="11">
        <f t="shared" si="18"/>
        <v>0</v>
      </c>
      <c r="Q7">
        <f t="shared" si="1"/>
        <v>0</v>
      </c>
      <c r="S7">
        <f t="shared" si="2"/>
        <v>0</v>
      </c>
      <c r="U7">
        <f t="shared" si="3"/>
        <v>0</v>
      </c>
      <c r="W7">
        <f t="shared" si="4"/>
        <v>0</v>
      </c>
      <c r="Y7">
        <f t="shared" si="5"/>
        <v>0</v>
      </c>
      <c r="AA7">
        <f t="shared" si="6"/>
        <v>0</v>
      </c>
      <c r="AB7" s="11">
        <f t="shared" si="7"/>
        <v>0</v>
      </c>
      <c r="AD7">
        <f t="shared" si="8"/>
        <v>0</v>
      </c>
      <c r="AF7">
        <f t="shared" si="9"/>
        <v>0</v>
      </c>
      <c r="AH7">
        <f t="shared" si="10"/>
        <v>0</v>
      </c>
      <c r="AJ7">
        <f t="shared" si="11"/>
        <v>0</v>
      </c>
      <c r="AL7">
        <f t="shared" si="12"/>
        <v>0</v>
      </c>
      <c r="AN7">
        <f t="shared" si="13"/>
        <v>0</v>
      </c>
      <c r="AO7" s="11">
        <f t="shared" si="14"/>
        <v>0</v>
      </c>
      <c r="AP7" s="11">
        <v>0</v>
      </c>
      <c r="AR7">
        <f>B2*AQ7</f>
        <v>0</v>
      </c>
      <c r="AT7">
        <f>B2*AS7</f>
        <v>0</v>
      </c>
      <c r="AV7">
        <f>AU7*B2*B4*BH7*2</f>
        <v>0</v>
      </c>
      <c r="AX7">
        <f>(E7/2*2*AW7)*B2*B4*BH7*2</f>
        <v>0</v>
      </c>
      <c r="AZ7">
        <f>E7/4*B2*BH7*AY7</f>
        <v>0</v>
      </c>
      <c r="BB7">
        <f>E7/4*B2*BH7*BA7</f>
        <v>0</v>
      </c>
      <c r="BD7">
        <f>E7/4*B2*BH7*BC7</f>
        <v>0</v>
      </c>
      <c r="BF7">
        <f>BE7*B2+0.5*BE7*B2*0.75</f>
        <v>0</v>
      </c>
      <c r="BG7" s="11">
        <f t="shared" si="19"/>
        <v>0</v>
      </c>
      <c r="BH7">
        <v>3</v>
      </c>
    </row>
    <row r="8" spans="1:60">
      <c r="D8" s="16">
        <f t="shared" si="0"/>
        <v>0</v>
      </c>
      <c r="F8" s="5" t="s">
        <v>109</v>
      </c>
      <c r="G8">
        <v>6</v>
      </c>
      <c r="J8">
        <f t="shared" si="15"/>
        <v>0</v>
      </c>
      <c r="L8">
        <f t="shared" si="16"/>
        <v>0</v>
      </c>
      <c r="N8">
        <f t="shared" si="17"/>
        <v>0</v>
      </c>
      <c r="O8" s="11">
        <f t="shared" si="18"/>
        <v>0</v>
      </c>
      <c r="Q8">
        <f t="shared" si="1"/>
        <v>0</v>
      </c>
      <c r="S8">
        <f t="shared" si="2"/>
        <v>0</v>
      </c>
      <c r="U8">
        <f t="shared" si="3"/>
        <v>0</v>
      </c>
      <c r="W8">
        <f t="shared" si="4"/>
        <v>0</v>
      </c>
      <c r="Y8">
        <f t="shared" si="5"/>
        <v>0</v>
      </c>
      <c r="AA8">
        <f t="shared" si="6"/>
        <v>0</v>
      </c>
      <c r="AB8" s="11">
        <f t="shared" si="7"/>
        <v>0</v>
      </c>
      <c r="AD8">
        <f t="shared" si="8"/>
        <v>0</v>
      </c>
      <c r="AF8">
        <f t="shared" si="9"/>
        <v>0</v>
      </c>
      <c r="AH8">
        <f t="shared" si="10"/>
        <v>0</v>
      </c>
      <c r="AJ8">
        <f t="shared" si="11"/>
        <v>0</v>
      </c>
      <c r="AL8">
        <f t="shared" si="12"/>
        <v>0</v>
      </c>
      <c r="AN8">
        <f t="shared" si="13"/>
        <v>0</v>
      </c>
      <c r="AO8" s="11">
        <f t="shared" si="14"/>
        <v>0</v>
      </c>
      <c r="AP8" s="11">
        <v>0</v>
      </c>
      <c r="AR8">
        <f>B2*AQ8</f>
        <v>0</v>
      </c>
      <c r="AT8">
        <f>B2*AS8</f>
        <v>0</v>
      </c>
      <c r="AV8">
        <f>AU8*B2*B4*BH8*2</f>
        <v>0</v>
      </c>
      <c r="AX8">
        <f>(E8/2*2*AW8)*B2*B4*BH8*2</f>
        <v>0</v>
      </c>
      <c r="AZ8">
        <f>E8/4*B2*BH8*AY8</f>
        <v>0</v>
      </c>
      <c r="BB8">
        <f>E8/4*B2*BH8*BA8</f>
        <v>0</v>
      </c>
      <c r="BD8">
        <f>E8/4*B2*BH8*BC8</f>
        <v>0</v>
      </c>
      <c r="BF8">
        <f>BE8*B2+0.5*BE8*B2*0.75</f>
        <v>0</v>
      </c>
      <c r="BG8" s="11">
        <f t="shared" si="19"/>
        <v>0</v>
      </c>
      <c r="BH8">
        <v>3</v>
      </c>
    </row>
    <row r="9" spans="1:60">
      <c r="D9" s="16">
        <f t="shared" si="0"/>
        <v>0</v>
      </c>
      <c r="G9">
        <v>7</v>
      </c>
      <c r="J9">
        <f t="shared" si="15"/>
        <v>0</v>
      </c>
      <c r="L9">
        <f t="shared" si="16"/>
        <v>0</v>
      </c>
      <c r="N9">
        <f t="shared" si="17"/>
        <v>0</v>
      </c>
      <c r="O9" s="11">
        <f t="shared" si="18"/>
        <v>0</v>
      </c>
      <c r="Q9">
        <f t="shared" si="1"/>
        <v>0</v>
      </c>
      <c r="S9">
        <f t="shared" si="2"/>
        <v>0</v>
      </c>
      <c r="U9">
        <f t="shared" si="3"/>
        <v>0</v>
      </c>
      <c r="W9">
        <f t="shared" si="4"/>
        <v>0</v>
      </c>
      <c r="Y9">
        <f t="shared" si="5"/>
        <v>0</v>
      </c>
      <c r="AA9">
        <f t="shared" si="6"/>
        <v>0</v>
      </c>
      <c r="AB9" s="11">
        <f t="shared" si="7"/>
        <v>0</v>
      </c>
      <c r="AD9">
        <f t="shared" si="8"/>
        <v>0</v>
      </c>
      <c r="AF9">
        <f t="shared" si="9"/>
        <v>0</v>
      </c>
      <c r="AH9">
        <f t="shared" si="10"/>
        <v>0</v>
      </c>
      <c r="AJ9">
        <f t="shared" si="11"/>
        <v>0</v>
      </c>
      <c r="AL9">
        <f t="shared" si="12"/>
        <v>0</v>
      </c>
      <c r="AN9">
        <f t="shared" si="13"/>
        <v>0</v>
      </c>
      <c r="AO9" s="11">
        <f t="shared" si="14"/>
        <v>0</v>
      </c>
      <c r="AP9" s="11">
        <v>0</v>
      </c>
      <c r="AR9">
        <f>B2*AQ9</f>
        <v>0</v>
      </c>
      <c r="AT9">
        <f>B2*AS9</f>
        <v>0</v>
      </c>
      <c r="AV9">
        <f>AU9*B2*B4*BH9*2</f>
        <v>0</v>
      </c>
      <c r="AX9">
        <f>(E9/2*2*AW9)*B2*B4*BH9*2</f>
        <v>0</v>
      </c>
      <c r="AZ9">
        <f>E9/4*B2*BH9*AY9</f>
        <v>0</v>
      </c>
      <c r="BB9">
        <f>E9/4*B2*BH9*BA9</f>
        <v>0</v>
      </c>
      <c r="BD9">
        <f>E9/4*B2*BH9*BC9</f>
        <v>0</v>
      </c>
      <c r="BF9">
        <f>BE9*B2+0.5*BE9*B2*0.75</f>
        <v>0</v>
      </c>
      <c r="BG9" s="11">
        <f t="shared" si="19"/>
        <v>0</v>
      </c>
      <c r="BH9">
        <v>3</v>
      </c>
    </row>
    <row r="10" spans="1:60">
      <c r="D10" s="16">
        <f t="shared" si="0"/>
        <v>0</v>
      </c>
      <c r="G10">
        <v>8</v>
      </c>
      <c r="J10">
        <f t="shared" si="15"/>
        <v>0</v>
      </c>
      <c r="L10">
        <f t="shared" si="16"/>
        <v>0</v>
      </c>
      <c r="N10">
        <f t="shared" si="17"/>
        <v>0</v>
      </c>
      <c r="O10" s="11">
        <f t="shared" si="18"/>
        <v>0</v>
      </c>
      <c r="Q10">
        <f t="shared" si="1"/>
        <v>0</v>
      </c>
      <c r="S10">
        <f t="shared" si="2"/>
        <v>0</v>
      </c>
      <c r="U10">
        <f t="shared" si="3"/>
        <v>0</v>
      </c>
      <c r="W10">
        <f t="shared" si="4"/>
        <v>0</v>
      </c>
      <c r="Y10">
        <f t="shared" si="5"/>
        <v>0</v>
      </c>
      <c r="AA10">
        <f t="shared" si="6"/>
        <v>0</v>
      </c>
      <c r="AB10" s="11">
        <f t="shared" si="7"/>
        <v>0</v>
      </c>
      <c r="AD10">
        <f t="shared" si="8"/>
        <v>0</v>
      </c>
      <c r="AF10">
        <f t="shared" si="9"/>
        <v>0</v>
      </c>
      <c r="AH10">
        <f t="shared" si="10"/>
        <v>0</v>
      </c>
      <c r="AJ10">
        <f t="shared" si="11"/>
        <v>0</v>
      </c>
      <c r="AL10">
        <f t="shared" si="12"/>
        <v>0</v>
      </c>
      <c r="AN10">
        <f t="shared" si="13"/>
        <v>0</v>
      </c>
      <c r="AO10" s="11">
        <f t="shared" si="14"/>
        <v>0</v>
      </c>
      <c r="AP10" s="11">
        <v>0</v>
      </c>
      <c r="AR10">
        <f>B2*AQ10</f>
        <v>0</v>
      </c>
      <c r="AT10">
        <f>B2*AS10</f>
        <v>0</v>
      </c>
      <c r="AV10">
        <f>AU10*B2*B4*BH10*2</f>
        <v>0</v>
      </c>
      <c r="AX10">
        <f>(E10/2*2*AW10)*B2*B4*BH10*2</f>
        <v>0</v>
      </c>
      <c r="AZ10">
        <f>E10/4*B2*BH10*AY10</f>
        <v>0</v>
      </c>
      <c r="BB10">
        <f>E10/4*B2*BH10*BA10</f>
        <v>0</v>
      </c>
      <c r="BD10">
        <f>E10/4*B2*BH10*BC10</f>
        <v>0</v>
      </c>
      <c r="BF10">
        <f>BE10*B2+0.5*BE10*B2*0.75</f>
        <v>0</v>
      </c>
      <c r="BG10" s="11">
        <f t="shared" si="19"/>
        <v>0</v>
      </c>
      <c r="BH10">
        <v>3</v>
      </c>
    </row>
    <row r="11" spans="1:60">
      <c r="D11" s="16">
        <f t="shared" si="0"/>
        <v>0</v>
      </c>
      <c r="G11">
        <v>9</v>
      </c>
      <c r="J11">
        <f t="shared" si="15"/>
        <v>0</v>
      </c>
      <c r="L11">
        <f t="shared" si="16"/>
        <v>0</v>
      </c>
      <c r="N11">
        <f t="shared" si="17"/>
        <v>0</v>
      </c>
      <c r="O11" s="11">
        <f t="shared" si="18"/>
        <v>0</v>
      </c>
      <c r="Q11">
        <f t="shared" si="1"/>
        <v>0</v>
      </c>
      <c r="S11">
        <f t="shared" si="2"/>
        <v>0</v>
      </c>
      <c r="U11">
        <f t="shared" si="3"/>
        <v>0</v>
      </c>
      <c r="W11">
        <f t="shared" si="4"/>
        <v>0</v>
      </c>
      <c r="Y11">
        <f t="shared" si="5"/>
        <v>0</v>
      </c>
      <c r="AA11">
        <f t="shared" si="6"/>
        <v>0</v>
      </c>
      <c r="AB11" s="11">
        <f t="shared" si="7"/>
        <v>0</v>
      </c>
      <c r="AD11">
        <f t="shared" si="8"/>
        <v>0</v>
      </c>
      <c r="AF11">
        <f t="shared" si="9"/>
        <v>0</v>
      </c>
      <c r="AH11">
        <f t="shared" si="10"/>
        <v>0</v>
      </c>
      <c r="AJ11">
        <f t="shared" si="11"/>
        <v>0</v>
      </c>
      <c r="AL11">
        <f t="shared" si="12"/>
        <v>0</v>
      </c>
      <c r="AN11">
        <f t="shared" si="13"/>
        <v>0</v>
      </c>
      <c r="AO11" s="11">
        <f t="shared" si="14"/>
        <v>0</v>
      </c>
      <c r="AP11" s="11">
        <v>0</v>
      </c>
      <c r="AR11">
        <f>B2*AQ11</f>
        <v>0</v>
      </c>
      <c r="AT11">
        <f>B2*AS11</f>
        <v>0</v>
      </c>
      <c r="AV11">
        <f>AU11*B2*B4*BH11*2</f>
        <v>0</v>
      </c>
      <c r="AX11">
        <f>(E11/2*2*AW11)*B2*B4*BH11*2</f>
        <v>0</v>
      </c>
      <c r="AZ11">
        <f>E11/4*B2*BH11*AY11</f>
        <v>0</v>
      </c>
      <c r="BB11">
        <f>E11/4*B2*BH11*BA11</f>
        <v>0</v>
      </c>
      <c r="BD11">
        <f>E11/4*B2*BH11*BC11</f>
        <v>0</v>
      </c>
      <c r="BF11">
        <f>BE11*B2+0.5*BE11*B2*0.75</f>
        <v>0</v>
      </c>
      <c r="BG11" s="11">
        <f t="shared" si="19"/>
        <v>0</v>
      </c>
      <c r="BH11">
        <v>3</v>
      </c>
    </row>
    <row r="12" spans="1:60">
      <c r="D12" s="16">
        <f t="shared" si="0"/>
        <v>0</v>
      </c>
      <c r="G12">
        <v>10</v>
      </c>
      <c r="J12">
        <f t="shared" si="15"/>
        <v>0</v>
      </c>
      <c r="L12">
        <f t="shared" si="16"/>
        <v>0</v>
      </c>
      <c r="N12">
        <f t="shared" si="17"/>
        <v>0</v>
      </c>
      <c r="O12" s="11">
        <f t="shared" si="18"/>
        <v>0</v>
      </c>
      <c r="Q12">
        <f t="shared" si="1"/>
        <v>0</v>
      </c>
      <c r="S12">
        <f t="shared" si="2"/>
        <v>0</v>
      </c>
      <c r="U12">
        <f t="shared" si="3"/>
        <v>0</v>
      </c>
      <c r="W12">
        <f t="shared" si="4"/>
        <v>0</v>
      </c>
      <c r="Y12">
        <f t="shared" si="5"/>
        <v>0</v>
      </c>
      <c r="AA12">
        <f t="shared" si="6"/>
        <v>0</v>
      </c>
      <c r="AB12" s="11">
        <f t="shared" si="7"/>
        <v>0</v>
      </c>
      <c r="AD12">
        <f t="shared" si="8"/>
        <v>0</v>
      </c>
      <c r="AF12">
        <f t="shared" si="9"/>
        <v>0</v>
      </c>
      <c r="AH12">
        <f t="shared" si="10"/>
        <v>0</v>
      </c>
      <c r="AJ12">
        <f t="shared" si="11"/>
        <v>0</v>
      </c>
      <c r="AL12">
        <f t="shared" si="12"/>
        <v>0</v>
      </c>
      <c r="AN12">
        <f t="shared" si="13"/>
        <v>0</v>
      </c>
      <c r="AO12" s="11">
        <f t="shared" si="14"/>
        <v>0</v>
      </c>
      <c r="AP12" s="11">
        <v>0</v>
      </c>
      <c r="AR12">
        <f>B2*AQ12</f>
        <v>0</v>
      </c>
      <c r="AT12">
        <f>B2*AS12</f>
        <v>0</v>
      </c>
      <c r="AV12">
        <f>AU12*B2*B4*BH12*2</f>
        <v>0</v>
      </c>
      <c r="AX12">
        <f>(E12/2*2*AW12)*B2*B4*BH12*2</f>
        <v>0</v>
      </c>
      <c r="AZ12">
        <f>E12/4*B2*BH12*AY12</f>
        <v>0</v>
      </c>
      <c r="BB12">
        <f>E12/4*B2*BH12*BA12</f>
        <v>0</v>
      </c>
      <c r="BD12">
        <f>E12/4*B2*BH12*BC12</f>
        <v>0</v>
      </c>
      <c r="BF12">
        <f>BE12*B2+0.5*BE12*B2*0.75</f>
        <v>0</v>
      </c>
      <c r="BG12" s="11">
        <f t="shared" si="19"/>
        <v>0</v>
      </c>
      <c r="BH12">
        <v>3</v>
      </c>
    </row>
    <row r="13" spans="1:60" s="14" customFormat="1"/>
    <row r="14" spans="1:60">
      <c r="D14" s="16">
        <f t="shared" ref="D14:D23" ca="1" si="20">O14+AB14+AO14+AP14+BG14</f>
        <v>533</v>
      </c>
      <c r="E14">
        <f ca="1">OFFSET(法宝等级!C2,H14-1,0)</f>
        <v>532.98</v>
      </c>
      <c r="F14" s="5" t="s">
        <v>102</v>
      </c>
      <c r="G14">
        <v>1</v>
      </c>
      <c r="H14">
        <v>3</v>
      </c>
      <c r="J14">
        <f>I14</f>
        <v>0</v>
      </c>
      <c r="L14">
        <f t="shared" si="16"/>
        <v>0</v>
      </c>
      <c r="M14">
        <f ca="1">ROUND(E14,0)</f>
        <v>533</v>
      </c>
      <c r="N14">
        <f ca="1">M14</f>
        <v>533</v>
      </c>
      <c r="O14" s="11">
        <f t="shared" ca="1" si="18"/>
        <v>533</v>
      </c>
      <c r="Q14">
        <f t="shared" ref="Q14:Q23" si="21">P14*BH14</f>
        <v>0</v>
      </c>
      <c r="S14">
        <f t="shared" ref="S14:S23" si="22">R14*BH14*2</f>
        <v>0</v>
      </c>
      <c r="U14">
        <f t="shared" ref="U14:U23" ca="1" si="23">ROUND((E14/2*(1-T14)+2*E14/2*T14-E14/2)*BH14*2,2)</f>
        <v>0</v>
      </c>
      <c r="W14">
        <f t="shared" ref="W14:W23" si="24">V14*BH14*2</f>
        <v>0</v>
      </c>
      <c r="Y14">
        <f t="shared" ref="Y14:Y23" si="25">X14*BH14*2</f>
        <v>0</v>
      </c>
      <c r="AA14">
        <f t="shared" ref="AA14:AA23" si="26">Z14*BH14*2</f>
        <v>0</v>
      </c>
      <c r="AB14" s="11">
        <f t="shared" ref="AB14:AB23" ca="1" si="27">Q14+S14+U14+W14+Y14+AA14</f>
        <v>0</v>
      </c>
      <c r="AD14">
        <f t="shared" ref="AD14:AD23" si="28">-AC14*BH14</f>
        <v>0</v>
      </c>
      <c r="AF14">
        <f t="shared" ref="AF14:AF23" si="29">-AE14*BH14*2</f>
        <v>0</v>
      </c>
      <c r="AH14">
        <f t="shared" ref="AH14:AH23" ca="1" si="30">-(E14/2*(1-AG14)+2*E14/2*AG14-E14/2)*BH14*2</f>
        <v>0</v>
      </c>
      <c r="AJ14">
        <f t="shared" ref="AJ14:AJ23" si="31">-AI14*BH14*2</f>
        <v>0</v>
      </c>
      <c r="AL14">
        <f t="shared" ref="AL14:AL23" si="32">-AK14*BH14*2</f>
        <v>0</v>
      </c>
      <c r="AN14">
        <f t="shared" ref="AN14:AN23" si="33">-AM14*BH14*2</f>
        <v>0</v>
      </c>
      <c r="AO14" s="11">
        <f t="shared" ref="AO14:AO23" ca="1" si="34">AD14+AF14+AH14+AJ14+AL14+AN14</f>
        <v>0</v>
      </c>
      <c r="AP14" s="11">
        <v>0</v>
      </c>
      <c r="AR14">
        <f>B2*AQ14</f>
        <v>0</v>
      </c>
      <c r="AT14">
        <f>B2*AS14</f>
        <v>0</v>
      </c>
      <c r="AV14">
        <f>AU14*B2*B4*BH14*2</f>
        <v>0</v>
      </c>
      <c r="AX14">
        <f ca="1">(E14/2*2*AW14)*B2*B4*BH14*2</f>
        <v>0</v>
      </c>
      <c r="AZ14">
        <f ca="1">E14/4*B2*BH14*AY14</f>
        <v>0</v>
      </c>
      <c r="BB14">
        <f ca="1">E14/4*B2*BH14*BA14</f>
        <v>0</v>
      </c>
      <c r="BD14">
        <f ca="1">E14/4*B2*BH14*BC14</f>
        <v>0</v>
      </c>
      <c r="BF14">
        <f>BE14*B2+0.5*BE14*B2*0.75</f>
        <v>0</v>
      </c>
      <c r="BG14" s="11">
        <f t="shared" ca="1" si="19"/>
        <v>0</v>
      </c>
      <c r="BH14">
        <v>3</v>
      </c>
    </row>
    <row r="15" spans="1:60">
      <c r="D15" s="16">
        <f t="shared" ca="1" si="20"/>
        <v>3775</v>
      </c>
      <c r="E15">
        <f ca="1">OFFSET(法宝等级!C2,H15-1,0)</f>
        <v>3775</v>
      </c>
      <c r="G15">
        <v>2</v>
      </c>
      <c r="H15">
        <v>5</v>
      </c>
      <c r="J15">
        <f>I15</f>
        <v>0</v>
      </c>
      <c r="L15">
        <f t="shared" si="16"/>
        <v>0</v>
      </c>
      <c r="M15">
        <f ca="1">ROUND(E15,0)</f>
        <v>3775</v>
      </c>
      <c r="N15">
        <f ca="1">M15</f>
        <v>3775</v>
      </c>
      <c r="O15" s="11">
        <f t="shared" ca="1" si="18"/>
        <v>3775</v>
      </c>
      <c r="Q15">
        <f t="shared" si="21"/>
        <v>0</v>
      </c>
      <c r="S15">
        <f t="shared" si="22"/>
        <v>0</v>
      </c>
      <c r="U15">
        <f t="shared" ca="1" si="23"/>
        <v>0</v>
      </c>
      <c r="W15">
        <f t="shared" si="24"/>
        <v>0</v>
      </c>
      <c r="Y15">
        <f t="shared" si="25"/>
        <v>0</v>
      </c>
      <c r="AA15">
        <f t="shared" si="26"/>
        <v>0</v>
      </c>
      <c r="AB15" s="11">
        <f t="shared" ca="1" si="27"/>
        <v>0</v>
      </c>
      <c r="AD15">
        <f t="shared" si="28"/>
        <v>0</v>
      </c>
      <c r="AF15">
        <f t="shared" si="29"/>
        <v>0</v>
      </c>
      <c r="AH15">
        <f t="shared" ca="1" si="30"/>
        <v>0</v>
      </c>
      <c r="AJ15">
        <f t="shared" si="31"/>
        <v>0</v>
      </c>
      <c r="AL15">
        <f t="shared" si="32"/>
        <v>0</v>
      </c>
      <c r="AN15">
        <f t="shared" si="33"/>
        <v>0</v>
      </c>
      <c r="AO15" s="11">
        <f t="shared" ca="1" si="34"/>
        <v>0</v>
      </c>
      <c r="AP15" s="11">
        <v>0</v>
      </c>
      <c r="AR15">
        <f>B2*AQ15</f>
        <v>0</v>
      </c>
      <c r="AT15">
        <f>B2*AS15</f>
        <v>0</v>
      </c>
      <c r="AV15">
        <f>AU15*B2*B4*BH15*2</f>
        <v>0</v>
      </c>
      <c r="AX15">
        <f ca="1">(E15/2*2*AW15)*B2*B4*BH15*2</f>
        <v>0</v>
      </c>
      <c r="AZ15">
        <f ca="1">E15/4*B2*BH15*AY15</f>
        <v>0</v>
      </c>
      <c r="BB15">
        <f ca="1">E15/4*B2*BH15*BA15</f>
        <v>0</v>
      </c>
      <c r="BD15">
        <f ca="1">E15/4*B2*BH15*BC15</f>
        <v>0</v>
      </c>
      <c r="BF15">
        <f>BE15*B2+0.5*BE15*B2*0.75</f>
        <v>0</v>
      </c>
      <c r="BG15" s="11">
        <f t="shared" ca="1" si="19"/>
        <v>0</v>
      </c>
      <c r="BH15">
        <v>3</v>
      </c>
    </row>
    <row r="16" spans="1:60">
      <c r="D16" s="16">
        <f t="shared" si="20"/>
        <v>0</v>
      </c>
      <c r="G16">
        <v>3</v>
      </c>
      <c r="J16">
        <f t="shared" si="15"/>
        <v>0</v>
      </c>
      <c r="L16">
        <f t="shared" si="16"/>
        <v>0</v>
      </c>
      <c r="N16">
        <f t="shared" si="17"/>
        <v>0</v>
      </c>
      <c r="O16" s="11">
        <f t="shared" si="18"/>
        <v>0</v>
      </c>
      <c r="Q16">
        <f t="shared" si="21"/>
        <v>0</v>
      </c>
      <c r="S16">
        <f t="shared" si="22"/>
        <v>0</v>
      </c>
      <c r="U16">
        <f t="shared" si="23"/>
        <v>0</v>
      </c>
      <c r="W16">
        <f t="shared" si="24"/>
        <v>0</v>
      </c>
      <c r="Y16">
        <f t="shared" si="25"/>
        <v>0</v>
      </c>
      <c r="AA16">
        <f t="shared" si="26"/>
        <v>0</v>
      </c>
      <c r="AB16" s="11">
        <f t="shared" si="27"/>
        <v>0</v>
      </c>
      <c r="AD16">
        <f t="shared" si="28"/>
        <v>0</v>
      </c>
      <c r="AF16">
        <f t="shared" si="29"/>
        <v>0</v>
      </c>
      <c r="AH16">
        <f t="shared" si="30"/>
        <v>0</v>
      </c>
      <c r="AJ16">
        <f t="shared" si="31"/>
        <v>0</v>
      </c>
      <c r="AL16">
        <f t="shared" si="32"/>
        <v>0</v>
      </c>
      <c r="AN16">
        <f t="shared" si="33"/>
        <v>0</v>
      </c>
      <c r="AO16" s="11">
        <f t="shared" si="34"/>
        <v>0</v>
      </c>
      <c r="AP16" s="11">
        <v>0</v>
      </c>
      <c r="AR16">
        <f>B2*AQ16</f>
        <v>0</v>
      </c>
      <c r="AT16">
        <f>B2*AS16</f>
        <v>0</v>
      </c>
      <c r="AV16">
        <f>AU16*B2*B4*BH16*2</f>
        <v>0</v>
      </c>
      <c r="AX16">
        <f>(E16/2*2*AW16)*B2*B4*BH16*2</f>
        <v>0</v>
      </c>
      <c r="AZ16">
        <f>E16/4*B2*BH16*AY16</f>
        <v>0</v>
      </c>
      <c r="BB16">
        <f>E16/4*B2*BH16*BA16</f>
        <v>0</v>
      </c>
      <c r="BD16">
        <f>E16/4*B2*BH16*BC16</f>
        <v>0</v>
      </c>
      <c r="BF16">
        <f>BE16*B2+0.5*BE16*B2*0.75</f>
        <v>0</v>
      </c>
      <c r="BG16" s="11">
        <f t="shared" si="19"/>
        <v>0</v>
      </c>
      <c r="BH16">
        <v>3</v>
      </c>
    </row>
    <row r="17" spans="3:60">
      <c r="D17" s="16">
        <f t="shared" si="20"/>
        <v>0</v>
      </c>
      <c r="G17">
        <v>4</v>
      </c>
      <c r="J17">
        <f t="shared" si="15"/>
        <v>0</v>
      </c>
      <c r="L17">
        <f t="shared" si="16"/>
        <v>0</v>
      </c>
      <c r="N17">
        <f t="shared" si="17"/>
        <v>0</v>
      </c>
      <c r="O17" s="11">
        <f t="shared" si="18"/>
        <v>0</v>
      </c>
      <c r="Q17">
        <f t="shared" si="21"/>
        <v>0</v>
      </c>
      <c r="S17">
        <f t="shared" si="22"/>
        <v>0</v>
      </c>
      <c r="U17">
        <f t="shared" si="23"/>
        <v>0</v>
      </c>
      <c r="W17">
        <f t="shared" si="24"/>
        <v>0</v>
      </c>
      <c r="Y17">
        <f t="shared" si="25"/>
        <v>0</v>
      </c>
      <c r="AA17">
        <f t="shared" si="26"/>
        <v>0</v>
      </c>
      <c r="AB17" s="11">
        <f t="shared" si="27"/>
        <v>0</v>
      </c>
      <c r="AD17">
        <f t="shared" si="28"/>
        <v>0</v>
      </c>
      <c r="AF17">
        <f t="shared" si="29"/>
        <v>0</v>
      </c>
      <c r="AH17">
        <f t="shared" si="30"/>
        <v>0</v>
      </c>
      <c r="AJ17">
        <f t="shared" si="31"/>
        <v>0</v>
      </c>
      <c r="AL17">
        <f t="shared" si="32"/>
        <v>0</v>
      </c>
      <c r="AN17">
        <f t="shared" si="33"/>
        <v>0</v>
      </c>
      <c r="AO17" s="11">
        <f t="shared" si="34"/>
        <v>0</v>
      </c>
      <c r="AP17" s="11">
        <v>0</v>
      </c>
      <c r="AR17">
        <f>B2*AQ17</f>
        <v>0</v>
      </c>
      <c r="AT17">
        <f>B2*AS17</f>
        <v>0</v>
      </c>
      <c r="AV17">
        <f>AU17*B2*B4*BH17*2</f>
        <v>0</v>
      </c>
      <c r="AX17">
        <f>(E17/2*2*AW17)*B2*B4*BH17*2</f>
        <v>0</v>
      </c>
      <c r="AZ17">
        <f>E17/4*B2*BH17*AY17</f>
        <v>0</v>
      </c>
      <c r="BB17">
        <f>E17/4*B2*BH17*BA17</f>
        <v>0</v>
      </c>
      <c r="BD17">
        <f>E17/4*B2*BH17*BC17</f>
        <v>0</v>
      </c>
      <c r="BF17">
        <f>BE17*B2+0.5*BE17*B2*0.75</f>
        <v>0</v>
      </c>
      <c r="BG17" s="11">
        <f t="shared" si="19"/>
        <v>0</v>
      </c>
      <c r="BH17">
        <v>3</v>
      </c>
    </row>
    <row r="18" spans="3:60">
      <c r="D18" s="16">
        <f t="shared" si="20"/>
        <v>0</v>
      </c>
      <c r="G18">
        <v>5</v>
      </c>
      <c r="J18">
        <f t="shared" si="15"/>
        <v>0</v>
      </c>
      <c r="L18">
        <f t="shared" si="16"/>
        <v>0</v>
      </c>
      <c r="N18">
        <f t="shared" si="17"/>
        <v>0</v>
      </c>
      <c r="O18" s="11">
        <f t="shared" si="18"/>
        <v>0</v>
      </c>
      <c r="Q18">
        <f t="shared" si="21"/>
        <v>0</v>
      </c>
      <c r="S18">
        <f t="shared" si="22"/>
        <v>0</v>
      </c>
      <c r="U18">
        <f t="shared" si="23"/>
        <v>0</v>
      </c>
      <c r="W18">
        <f t="shared" si="24"/>
        <v>0</v>
      </c>
      <c r="Y18">
        <f t="shared" si="25"/>
        <v>0</v>
      </c>
      <c r="AA18">
        <f t="shared" si="26"/>
        <v>0</v>
      </c>
      <c r="AB18" s="11">
        <f t="shared" si="27"/>
        <v>0</v>
      </c>
      <c r="AD18">
        <f t="shared" si="28"/>
        <v>0</v>
      </c>
      <c r="AF18">
        <f t="shared" si="29"/>
        <v>0</v>
      </c>
      <c r="AH18">
        <f t="shared" si="30"/>
        <v>0</v>
      </c>
      <c r="AJ18">
        <f t="shared" si="31"/>
        <v>0</v>
      </c>
      <c r="AL18">
        <f t="shared" si="32"/>
        <v>0</v>
      </c>
      <c r="AN18">
        <f t="shared" si="33"/>
        <v>0</v>
      </c>
      <c r="AO18" s="11">
        <f t="shared" si="34"/>
        <v>0</v>
      </c>
      <c r="AP18" s="11">
        <v>0</v>
      </c>
      <c r="AR18">
        <f>B2*AQ18</f>
        <v>0</v>
      </c>
      <c r="AT18">
        <f>B2*AS18</f>
        <v>0</v>
      </c>
      <c r="AV18">
        <f>AU18*B2*B4*BH18*2</f>
        <v>0</v>
      </c>
      <c r="AX18">
        <f>(E18/2*2*AW18)*B2*B4*BH18*2</f>
        <v>0</v>
      </c>
      <c r="AZ18">
        <f>E18/4*B2*BH18*AY18</f>
        <v>0</v>
      </c>
      <c r="BB18">
        <f>E18/4*B2*BH18*BA18</f>
        <v>0</v>
      </c>
      <c r="BD18">
        <f>E18/4*B2*BH18*BC18</f>
        <v>0</v>
      </c>
      <c r="BF18">
        <f>BE18*B2+0.5*BE18*B2*0.75</f>
        <v>0</v>
      </c>
      <c r="BG18" s="11">
        <f t="shared" si="19"/>
        <v>0</v>
      </c>
      <c r="BH18">
        <v>3</v>
      </c>
    </row>
    <row r="19" spans="3:60">
      <c r="D19" s="16">
        <f t="shared" si="20"/>
        <v>0</v>
      </c>
      <c r="F19" s="5" t="s">
        <v>100</v>
      </c>
      <c r="G19">
        <v>6</v>
      </c>
      <c r="J19">
        <f t="shared" si="15"/>
        <v>0</v>
      </c>
      <c r="L19">
        <f t="shared" si="16"/>
        <v>0</v>
      </c>
      <c r="N19">
        <f t="shared" si="17"/>
        <v>0</v>
      </c>
      <c r="O19" s="11">
        <f t="shared" si="18"/>
        <v>0</v>
      </c>
      <c r="Q19">
        <f t="shared" si="21"/>
        <v>0</v>
      </c>
      <c r="S19">
        <f t="shared" si="22"/>
        <v>0</v>
      </c>
      <c r="U19">
        <f t="shared" si="23"/>
        <v>0</v>
      </c>
      <c r="W19">
        <f t="shared" si="24"/>
        <v>0</v>
      </c>
      <c r="Y19">
        <f t="shared" si="25"/>
        <v>0</v>
      </c>
      <c r="AA19">
        <f t="shared" si="26"/>
        <v>0</v>
      </c>
      <c r="AB19" s="11">
        <f t="shared" si="27"/>
        <v>0</v>
      </c>
      <c r="AD19">
        <f t="shared" si="28"/>
        <v>0</v>
      </c>
      <c r="AF19">
        <f t="shared" si="29"/>
        <v>0</v>
      </c>
      <c r="AH19">
        <f t="shared" si="30"/>
        <v>0</v>
      </c>
      <c r="AJ19">
        <f t="shared" si="31"/>
        <v>0</v>
      </c>
      <c r="AL19">
        <f t="shared" si="32"/>
        <v>0</v>
      </c>
      <c r="AN19">
        <f t="shared" si="33"/>
        <v>0</v>
      </c>
      <c r="AO19" s="11">
        <f t="shared" si="34"/>
        <v>0</v>
      </c>
      <c r="AP19" s="11">
        <v>0</v>
      </c>
      <c r="AR19">
        <f>B2*AQ19</f>
        <v>0</v>
      </c>
      <c r="AT19">
        <f>B2*AS19</f>
        <v>0</v>
      </c>
      <c r="AV19">
        <f>AU19*B2*B4*BH19*2</f>
        <v>0</v>
      </c>
      <c r="AX19">
        <f>(E19/2*2*AW19)*B2*B4*BH19*2</f>
        <v>0</v>
      </c>
      <c r="AZ19">
        <f>E19/4*B2*BH19*AY19</f>
        <v>0</v>
      </c>
      <c r="BB19">
        <f>E19/4*B2*BH19*BA19</f>
        <v>0</v>
      </c>
      <c r="BD19">
        <f>E19/4*B2*BH19*BC19</f>
        <v>0</v>
      </c>
      <c r="BF19">
        <f>BE19*B2+0.5*BE19*B2*0.75</f>
        <v>0</v>
      </c>
      <c r="BG19" s="11">
        <f t="shared" si="19"/>
        <v>0</v>
      </c>
      <c r="BH19">
        <v>3</v>
      </c>
    </row>
    <row r="20" spans="3:60">
      <c r="D20" s="16">
        <f t="shared" si="20"/>
        <v>0</v>
      </c>
      <c r="G20">
        <v>7</v>
      </c>
      <c r="J20">
        <f t="shared" si="15"/>
        <v>0</v>
      </c>
      <c r="L20">
        <f t="shared" si="16"/>
        <v>0</v>
      </c>
      <c r="N20">
        <f t="shared" si="17"/>
        <v>0</v>
      </c>
      <c r="O20" s="11">
        <f t="shared" si="18"/>
        <v>0</v>
      </c>
      <c r="Q20">
        <f t="shared" si="21"/>
        <v>0</v>
      </c>
      <c r="S20">
        <f t="shared" si="22"/>
        <v>0</v>
      </c>
      <c r="U20">
        <f t="shared" si="23"/>
        <v>0</v>
      </c>
      <c r="W20">
        <f t="shared" si="24"/>
        <v>0</v>
      </c>
      <c r="Y20">
        <f t="shared" si="25"/>
        <v>0</v>
      </c>
      <c r="AA20">
        <f t="shared" si="26"/>
        <v>0</v>
      </c>
      <c r="AB20" s="11">
        <f t="shared" si="27"/>
        <v>0</v>
      </c>
      <c r="AD20">
        <f t="shared" si="28"/>
        <v>0</v>
      </c>
      <c r="AF20">
        <f t="shared" si="29"/>
        <v>0</v>
      </c>
      <c r="AH20">
        <f t="shared" si="30"/>
        <v>0</v>
      </c>
      <c r="AJ20">
        <f t="shared" si="31"/>
        <v>0</v>
      </c>
      <c r="AL20">
        <f t="shared" si="32"/>
        <v>0</v>
      </c>
      <c r="AN20">
        <f t="shared" si="33"/>
        <v>0</v>
      </c>
      <c r="AO20" s="11">
        <f t="shared" si="34"/>
        <v>0</v>
      </c>
      <c r="AP20" s="11">
        <v>0</v>
      </c>
      <c r="AR20">
        <f>B2*AQ20</f>
        <v>0</v>
      </c>
      <c r="AT20">
        <f>B2*AS20</f>
        <v>0</v>
      </c>
      <c r="AV20">
        <f>AU20*B2*B4*BH20*2</f>
        <v>0</v>
      </c>
      <c r="AX20">
        <f>(E20/2*2*AW20)*B2*B4*BH20*2</f>
        <v>0</v>
      </c>
      <c r="AZ20">
        <f>E20/4*B2*BH20*AY20</f>
        <v>0</v>
      </c>
      <c r="BB20">
        <f>E20/4*B2*BH20*BA20</f>
        <v>0</v>
      </c>
      <c r="BD20">
        <f>E20/4*B2*BH20*BC20</f>
        <v>0</v>
      </c>
      <c r="BF20">
        <f>BE20*B2+0.5*BE20*B2*0.75</f>
        <v>0</v>
      </c>
      <c r="BG20" s="11">
        <f t="shared" si="19"/>
        <v>0</v>
      </c>
      <c r="BH20">
        <v>3</v>
      </c>
    </row>
    <row r="21" spans="3:60">
      <c r="D21" s="16">
        <f t="shared" si="20"/>
        <v>0</v>
      </c>
      <c r="G21">
        <v>8</v>
      </c>
      <c r="J21">
        <f t="shared" si="15"/>
        <v>0</v>
      </c>
      <c r="L21">
        <f t="shared" si="16"/>
        <v>0</v>
      </c>
      <c r="N21">
        <f t="shared" si="17"/>
        <v>0</v>
      </c>
      <c r="O21" s="11">
        <f t="shared" si="18"/>
        <v>0</v>
      </c>
      <c r="Q21">
        <f t="shared" si="21"/>
        <v>0</v>
      </c>
      <c r="S21">
        <f t="shared" si="22"/>
        <v>0</v>
      </c>
      <c r="U21">
        <f t="shared" si="23"/>
        <v>0</v>
      </c>
      <c r="W21">
        <f t="shared" si="24"/>
        <v>0</v>
      </c>
      <c r="Y21">
        <f t="shared" si="25"/>
        <v>0</v>
      </c>
      <c r="AA21">
        <f t="shared" si="26"/>
        <v>0</v>
      </c>
      <c r="AB21" s="11">
        <f t="shared" si="27"/>
        <v>0</v>
      </c>
      <c r="AD21">
        <f t="shared" si="28"/>
        <v>0</v>
      </c>
      <c r="AF21">
        <f t="shared" si="29"/>
        <v>0</v>
      </c>
      <c r="AH21">
        <f t="shared" si="30"/>
        <v>0</v>
      </c>
      <c r="AJ21">
        <f t="shared" si="31"/>
        <v>0</v>
      </c>
      <c r="AL21">
        <f t="shared" si="32"/>
        <v>0</v>
      </c>
      <c r="AN21">
        <f t="shared" si="33"/>
        <v>0</v>
      </c>
      <c r="AO21" s="11">
        <f t="shared" si="34"/>
        <v>0</v>
      </c>
      <c r="AP21" s="11">
        <v>0</v>
      </c>
      <c r="AR21">
        <f>B2*AQ21</f>
        <v>0</v>
      </c>
      <c r="AT21">
        <f>B2*AS21</f>
        <v>0</v>
      </c>
      <c r="AV21">
        <f>AU21*B2*B4*BH21*2</f>
        <v>0</v>
      </c>
      <c r="AX21">
        <f>(E21/2*2*AW21)*B2*B4*BH21*2</f>
        <v>0</v>
      </c>
      <c r="AZ21">
        <f>E21/4*B2*BH21*AY21</f>
        <v>0</v>
      </c>
      <c r="BB21">
        <f>E21/4*B2*BH21*BA21</f>
        <v>0</v>
      </c>
      <c r="BD21">
        <f>E21/4*B2*BH21*BC21</f>
        <v>0</v>
      </c>
      <c r="BF21">
        <f>BE21*B2+0.5*BE21*B2*0.75</f>
        <v>0</v>
      </c>
      <c r="BG21" s="11">
        <f t="shared" si="19"/>
        <v>0</v>
      </c>
      <c r="BH21">
        <v>3</v>
      </c>
    </row>
    <row r="22" spans="3:60">
      <c r="D22" s="16">
        <f t="shared" si="20"/>
        <v>0</v>
      </c>
      <c r="G22">
        <v>9</v>
      </c>
      <c r="J22">
        <f t="shared" si="15"/>
        <v>0</v>
      </c>
      <c r="L22">
        <f t="shared" si="16"/>
        <v>0</v>
      </c>
      <c r="N22">
        <f t="shared" si="17"/>
        <v>0</v>
      </c>
      <c r="O22" s="11">
        <f t="shared" si="18"/>
        <v>0</v>
      </c>
      <c r="Q22">
        <f t="shared" si="21"/>
        <v>0</v>
      </c>
      <c r="S22">
        <f t="shared" si="22"/>
        <v>0</v>
      </c>
      <c r="U22">
        <f t="shared" si="23"/>
        <v>0</v>
      </c>
      <c r="W22">
        <f t="shared" si="24"/>
        <v>0</v>
      </c>
      <c r="Y22">
        <f t="shared" si="25"/>
        <v>0</v>
      </c>
      <c r="AA22">
        <f t="shared" si="26"/>
        <v>0</v>
      </c>
      <c r="AB22" s="11">
        <f t="shared" si="27"/>
        <v>0</v>
      </c>
      <c r="AD22">
        <f t="shared" si="28"/>
        <v>0</v>
      </c>
      <c r="AF22">
        <f t="shared" si="29"/>
        <v>0</v>
      </c>
      <c r="AH22">
        <f t="shared" si="30"/>
        <v>0</v>
      </c>
      <c r="AJ22">
        <f t="shared" si="31"/>
        <v>0</v>
      </c>
      <c r="AL22">
        <f t="shared" si="32"/>
        <v>0</v>
      </c>
      <c r="AN22">
        <f t="shared" si="33"/>
        <v>0</v>
      </c>
      <c r="AO22" s="11">
        <f t="shared" si="34"/>
        <v>0</v>
      </c>
      <c r="AP22" s="11">
        <v>0</v>
      </c>
      <c r="AR22">
        <f>B2*AQ22</f>
        <v>0</v>
      </c>
      <c r="AT22">
        <f>B2*AS22</f>
        <v>0</v>
      </c>
      <c r="AV22">
        <f>AU22*B2*B4*BH22*2</f>
        <v>0</v>
      </c>
      <c r="AX22">
        <f>(E22/2*2*AW22)*B2*B4*BH22*2</f>
        <v>0</v>
      </c>
      <c r="AZ22">
        <f>E22/4*B2*BH22*AY22</f>
        <v>0</v>
      </c>
      <c r="BB22">
        <f>E22/4*B2*BH22*BA22</f>
        <v>0</v>
      </c>
      <c r="BD22">
        <f>E22/4*B2*BH22*BC22</f>
        <v>0</v>
      </c>
      <c r="BF22">
        <f>BE22*B2+0.5*BE22*B2*0.75</f>
        <v>0</v>
      </c>
      <c r="BG22" s="11">
        <f t="shared" si="19"/>
        <v>0</v>
      </c>
      <c r="BH22">
        <v>3</v>
      </c>
    </row>
    <row r="23" spans="3:60">
      <c r="D23" s="16">
        <f t="shared" si="20"/>
        <v>0</v>
      </c>
      <c r="G23">
        <v>10</v>
      </c>
      <c r="J23">
        <f t="shared" si="15"/>
        <v>0</v>
      </c>
      <c r="L23">
        <f t="shared" si="16"/>
        <v>0</v>
      </c>
      <c r="N23">
        <f t="shared" si="17"/>
        <v>0</v>
      </c>
      <c r="O23" s="11">
        <f t="shared" si="18"/>
        <v>0</v>
      </c>
      <c r="Q23">
        <f t="shared" si="21"/>
        <v>0</v>
      </c>
      <c r="S23">
        <f t="shared" si="22"/>
        <v>0</v>
      </c>
      <c r="U23">
        <f t="shared" si="23"/>
        <v>0</v>
      </c>
      <c r="W23">
        <f t="shared" si="24"/>
        <v>0</v>
      </c>
      <c r="Y23">
        <f t="shared" si="25"/>
        <v>0</v>
      </c>
      <c r="AA23">
        <f t="shared" si="26"/>
        <v>0</v>
      </c>
      <c r="AB23" s="11">
        <f t="shared" si="27"/>
        <v>0</v>
      </c>
      <c r="AD23">
        <f t="shared" si="28"/>
        <v>0</v>
      </c>
      <c r="AF23">
        <f t="shared" si="29"/>
        <v>0</v>
      </c>
      <c r="AH23">
        <f t="shared" si="30"/>
        <v>0</v>
      </c>
      <c r="AJ23">
        <f t="shared" si="31"/>
        <v>0</v>
      </c>
      <c r="AL23">
        <f t="shared" si="32"/>
        <v>0</v>
      </c>
      <c r="AN23">
        <f t="shared" si="33"/>
        <v>0</v>
      </c>
      <c r="AO23" s="11">
        <f t="shared" si="34"/>
        <v>0</v>
      </c>
      <c r="AP23" s="11">
        <v>0</v>
      </c>
      <c r="AR23">
        <f>B2*AQ23</f>
        <v>0</v>
      </c>
      <c r="AT23">
        <f>B2*AS23</f>
        <v>0</v>
      </c>
      <c r="AV23">
        <f>AU23*B2*B4*BH23*2</f>
        <v>0</v>
      </c>
      <c r="AX23">
        <f>(E23/2*2*AW23)*B2*B4*BH23*2</f>
        <v>0</v>
      </c>
      <c r="AZ23">
        <f>E23/4*B2*BH23*AY23</f>
        <v>0</v>
      </c>
      <c r="BB23">
        <f>E23/4*B2*BH23*BA23</f>
        <v>0</v>
      </c>
      <c r="BD23">
        <f>E23/4*B2*BH23*BC23</f>
        <v>0</v>
      </c>
      <c r="BF23">
        <f>BE23*B2+0.5*BE23*B2*0.75</f>
        <v>0</v>
      </c>
      <c r="BG23" s="11">
        <f t="shared" si="19"/>
        <v>0</v>
      </c>
      <c r="BH23">
        <v>3</v>
      </c>
    </row>
    <row r="24" spans="3:60" s="14" customFormat="1">
      <c r="C24" s="14" t="s">
        <v>73</v>
      </c>
    </row>
    <row r="25" spans="3:60">
      <c r="D25" s="16">
        <f t="shared" ref="D25:D34" ca="1" si="35">O25+AB25+AO25+AP25+BG25</f>
        <v>42</v>
      </c>
      <c r="E25">
        <f ca="1">OFFSET(法宝等级!C2,H25-1,0)</f>
        <v>42.57</v>
      </c>
      <c r="F25" s="5" t="s">
        <v>104</v>
      </c>
      <c r="G25">
        <v>1</v>
      </c>
      <c r="H25">
        <v>1</v>
      </c>
      <c r="J25">
        <f t="shared" si="15"/>
        <v>0</v>
      </c>
      <c r="L25">
        <f t="shared" si="16"/>
        <v>0</v>
      </c>
      <c r="N25">
        <f t="shared" si="17"/>
        <v>0</v>
      </c>
      <c r="O25" s="11">
        <f t="shared" si="18"/>
        <v>0</v>
      </c>
      <c r="Q25">
        <f t="shared" ref="Q25:Q34" si="36">P25*BH25</f>
        <v>0</v>
      </c>
      <c r="S25">
        <f t="shared" ref="S25:S34" si="37">R25*BH25*2</f>
        <v>0</v>
      </c>
      <c r="U25">
        <f t="shared" ref="U25:U34" ca="1" si="38">ROUND((E25/2*(1-T25)+2*E25/2*T25-E25/2)*BH25*2,2)</f>
        <v>0</v>
      </c>
      <c r="W25">
        <f t="shared" ref="W25:W34" si="39">V25*BH25*2</f>
        <v>0</v>
      </c>
      <c r="Y25">
        <f t="shared" ref="Y25:Y34" si="40">X25*BH25*2</f>
        <v>0</v>
      </c>
      <c r="AA25">
        <f t="shared" ref="AA25:AA34" si="41">Z25*BH25*2</f>
        <v>0</v>
      </c>
      <c r="AB25" s="11">
        <f t="shared" ref="AB25:AB34" ca="1" si="42">Q25+S25+U25+W25+Y25+AA25</f>
        <v>0</v>
      </c>
      <c r="AC25">
        <v>-14</v>
      </c>
      <c r="AD25">
        <f t="shared" ref="AD25:AD34" si="43">-AC25*BH25</f>
        <v>42</v>
      </c>
      <c r="AF25">
        <f t="shared" ref="AF25:AF34" si="44">-AE25*BH25*2</f>
        <v>0</v>
      </c>
      <c r="AH25">
        <f t="shared" ref="AH25:AH34" ca="1" si="45">-(E25/2*(1-AG25)+2*E25/2*AG25-E25/2)*BH25*2</f>
        <v>0</v>
      </c>
      <c r="AJ25">
        <f t="shared" ref="AJ25:AJ34" si="46">-AI25*BH25*2</f>
        <v>0</v>
      </c>
      <c r="AL25">
        <f t="shared" ref="AL25:AL34" si="47">-AK25*BH25*2</f>
        <v>0</v>
      </c>
      <c r="AN25">
        <f t="shared" ref="AN25:AN34" si="48">-AM25*BH25*2</f>
        <v>0</v>
      </c>
      <c r="AO25" s="11">
        <f t="shared" ref="AO25:AO34" ca="1" si="49">AD25+AF25+AH25+AJ25+AL25+AN25</f>
        <v>42</v>
      </c>
      <c r="AP25" s="11">
        <v>0</v>
      </c>
      <c r="AR25">
        <f>B2*AQ25</f>
        <v>0</v>
      </c>
      <c r="AT25">
        <f>B2*AS25</f>
        <v>0</v>
      </c>
      <c r="AV25">
        <f>AU25*B2*B4*BH25*2</f>
        <v>0</v>
      </c>
      <c r="AX25">
        <f ca="1">(E25/2*2*AW25)*B2*B4*BH25*2</f>
        <v>0</v>
      </c>
      <c r="AZ25">
        <f ca="1">E25/4*B2*BH25*AY25</f>
        <v>0</v>
      </c>
      <c r="BB25">
        <f ca="1">E25/4*B2*BH25*BA25</f>
        <v>0</v>
      </c>
      <c r="BD25">
        <f ca="1">E25/4*B2*BH25*BC25</f>
        <v>0</v>
      </c>
      <c r="BF25">
        <f>BE25*B2+0.5*BE25*B2*0.75</f>
        <v>0</v>
      </c>
      <c r="BG25" s="11">
        <f t="shared" ca="1" si="19"/>
        <v>0</v>
      </c>
      <c r="BH25">
        <v>3</v>
      </c>
    </row>
    <row r="26" spans="3:60">
      <c r="D26" s="16">
        <f t="shared" ca="1" si="35"/>
        <v>96</v>
      </c>
      <c r="E26">
        <f ca="1">OFFSET(法宝等级!C2,H26-1,0)</f>
        <v>202.29</v>
      </c>
      <c r="G26">
        <v>2</v>
      </c>
      <c r="H26">
        <v>2</v>
      </c>
      <c r="J26">
        <f t="shared" si="15"/>
        <v>0</v>
      </c>
      <c r="L26">
        <f t="shared" si="16"/>
        <v>0</v>
      </c>
      <c r="N26">
        <f t="shared" si="17"/>
        <v>0</v>
      </c>
      <c r="O26" s="11">
        <f t="shared" si="18"/>
        <v>0</v>
      </c>
      <c r="Q26">
        <f t="shared" si="36"/>
        <v>0</v>
      </c>
      <c r="S26">
        <f t="shared" si="37"/>
        <v>0</v>
      </c>
      <c r="U26">
        <f t="shared" ca="1" si="38"/>
        <v>0</v>
      </c>
      <c r="W26">
        <f t="shared" si="39"/>
        <v>0</v>
      </c>
      <c r="Y26">
        <f t="shared" si="40"/>
        <v>0</v>
      </c>
      <c r="AA26">
        <f t="shared" si="41"/>
        <v>0</v>
      </c>
      <c r="AB26" s="11">
        <f t="shared" ca="1" si="42"/>
        <v>0</v>
      </c>
      <c r="AC26">
        <v>-32</v>
      </c>
      <c r="AD26">
        <f t="shared" si="43"/>
        <v>96</v>
      </c>
      <c r="AF26">
        <f t="shared" si="44"/>
        <v>0</v>
      </c>
      <c r="AH26">
        <f t="shared" ca="1" si="45"/>
        <v>0</v>
      </c>
      <c r="AJ26">
        <f t="shared" si="46"/>
        <v>0</v>
      </c>
      <c r="AL26">
        <f t="shared" si="47"/>
        <v>0</v>
      </c>
      <c r="AN26">
        <f t="shared" si="48"/>
        <v>0</v>
      </c>
      <c r="AO26" s="11">
        <f t="shared" ca="1" si="49"/>
        <v>96</v>
      </c>
      <c r="AP26" s="11">
        <v>0</v>
      </c>
      <c r="AR26">
        <f>B2*AQ26</f>
        <v>0</v>
      </c>
      <c r="AT26">
        <f>B2*AS26</f>
        <v>0</v>
      </c>
      <c r="AV26">
        <f>AU26*B2*B4*BH26*2</f>
        <v>0</v>
      </c>
      <c r="AX26">
        <f ca="1">(E26/2*2*AW26)*B2*B4*BH26*2</f>
        <v>0</v>
      </c>
      <c r="AZ26">
        <f ca="1">E26/4*B2*BH26*AY26</f>
        <v>0</v>
      </c>
      <c r="BB26">
        <f ca="1">E26/4*B2*BH26*BA26</f>
        <v>0</v>
      </c>
      <c r="BD26">
        <f ca="1">E26/4*B2*BH26*BC26</f>
        <v>0</v>
      </c>
      <c r="BF26">
        <f>BE26*B2+0.5*BE26*B2*0.75</f>
        <v>0</v>
      </c>
      <c r="BG26" s="11">
        <f t="shared" ca="1" si="19"/>
        <v>0</v>
      </c>
      <c r="BH26">
        <v>3</v>
      </c>
    </row>
    <row r="27" spans="3:60">
      <c r="D27" s="16">
        <f t="shared" ca="1" si="35"/>
        <v>285</v>
      </c>
      <c r="E27">
        <f ca="1">OFFSET(法宝等级!C2,H27-1,0)</f>
        <v>532.98</v>
      </c>
      <c r="G27">
        <v>3</v>
      </c>
      <c r="H27">
        <v>3</v>
      </c>
      <c r="J27">
        <f t="shared" si="15"/>
        <v>0</v>
      </c>
      <c r="L27">
        <f t="shared" si="16"/>
        <v>0</v>
      </c>
      <c r="N27">
        <f t="shared" si="17"/>
        <v>0</v>
      </c>
      <c r="O27" s="11">
        <f t="shared" si="18"/>
        <v>0</v>
      </c>
      <c r="Q27">
        <f t="shared" si="36"/>
        <v>0</v>
      </c>
      <c r="S27">
        <f t="shared" si="37"/>
        <v>0</v>
      </c>
      <c r="U27">
        <f t="shared" ca="1" si="38"/>
        <v>0</v>
      </c>
      <c r="W27">
        <f t="shared" si="39"/>
        <v>0</v>
      </c>
      <c r="Y27">
        <f t="shared" si="40"/>
        <v>0</v>
      </c>
      <c r="AA27">
        <f t="shared" si="41"/>
        <v>0</v>
      </c>
      <c r="AB27" s="11">
        <f t="shared" ca="1" si="42"/>
        <v>0</v>
      </c>
      <c r="AC27">
        <v>-95</v>
      </c>
      <c r="AD27">
        <f t="shared" si="43"/>
        <v>285</v>
      </c>
      <c r="AF27">
        <f t="shared" si="44"/>
        <v>0</v>
      </c>
      <c r="AH27">
        <f t="shared" ca="1" si="45"/>
        <v>0</v>
      </c>
      <c r="AJ27">
        <f t="shared" si="46"/>
        <v>0</v>
      </c>
      <c r="AL27">
        <f t="shared" si="47"/>
        <v>0</v>
      </c>
      <c r="AN27">
        <f t="shared" si="48"/>
        <v>0</v>
      </c>
      <c r="AO27" s="11">
        <f t="shared" ca="1" si="49"/>
        <v>285</v>
      </c>
      <c r="AP27" s="11">
        <v>0</v>
      </c>
      <c r="AR27">
        <f>B2*AQ27</f>
        <v>0</v>
      </c>
      <c r="AT27">
        <f>B2*AS27</f>
        <v>0</v>
      </c>
      <c r="AV27">
        <f>AU27*B2*B4*BH27*2</f>
        <v>0</v>
      </c>
      <c r="AX27">
        <f ca="1">(E27/2*2*AW27)*B2*B4*BH27*2</f>
        <v>0</v>
      </c>
      <c r="AZ27">
        <f ca="1">E27/4*B2*BH27*AY27</f>
        <v>0</v>
      </c>
      <c r="BB27">
        <f ca="1">E27/4*B2*BH27*BA27</f>
        <v>0</v>
      </c>
      <c r="BD27">
        <f ca="1">E27/4*B2*BH27*BC27</f>
        <v>0</v>
      </c>
      <c r="BF27">
        <f>BE27*B2+0.5*BE27*B2*0.75</f>
        <v>0</v>
      </c>
      <c r="BG27" s="11">
        <f t="shared" ca="1" si="19"/>
        <v>0</v>
      </c>
      <c r="BH27">
        <v>3</v>
      </c>
    </row>
    <row r="28" spans="3:60">
      <c r="D28" s="16">
        <f t="shared" ca="1" si="35"/>
        <v>1200</v>
      </c>
      <c r="E28">
        <f ca="1">OFFSET(法宝等级!C2,H28-1,0)</f>
        <v>3775</v>
      </c>
      <c r="G28">
        <v>4</v>
      </c>
      <c r="H28">
        <v>5</v>
      </c>
      <c r="J28">
        <f t="shared" si="15"/>
        <v>0</v>
      </c>
      <c r="L28">
        <f t="shared" si="16"/>
        <v>0</v>
      </c>
      <c r="N28">
        <f t="shared" si="17"/>
        <v>0</v>
      </c>
      <c r="O28" s="11">
        <f t="shared" si="18"/>
        <v>0</v>
      </c>
      <c r="Q28">
        <f t="shared" si="36"/>
        <v>0</v>
      </c>
      <c r="S28">
        <f t="shared" si="37"/>
        <v>0</v>
      </c>
      <c r="U28">
        <f t="shared" ca="1" si="38"/>
        <v>0</v>
      </c>
      <c r="W28">
        <f t="shared" si="39"/>
        <v>0</v>
      </c>
      <c r="Y28">
        <f t="shared" si="40"/>
        <v>0</v>
      </c>
      <c r="AA28">
        <f t="shared" si="41"/>
        <v>0</v>
      </c>
      <c r="AB28" s="11">
        <f t="shared" ca="1" si="42"/>
        <v>0</v>
      </c>
      <c r="AC28">
        <v>-400</v>
      </c>
      <c r="AD28">
        <f t="shared" si="43"/>
        <v>1200</v>
      </c>
      <c r="AF28">
        <f t="shared" si="44"/>
        <v>0</v>
      </c>
      <c r="AH28">
        <f t="shared" ca="1" si="45"/>
        <v>0</v>
      </c>
      <c r="AJ28">
        <f t="shared" si="46"/>
        <v>0</v>
      </c>
      <c r="AL28">
        <f t="shared" si="47"/>
        <v>0</v>
      </c>
      <c r="AN28">
        <f t="shared" si="48"/>
        <v>0</v>
      </c>
      <c r="AO28" s="11">
        <f t="shared" ca="1" si="49"/>
        <v>1200</v>
      </c>
      <c r="AP28" s="11">
        <v>0</v>
      </c>
      <c r="AR28">
        <f>B2*AQ28</f>
        <v>0</v>
      </c>
      <c r="AT28">
        <f>B2*AS28</f>
        <v>0</v>
      </c>
      <c r="AV28">
        <f>AU28*B2*B4*BH28*2</f>
        <v>0</v>
      </c>
      <c r="AX28">
        <f ca="1">(E28/2*2*AW28)*B2*B4*BH28*2</f>
        <v>0</v>
      </c>
      <c r="AZ28">
        <f ca="1">E28/4*B2*BH28*AY28</f>
        <v>0</v>
      </c>
      <c r="BB28">
        <f ca="1">E28/4*B2*BH28*BA28</f>
        <v>0</v>
      </c>
      <c r="BD28">
        <f ca="1">E28/4*B2*BH28*BC28</f>
        <v>0</v>
      </c>
      <c r="BF28">
        <f>BE28*B2+0.5*BE28*B2*0.75</f>
        <v>0</v>
      </c>
      <c r="BG28" s="11">
        <f t="shared" ca="1" si="19"/>
        <v>0</v>
      </c>
      <c r="BH28">
        <v>3</v>
      </c>
    </row>
    <row r="29" spans="3:60">
      <c r="D29" s="16">
        <f t="shared" si="35"/>
        <v>0</v>
      </c>
      <c r="G29">
        <v>5</v>
      </c>
      <c r="J29">
        <f t="shared" si="15"/>
        <v>0</v>
      </c>
      <c r="L29">
        <f t="shared" si="16"/>
        <v>0</v>
      </c>
      <c r="N29">
        <f t="shared" si="17"/>
        <v>0</v>
      </c>
      <c r="O29" s="11">
        <f t="shared" si="18"/>
        <v>0</v>
      </c>
      <c r="Q29">
        <f t="shared" si="36"/>
        <v>0</v>
      </c>
      <c r="S29">
        <f t="shared" si="37"/>
        <v>0</v>
      </c>
      <c r="U29">
        <f t="shared" si="38"/>
        <v>0</v>
      </c>
      <c r="W29">
        <f t="shared" si="39"/>
        <v>0</v>
      </c>
      <c r="Y29">
        <f t="shared" si="40"/>
        <v>0</v>
      </c>
      <c r="AA29">
        <f t="shared" si="41"/>
        <v>0</v>
      </c>
      <c r="AB29" s="11">
        <f t="shared" si="42"/>
        <v>0</v>
      </c>
      <c r="AD29">
        <f t="shared" si="43"/>
        <v>0</v>
      </c>
      <c r="AF29">
        <f t="shared" si="44"/>
        <v>0</v>
      </c>
      <c r="AH29">
        <f t="shared" si="45"/>
        <v>0</v>
      </c>
      <c r="AJ29">
        <f t="shared" si="46"/>
        <v>0</v>
      </c>
      <c r="AL29">
        <f t="shared" si="47"/>
        <v>0</v>
      </c>
      <c r="AN29">
        <f t="shared" si="48"/>
        <v>0</v>
      </c>
      <c r="AO29" s="11">
        <f t="shared" si="49"/>
        <v>0</v>
      </c>
      <c r="AP29" s="11">
        <v>0</v>
      </c>
      <c r="AR29">
        <f>B2*AQ29</f>
        <v>0</v>
      </c>
      <c r="AT29">
        <f>B2*AS29</f>
        <v>0</v>
      </c>
      <c r="AV29">
        <f>AU29*B2*B4*BH29*2</f>
        <v>0</v>
      </c>
      <c r="AX29">
        <f>(E29/2*2*AW29)*B2*B4*BH29*2</f>
        <v>0</v>
      </c>
      <c r="AZ29">
        <f>E29/4*B2*BH29*AY29</f>
        <v>0</v>
      </c>
      <c r="BB29">
        <f>E29/4*B2*BH29*BA29</f>
        <v>0</v>
      </c>
      <c r="BD29">
        <f>E29/4*B2*BH29*BC29</f>
        <v>0</v>
      </c>
      <c r="BF29">
        <f>BE29*B2+0.5*BE29*B2*0.75</f>
        <v>0</v>
      </c>
      <c r="BG29" s="11">
        <f t="shared" si="19"/>
        <v>0</v>
      </c>
      <c r="BH29">
        <v>3</v>
      </c>
    </row>
    <row r="30" spans="3:60">
      <c r="D30" s="16">
        <f t="shared" si="35"/>
        <v>0</v>
      </c>
      <c r="F30" s="5" t="s">
        <v>129</v>
      </c>
      <c r="G30">
        <v>6</v>
      </c>
      <c r="J30">
        <f t="shared" si="15"/>
        <v>0</v>
      </c>
      <c r="L30">
        <f t="shared" si="16"/>
        <v>0</v>
      </c>
      <c r="N30">
        <f t="shared" si="17"/>
        <v>0</v>
      </c>
      <c r="O30" s="11">
        <f t="shared" si="18"/>
        <v>0</v>
      </c>
      <c r="Q30">
        <f t="shared" si="36"/>
        <v>0</v>
      </c>
      <c r="S30">
        <f t="shared" si="37"/>
        <v>0</v>
      </c>
      <c r="U30">
        <f t="shared" si="38"/>
        <v>0</v>
      </c>
      <c r="W30">
        <f t="shared" si="39"/>
        <v>0</v>
      </c>
      <c r="Y30">
        <f t="shared" si="40"/>
        <v>0</v>
      </c>
      <c r="AA30">
        <f t="shared" si="41"/>
        <v>0</v>
      </c>
      <c r="AB30" s="11">
        <f t="shared" si="42"/>
        <v>0</v>
      </c>
      <c r="AD30">
        <f t="shared" si="43"/>
        <v>0</v>
      </c>
      <c r="AF30">
        <f t="shared" si="44"/>
        <v>0</v>
      </c>
      <c r="AH30">
        <f t="shared" si="45"/>
        <v>0</v>
      </c>
      <c r="AJ30">
        <f t="shared" si="46"/>
        <v>0</v>
      </c>
      <c r="AL30">
        <f t="shared" si="47"/>
        <v>0</v>
      </c>
      <c r="AN30">
        <f t="shared" si="48"/>
        <v>0</v>
      </c>
      <c r="AO30" s="11">
        <f t="shared" si="49"/>
        <v>0</v>
      </c>
      <c r="AP30" s="11">
        <v>0</v>
      </c>
      <c r="AR30">
        <f>B2*AQ30</f>
        <v>0</v>
      </c>
      <c r="AT30">
        <f>B2*AS30</f>
        <v>0</v>
      </c>
      <c r="AV30">
        <f>AU30*B2*B4*BH30*2</f>
        <v>0</v>
      </c>
      <c r="AX30">
        <f>(E30/2*2*AW30)*B2*B4*BH30*2</f>
        <v>0</v>
      </c>
      <c r="AZ30">
        <f>E30/4*B2*BH30*AY30</f>
        <v>0</v>
      </c>
      <c r="BB30">
        <f>E30/4*B2*BH30*BA30</f>
        <v>0</v>
      </c>
      <c r="BD30">
        <f>E30/4*B2*BH30*BC30</f>
        <v>0</v>
      </c>
      <c r="BF30">
        <f>BE30*B2+0.5*BE30*B2*0.75</f>
        <v>0</v>
      </c>
      <c r="BG30" s="11">
        <f t="shared" si="19"/>
        <v>0</v>
      </c>
      <c r="BH30">
        <v>3</v>
      </c>
    </row>
    <row r="31" spans="3:60">
      <c r="D31" s="16">
        <f t="shared" si="35"/>
        <v>0</v>
      </c>
      <c r="G31">
        <v>7</v>
      </c>
      <c r="J31">
        <f t="shared" si="15"/>
        <v>0</v>
      </c>
      <c r="L31">
        <f t="shared" si="16"/>
        <v>0</v>
      </c>
      <c r="N31">
        <f t="shared" si="17"/>
        <v>0</v>
      </c>
      <c r="O31" s="11">
        <f t="shared" si="18"/>
        <v>0</v>
      </c>
      <c r="Q31">
        <f t="shared" si="36"/>
        <v>0</v>
      </c>
      <c r="S31">
        <f t="shared" si="37"/>
        <v>0</v>
      </c>
      <c r="U31">
        <f t="shared" si="38"/>
        <v>0</v>
      </c>
      <c r="W31">
        <f t="shared" si="39"/>
        <v>0</v>
      </c>
      <c r="Y31">
        <f t="shared" si="40"/>
        <v>0</v>
      </c>
      <c r="AA31">
        <f t="shared" si="41"/>
        <v>0</v>
      </c>
      <c r="AB31" s="11">
        <f t="shared" si="42"/>
        <v>0</v>
      </c>
      <c r="AD31">
        <f t="shared" si="43"/>
        <v>0</v>
      </c>
      <c r="AF31">
        <f t="shared" si="44"/>
        <v>0</v>
      </c>
      <c r="AH31">
        <f t="shared" si="45"/>
        <v>0</v>
      </c>
      <c r="AJ31">
        <f t="shared" si="46"/>
        <v>0</v>
      </c>
      <c r="AL31">
        <f t="shared" si="47"/>
        <v>0</v>
      </c>
      <c r="AN31">
        <f t="shared" si="48"/>
        <v>0</v>
      </c>
      <c r="AO31" s="11">
        <f t="shared" si="49"/>
        <v>0</v>
      </c>
      <c r="AP31" s="11">
        <v>0</v>
      </c>
      <c r="AR31">
        <f>B2*AQ31</f>
        <v>0</v>
      </c>
      <c r="AT31">
        <f>B2*AS31</f>
        <v>0</v>
      </c>
      <c r="AV31">
        <f>AU31*B2*B4*BH31*2</f>
        <v>0</v>
      </c>
      <c r="AX31">
        <f>(E31/2*2*AW31)*B2*B4*BH31*2</f>
        <v>0</v>
      </c>
      <c r="AZ31">
        <f>E31/4*B2*BH31*AY31</f>
        <v>0</v>
      </c>
      <c r="BB31">
        <f>E31/4*B2*BH31*BA31</f>
        <v>0</v>
      </c>
      <c r="BD31">
        <f>E31/4*B2*BH31*BC31</f>
        <v>0</v>
      </c>
      <c r="BF31">
        <f>BE31*B2+0.5*BE31*B2*0.75</f>
        <v>0</v>
      </c>
      <c r="BG31" s="11">
        <f t="shared" si="19"/>
        <v>0</v>
      </c>
      <c r="BH31">
        <v>3</v>
      </c>
    </row>
    <row r="32" spans="3:60">
      <c r="D32" s="16">
        <f t="shared" si="35"/>
        <v>0</v>
      </c>
      <c r="G32">
        <v>8</v>
      </c>
      <c r="J32">
        <f t="shared" si="15"/>
        <v>0</v>
      </c>
      <c r="L32">
        <f t="shared" si="16"/>
        <v>0</v>
      </c>
      <c r="N32">
        <f t="shared" si="17"/>
        <v>0</v>
      </c>
      <c r="O32" s="11">
        <f t="shared" si="18"/>
        <v>0</v>
      </c>
      <c r="Q32">
        <f t="shared" si="36"/>
        <v>0</v>
      </c>
      <c r="S32">
        <f t="shared" si="37"/>
        <v>0</v>
      </c>
      <c r="U32">
        <f t="shared" si="38"/>
        <v>0</v>
      </c>
      <c r="W32">
        <f t="shared" si="39"/>
        <v>0</v>
      </c>
      <c r="Y32">
        <f t="shared" si="40"/>
        <v>0</v>
      </c>
      <c r="AA32">
        <f t="shared" si="41"/>
        <v>0</v>
      </c>
      <c r="AB32" s="11">
        <f t="shared" si="42"/>
        <v>0</v>
      </c>
      <c r="AD32">
        <f t="shared" si="43"/>
        <v>0</v>
      </c>
      <c r="AF32">
        <f t="shared" si="44"/>
        <v>0</v>
      </c>
      <c r="AH32">
        <f t="shared" si="45"/>
        <v>0</v>
      </c>
      <c r="AJ32">
        <f t="shared" si="46"/>
        <v>0</v>
      </c>
      <c r="AL32">
        <f t="shared" si="47"/>
        <v>0</v>
      </c>
      <c r="AN32">
        <f t="shared" si="48"/>
        <v>0</v>
      </c>
      <c r="AO32" s="11">
        <f t="shared" si="49"/>
        <v>0</v>
      </c>
      <c r="AP32" s="11">
        <v>0</v>
      </c>
      <c r="AR32">
        <f>B2*AQ32</f>
        <v>0</v>
      </c>
      <c r="AT32">
        <f>B2*AS32</f>
        <v>0</v>
      </c>
      <c r="AV32">
        <f>AU32*B2*B4*BH32*2</f>
        <v>0</v>
      </c>
      <c r="AX32">
        <f>(E32/2*2*AW32)*B2*B4*BH32*2</f>
        <v>0</v>
      </c>
      <c r="AZ32">
        <f>E32/4*B2*BH32*AY32</f>
        <v>0</v>
      </c>
      <c r="BB32">
        <f>E32/4*B2*BH32*BA32</f>
        <v>0</v>
      </c>
      <c r="BD32">
        <f>E32/4*B2*BH32*BC32</f>
        <v>0</v>
      </c>
      <c r="BF32">
        <f>BE32*B2+0.5*BE32*B2*0.75</f>
        <v>0</v>
      </c>
      <c r="BG32" s="11">
        <f t="shared" si="19"/>
        <v>0</v>
      </c>
      <c r="BH32">
        <v>3</v>
      </c>
    </row>
    <row r="33" spans="3:60">
      <c r="D33" s="16">
        <f t="shared" si="35"/>
        <v>0</v>
      </c>
      <c r="G33">
        <v>9</v>
      </c>
      <c r="J33">
        <f t="shared" si="15"/>
        <v>0</v>
      </c>
      <c r="L33">
        <f t="shared" si="16"/>
        <v>0</v>
      </c>
      <c r="N33">
        <f t="shared" si="17"/>
        <v>0</v>
      </c>
      <c r="O33" s="11">
        <f t="shared" si="18"/>
        <v>0</v>
      </c>
      <c r="Q33">
        <f t="shared" si="36"/>
        <v>0</v>
      </c>
      <c r="S33">
        <f t="shared" si="37"/>
        <v>0</v>
      </c>
      <c r="U33">
        <f t="shared" si="38"/>
        <v>0</v>
      </c>
      <c r="W33">
        <f t="shared" si="39"/>
        <v>0</v>
      </c>
      <c r="Y33">
        <f t="shared" si="40"/>
        <v>0</v>
      </c>
      <c r="AA33">
        <f t="shared" si="41"/>
        <v>0</v>
      </c>
      <c r="AB33" s="11">
        <f t="shared" si="42"/>
        <v>0</v>
      </c>
      <c r="AD33">
        <f t="shared" si="43"/>
        <v>0</v>
      </c>
      <c r="AF33">
        <f t="shared" si="44"/>
        <v>0</v>
      </c>
      <c r="AH33">
        <f t="shared" si="45"/>
        <v>0</v>
      </c>
      <c r="AJ33">
        <f t="shared" si="46"/>
        <v>0</v>
      </c>
      <c r="AL33">
        <f t="shared" si="47"/>
        <v>0</v>
      </c>
      <c r="AN33">
        <f t="shared" si="48"/>
        <v>0</v>
      </c>
      <c r="AO33" s="11">
        <f t="shared" si="49"/>
        <v>0</v>
      </c>
      <c r="AP33" s="11">
        <v>0</v>
      </c>
      <c r="AR33">
        <f>B2*AQ33</f>
        <v>0</v>
      </c>
      <c r="AT33">
        <f>B2*AS33</f>
        <v>0</v>
      </c>
      <c r="AV33">
        <f>AU33*B2*B4*BH33*2</f>
        <v>0</v>
      </c>
      <c r="AX33">
        <f>(E33/2*2*AW33)*B2*B4*BH33*2</f>
        <v>0</v>
      </c>
      <c r="AZ33">
        <f>E33/4*B2*BH33*AY33</f>
        <v>0</v>
      </c>
      <c r="BB33">
        <f>E33/4*B2*BH33*BA33</f>
        <v>0</v>
      </c>
      <c r="BD33">
        <f>E33/4*B2*BH33*BC33</f>
        <v>0</v>
      </c>
      <c r="BF33">
        <f>BE33*B2+0.5*BE33*B2*0.75</f>
        <v>0</v>
      </c>
      <c r="BG33" s="11">
        <f t="shared" si="19"/>
        <v>0</v>
      </c>
      <c r="BH33">
        <v>3</v>
      </c>
    </row>
    <row r="34" spans="3:60">
      <c r="D34" s="16">
        <f t="shared" si="35"/>
        <v>0</v>
      </c>
      <c r="G34">
        <v>10</v>
      </c>
      <c r="J34">
        <f t="shared" si="15"/>
        <v>0</v>
      </c>
      <c r="L34">
        <f t="shared" si="16"/>
        <v>0</v>
      </c>
      <c r="N34">
        <f t="shared" si="17"/>
        <v>0</v>
      </c>
      <c r="O34" s="11">
        <f t="shared" si="18"/>
        <v>0</v>
      </c>
      <c r="Q34">
        <f t="shared" si="36"/>
        <v>0</v>
      </c>
      <c r="S34">
        <f t="shared" si="37"/>
        <v>0</v>
      </c>
      <c r="U34">
        <f t="shared" si="38"/>
        <v>0</v>
      </c>
      <c r="W34">
        <f t="shared" si="39"/>
        <v>0</v>
      </c>
      <c r="Y34">
        <f t="shared" si="40"/>
        <v>0</v>
      </c>
      <c r="AA34">
        <f t="shared" si="41"/>
        <v>0</v>
      </c>
      <c r="AB34" s="11">
        <f t="shared" si="42"/>
        <v>0</v>
      </c>
      <c r="AD34">
        <f t="shared" si="43"/>
        <v>0</v>
      </c>
      <c r="AF34">
        <f t="shared" si="44"/>
        <v>0</v>
      </c>
      <c r="AH34">
        <f t="shared" si="45"/>
        <v>0</v>
      </c>
      <c r="AJ34">
        <f t="shared" si="46"/>
        <v>0</v>
      </c>
      <c r="AL34">
        <f t="shared" si="47"/>
        <v>0</v>
      </c>
      <c r="AN34">
        <f t="shared" si="48"/>
        <v>0</v>
      </c>
      <c r="AO34" s="11">
        <f t="shared" si="49"/>
        <v>0</v>
      </c>
      <c r="AP34" s="11">
        <v>0</v>
      </c>
      <c r="AR34">
        <f>B2*AQ34</f>
        <v>0</v>
      </c>
      <c r="AT34">
        <f>B2*AS34</f>
        <v>0</v>
      </c>
      <c r="AV34">
        <f>AU34*B2*B4*BH34*2</f>
        <v>0</v>
      </c>
      <c r="AX34">
        <f>(E34/2*2*AW34)*B2*B4*BH34*2</f>
        <v>0</v>
      </c>
      <c r="AZ34">
        <f>E34/4*B2*BH34*AY34</f>
        <v>0</v>
      </c>
      <c r="BB34">
        <f>E34/4*B2*BH34*BA34</f>
        <v>0</v>
      </c>
      <c r="BD34">
        <f>E34/4*B2*BH34*BC34</f>
        <v>0</v>
      </c>
      <c r="BF34">
        <f>BE34*B2+0.5*BE34*B2*0.75</f>
        <v>0</v>
      </c>
      <c r="BG34" s="11">
        <f t="shared" si="19"/>
        <v>0</v>
      </c>
      <c r="BH34">
        <v>3</v>
      </c>
    </row>
    <row r="35" spans="3:60" s="14" customFormat="1"/>
    <row r="36" spans="3:60">
      <c r="D36" s="16">
        <f t="shared" ref="D36:D45" ca="1" si="50">O36+AB36+AO36+AP36+BG36</f>
        <v>628</v>
      </c>
      <c r="E36">
        <f ca="1">OFFSET(法宝等级!C2,H36-1,0)</f>
        <v>1540.69</v>
      </c>
      <c r="F36" s="5" t="s">
        <v>105</v>
      </c>
      <c r="G36">
        <v>1</v>
      </c>
      <c r="H36">
        <v>4</v>
      </c>
      <c r="J36">
        <f t="shared" si="15"/>
        <v>0</v>
      </c>
      <c r="L36">
        <f t="shared" si="16"/>
        <v>0</v>
      </c>
      <c r="N36">
        <f t="shared" si="17"/>
        <v>0</v>
      </c>
      <c r="O36" s="11">
        <f t="shared" si="18"/>
        <v>0</v>
      </c>
      <c r="Q36">
        <f t="shared" ref="Q36:Q45" si="51">P36*BH36</f>
        <v>0</v>
      </c>
      <c r="S36">
        <f t="shared" ref="S36:S45" si="52">R36*BH36*2</f>
        <v>0</v>
      </c>
      <c r="U36">
        <f t="shared" ref="U36:U45" ca="1" si="53">ROUND((E36/2*(1-T36)+2*E36/2*T36-E36/2)*BH36*2,2)</f>
        <v>0</v>
      </c>
      <c r="W36">
        <f t="shared" ref="W36:W45" si="54">V36*BH36*2</f>
        <v>0</v>
      </c>
      <c r="Y36">
        <f t="shared" ref="Y36:Y45" si="55">X36*BH36*2</f>
        <v>0</v>
      </c>
      <c r="AA36">
        <f t="shared" ref="AA36:AA45" si="56">Z36*BH36*2</f>
        <v>0</v>
      </c>
      <c r="AB36" s="11">
        <f t="shared" ref="AB36:AB45" ca="1" si="57">Q36+S36+U36+W36+Y36+AA36</f>
        <v>0</v>
      </c>
      <c r="AD36">
        <f t="shared" ref="AD36:AD45" si="58">-AC36*BH36</f>
        <v>0</v>
      </c>
      <c r="AF36">
        <f t="shared" ref="AF36:AF45" si="59">-AE36*BH36*2</f>
        <v>0</v>
      </c>
      <c r="AH36">
        <f t="shared" ref="AH36:AH45" ca="1" si="60">-(E36/2*(1-AG36)+2*E36/2*AG36-E36/2)*BH36*2</f>
        <v>0</v>
      </c>
      <c r="AJ36">
        <f t="shared" ref="AJ36:AJ45" si="61">-AI36*BH36*2</f>
        <v>0</v>
      </c>
      <c r="AL36">
        <f t="shared" ref="AL36:AL45" si="62">-AK36*BH36*2</f>
        <v>0</v>
      </c>
      <c r="AN36">
        <f t="shared" ref="AN36:AN45" si="63">-AM36*BH36*2</f>
        <v>0</v>
      </c>
      <c r="AO36" s="11">
        <f t="shared" ref="AO36:AO45" ca="1" si="64">AD36+AF36+AH36+AJ36+AL36+AN36</f>
        <v>0</v>
      </c>
      <c r="AP36" s="11">
        <v>0</v>
      </c>
      <c r="AQ36">
        <v>157</v>
      </c>
      <c r="AR36">
        <f>B2*AQ36</f>
        <v>628</v>
      </c>
      <c r="AT36">
        <f>B2*AS36</f>
        <v>0</v>
      </c>
      <c r="AV36">
        <f>AU36*B2*B4*BH36*2</f>
        <v>0</v>
      </c>
      <c r="AX36">
        <f ca="1">(E36/2*2*AW36)*B2*B4*BH36*2</f>
        <v>0</v>
      </c>
      <c r="AZ36">
        <f ca="1">E36/4*B2*BH36*AY36</f>
        <v>0</v>
      </c>
      <c r="BB36">
        <f ca="1">E36/4*B2*BH36*BA36</f>
        <v>0</v>
      </c>
      <c r="BD36">
        <f ca="1">E36/4*B2*BH36*BC36</f>
        <v>0</v>
      </c>
      <c r="BF36">
        <f>BE36*B2+0.5*BE36*B2*0.75</f>
        <v>0</v>
      </c>
      <c r="BG36" s="11">
        <f t="shared" ca="1" si="19"/>
        <v>628</v>
      </c>
      <c r="BH36">
        <v>3</v>
      </c>
    </row>
    <row r="37" spans="3:60">
      <c r="D37" s="16">
        <f t="shared" si="50"/>
        <v>0</v>
      </c>
      <c r="G37">
        <v>2</v>
      </c>
      <c r="J37">
        <f t="shared" si="15"/>
        <v>0</v>
      </c>
      <c r="L37">
        <f t="shared" si="16"/>
        <v>0</v>
      </c>
      <c r="N37">
        <f t="shared" si="17"/>
        <v>0</v>
      </c>
      <c r="O37" s="11">
        <f t="shared" si="18"/>
        <v>0</v>
      </c>
      <c r="Q37">
        <f t="shared" si="51"/>
        <v>0</v>
      </c>
      <c r="S37">
        <f t="shared" si="52"/>
        <v>0</v>
      </c>
      <c r="U37">
        <f t="shared" si="53"/>
        <v>0</v>
      </c>
      <c r="W37">
        <f t="shared" si="54"/>
        <v>0</v>
      </c>
      <c r="Y37">
        <f t="shared" si="55"/>
        <v>0</v>
      </c>
      <c r="AA37">
        <f t="shared" si="56"/>
        <v>0</v>
      </c>
      <c r="AB37" s="11">
        <f t="shared" si="57"/>
        <v>0</v>
      </c>
      <c r="AD37">
        <f t="shared" si="58"/>
        <v>0</v>
      </c>
      <c r="AF37">
        <f t="shared" si="59"/>
        <v>0</v>
      </c>
      <c r="AH37">
        <f t="shared" si="60"/>
        <v>0</v>
      </c>
      <c r="AJ37">
        <f t="shared" si="61"/>
        <v>0</v>
      </c>
      <c r="AL37">
        <f t="shared" si="62"/>
        <v>0</v>
      </c>
      <c r="AN37">
        <f t="shared" si="63"/>
        <v>0</v>
      </c>
      <c r="AO37" s="11">
        <f t="shared" si="64"/>
        <v>0</v>
      </c>
      <c r="AP37" s="11">
        <v>0</v>
      </c>
      <c r="AR37">
        <f>B2*AQ37</f>
        <v>0</v>
      </c>
      <c r="AT37">
        <f>B2*AS37</f>
        <v>0</v>
      </c>
      <c r="AV37">
        <f>AU37*B2*B4*BH37*2</f>
        <v>0</v>
      </c>
      <c r="AX37">
        <f>(E37/2*2*AW37)*B2*B4*BH37*2</f>
        <v>0</v>
      </c>
      <c r="AZ37">
        <f>E37/4*B2*BH37*AY37</f>
        <v>0</v>
      </c>
      <c r="BB37">
        <f>E37/4*B2*BH37*BA37</f>
        <v>0</v>
      </c>
      <c r="BD37">
        <f>E37/4*B2*BH37*BC37</f>
        <v>0</v>
      </c>
      <c r="BF37">
        <f>BE37*B2+0.5*BE37*B2*0.75</f>
        <v>0</v>
      </c>
      <c r="BG37" s="11">
        <f t="shared" si="19"/>
        <v>0</v>
      </c>
      <c r="BH37">
        <v>3</v>
      </c>
    </row>
    <row r="38" spans="3:60">
      <c r="D38" s="16">
        <f t="shared" si="50"/>
        <v>0</v>
      </c>
      <c r="G38">
        <v>3</v>
      </c>
      <c r="J38">
        <f t="shared" si="15"/>
        <v>0</v>
      </c>
      <c r="L38">
        <f t="shared" si="16"/>
        <v>0</v>
      </c>
      <c r="N38">
        <f t="shared" si="17"/>
        <v>0</v>
      </c>
      <c r="O38" s="11">
        <f t="shared" si="18"/>
        <v>0</v>
      </c>
      <c r="Q38">
        <f t="shared" si="51"/>
        <v>0</v>
      </c>
      <c r="S38">
        <f t="shared" si="52"/>
        <v>0</v>
      </c>
      <c r="U38">
        <f t="shared" si="53"/>
        <v>0</v>
      </c>
      <c r="W38">
        <f t="shared" si="54"/>
        <v>0</v>
      </c>
      <c r="Y38">
        <f t="shared" si="55"/>
        <v>0</v>
      </c>
      <c r="AA38">
        <f t="shared" si="56"/>
        <v>0</v>
      </c>
      <c r="AB38" s="11">
        <f t="shared" si="57"/>
        <v>0</v>
      </c>
      <c r="AD38">
        <f t="shared" si="58"/>
        <v>0</v>
      </c>
      <c r="AF38">
        <f t="shared" si="59"/>
        <v>0</v>
      </c>
      <c r="AH38">
        <f t="shared" si="60"/>
        <v>0</v>
      </c>
      <c r="AJ38">
        <f t="shared" si="61"/>
        <v>0</v>
      </c>
      <c r="AL38">
        <f t="shared" si="62"/>
        <v>0</v>
      </c>
      <c r="AN38">
        <f t="shared" si="63"/>
        <v>0</v>
      </c>
      <c r="AO38" s="11">
        <f t="shared" si="64"/>
        <v>0</v>
      </c>
      <c r="AP38" s="11">
        <v>0</v>
      </c>
      <c r="AR38">
        <f>B2*AQ38</f>
        <v>0</v>
      </c>
      <c r="AT38">
        <f>B2*AS38</f>
        <v>0</v>
      </c>
      <c r="AV38">
        <f>AU38*B2*B4*BH38*2</f>
        <v>0</v>
      </c>
      <c r="AX38">
        <f>(E38/2*2*AW38)*B2*B4*BH38*2</f>
        <v>0</v>
      </c>
      <c r="AZ38">
        <f>E38/4*B2*BH38*AY38</f>
        <v>0</v>
      </c>
      <c r="BB38">
        <f>E38/4*B2*BH38*BA38</f>
        <v>0</v>
      </c>
      <c r="BD38">
        <f>E38/4*B2*BH38*BC38</f>
        <v>0</v>
      </c>
      <c r="BF38">
        <f>BE38*B2+0.5*BE38*B2*0.75</f>
        <v>0</v>
      </c>
      <c r="BG38" s="11">
        <f t="shared" si="19"/>
        <v>0</v>
      </c>
      <c r="BH38">
        <v>3</v>
      </c>
    </row>
    <row r="39" spans="3:60">
      <c r="D39" s="16">
        <f t="shared" si="50"/>
        <v>0</v>
      </c>
      <c r="G39">
        <v>4</v>
      </c>
      <c r="J39">
        <f t="shared" si="15"/>
        <v>0</v>
      </c>
      <c r="L39">
        <f t="shared" si="16"/>
        <v>0</v>
      </c>
      <c r="N39">
        <f t="shared" si="17"/>
        <v>0</v>
      </c>
      <c r="O39" s="11">
        <f t="shared" si="18"/>
        <v>0</v>
      </c>
      <c r="Q39">
        <f t="shared" si="51"/>
        <v>0</v>
      </c>
      <c r="S39">
        <f t="shared" si="52"/>
        <v>0</v>
      </c>
      <c r="U39">
        <f t="shared" si="53"/>
        <v>0</v>
      </c>
      <c r="W39">
        <f t="shared" si="54"/>
        <v>0</v>
      </c>
      <c r="Y39">
        <f t="shared" si="55"/>
        <v>0</v>
      </c>
      <c r="AA39">
        <f t="shared" si="56"/>
        <v>0</v>
      </c>
      <c r="AB39" s="11">
        <f t="shared" si="57"/>
        <v>0</v>
      </c>
      <c r="AD39">
        <f t="shared" si="58"/>
        <v>0</v>
      </c>
      <c r="AF39">
        <f t="shared" si="59"/>
        <v>0</v>
      </c>
      <c r="AH39">
        <f t="shared" si="60"/>
        <v>0</v>
      </c>
      <c r="AJ39">
        <f t="shared" si="61"/>
        <v>0</v>
      </c>
      <c r="AL39">
        <f t="shared" si="62"/>
        <v>0</v>
      </c>
      <c r="AN39">
        <f t="shared" si="63"/>
        <v>0</v>
      </c>
      <c r="AO39" s="11">
        <f t="shared" si="64"/>
        <v>0</v>
      </c>
      <c r="AP39" s="11">
        <v>0</v>
      </c>
      <c r="AR39">
        <f>B2*AQ39</f>
        <v>0</v>
      </c>
      <c r="AT39">
        <f>B2*AS39</f>
        <v>0</v>
      </c>
      <c r="AV39">
        <f>AU39*B2*B4*BH39*2</f>
        <v>0</v>
      </c>
      <c r="AX39">
        <f>(E39/2*2*AW39)*B2*B4*BH39*2</f>
        <v>0</v>
      </c>
      <c r="AZ39">
        <f>E39/4*B2*BH39*AY39</f>
        <v>0</v>
      </c>
      <c r="BB39">
        <f>E39/4*B2*BH39*BA39</f>
        <v>0</v>
      </c>
      <c r="BD39">
        <f>E39/4*B2*BH39*BC39</f>
        <v>0</v>
      </c>
      <c r="BF39">
        <f>BE39*B2+0.5*BE39*B2*0.75</f>
        <v>0</v>
      </c>
      <c r="BG39" s="11">
        <f t="shared" si="19"/>
        <v>0</v>
      </c>
      <c r="BH39">
        <v>3</v>
      </c>
    </row>
    <row r="40" spans="3:60">
      <c r="D40" s="16">
        <f t="shared" si="50"/>
        <v>0</v>
      </c>
      <c r="G40">
        <v>5</v>
      </c>
      <c r="J40">
        <f t="shared" si="15"/>
        <v>0</v>
      </c>
      <c r="L40">
        <f t="shared" si="16"/>
        <v>0</v>
      </c>
      <c r="N40">
        <f t="shared" si="17"/>
        <v>0</v>
      </c>
      <c r="O40" s="11">
        <f t="shared" si="18"/>
        <v>0</v>
      </c>
      <c r="Q40">
        <f t="shared" si="51"/>
        <v>0</v>
      </c>
      <c r="S40">
        <f t="shared" si="52"/>
        <v>0</v>
      </c>
      <c r="U40">
        <f t="shared" si="53"/>
        <v>0</v>
      </c>
      <c r="W40">
        <f t="shared" si="54"/>
        <v>0</v>
      </c>
      <c r="Y40">
        <f t="shared" si="55"/>
        <v>0</v>
      </c>
      <c r="AA40">
        <f t="shared" si="56"/>
        <v>0</v>
      </c>
      <c r="AB40" s="11">
        <f t="shared" si="57"/>
        <v>0</v>
      </c>
      <c r="AD40">
        <f t="shared" si="58"/>
        <v>0</v>
      </c>
      <c r="AF40">
        <f t="shared" si="59"/>
        <v>0</v>
      </c>
      <c r="AH40">
        <f t="shared" si="60"/>
        <v>0</v>
      </c>
      <c r="AJ40">
        <f t="shared" si="61"/>
        <v>0</v>
      </c>
      <c r="AL40">
        <f t="shared" si="62"/>
        <v>0</v>
      </c>
      <c r="AN40">
        <f t="shared" si="63"/>
        <v>0</v>
      </c>
      <c r="AO40" s="11">
        <f t="shared" si="64"/>
        <v>0</v>
      </c>
      <c r="AP40" s="11">
        <v>0</v>
      </c>
      <c r="AR40">
        <f>B2*AQ40</f>
        <v>0</v>
      </c>
      <c r="AT40">
        <f>B2*AS40</f>
        <v>0</v>
      </c>
      <c r="AV40">
        <f>AU40*B2*B4*BH40*2</f>
        <v>0</v>
      </c>
      <c r="AX40">
        <f>(E40/2*2*AW40)*B2*B4*BH40*2</f>
        <v>0</v>
      </c>
      <c r="AZ40">
        <f>E40/4*B2*BH40*AY40</f>
        <v>0</v>
      </c>
      <c r="BB40">
        <f>E40/4*B2*BH40*BA40</f>
        <v>0</v>
      </c>
      <c r="BD40">
        <f>E40/4*B2*BH40*BC40</f>
        <v>0</v>
      </c>
      <c r="BF40">
        <f>BE40*B2+0.5*BE40*B2*0.75</f>
        <v>0</v>
      </c>
      <c r="BG40" s="11">
        <f t="shared" si="19"/>
        <v>0</v>
      </c>
      <c r="BH40">
        <v>3</v>
      </c>
    </row>
    <row r="41" spans="3:60">
      <c r="D41" s="16">
        <f t="shared" si="50"/>
        <v>0</v>
      </c>
      <c r="F41" s="5" t="s">
        <v>106</v>
      </c>
      <c r="G41">
        <v>6</v>
      </c>
      <c r="J41">
        <f t="shared" si="15"/>
        <v>0</v>
      </c>
      <c r="L41">
        <f t="shared" si="16"/>
        <v>0</v>
      </c>
      <c r="N41">
        <f t="shared" si="17"/>
        <v>0</v>
      </c>
      <c r="O41" s="11">
        <f t="shared" si="18"/>
        <v>0</v>
      </c>
      <c r="Q41">
        <f t="shared" si="51"/>
        <v>0</v>
      </c>
      <c r="S41">
        <f t="shared" si="52"/>
        <v>0</v>
      </c>
      <c r="U41">
        <f t="shared" si="53"/>
        <v>0</v>
      </c>
      <c r="W41">
        <f t="shared" si="54"/>
        <v>0</v>
      </c>
      <c r="Y41">
        <f t="shared" si="55"/>
        <v>0</v>
      </c>
      <c r="AA41">
        <f t="shared" si="56"/>
        <v>0</v>
      </c>
      <c r="AB41" s="11">
        <f t="shared" si="57"/>
        <v>0</v>
      </c>
      <c r="AD41">
        <f t="shared" si="58"/>
        <v>0</v>
      </c>
      <c r="AF41">
        <f t="shared" si="59"/>
        <v>0</v>
      </c>
      <c r="AH41">
        <f t="shared" si="60"/>
        <v>0</v>
      </c>
      <c r="AJ41">
        <f t="shared" si="61"/>
        <v>0</v>
      </c>
      <c r="AL41">
        <f t="shared" si="62"/>
        <v>0</v>
      </c>
      <c r="AN41">
        <f t="shared" si="63"/>
        <v>0</v>
      </c>
      <c r="AO41" s="11">
        <f t="shared" si="64"/>
        <v>0</v>
      </c>
      <c r="AP41" s="11">
        <v>0</v>
      </c>
      <c r="AR41">
        <f>B2*AQ41</f>
        <v>0</v>
      </c>
      <c r="AT41">
        <f>B2*AS41</f>
        <v>0</v>
      </c>
      <c r="AV41">
        <f>AU41*B2*B4*BH41*2</f>
        <v>0</v>
      </c>
      <c r="AX41">
        <f>(E41/2*2*AW41)*B2*B4*BH41*2</f>
        <v>0</v>
      </c>
      <c r="AZ41">
        <f>E41/4*B2*BH41*AY41</f>
        <v>0</v>
      </c>
      <c r="BB41">
        <f>E41/4*B2*BH41*BA41</f>
        <v>0</v>
      </c>
      <c r="BD41">
        <f>E41/4*B2*BH41*BC41</f>
        <v>0</v>
      </c>
      <c r="BF41">
        <f>BE41*B2+0.5*BE41*B2*0.75</f>
        <v>0</v>
      </c>
      <c r="BG41" s="11">
        <f t="shared" si="19"/>
        <v>0</v>
      </c>
      <c r="BH41">
        <v>3</v>
      </c>
    </row>
    <row r="42" spans="3:60">
      <c r="D42" s="16">
        <f t="shared" si="50"/>
        <v>0</v>
      </c>
      <c r="G42">
        <v>7</v>
      </c>
      <c r="J42">
        <f t="shared" si="15"/>
        <v>0</v>
      </c>
      <c r="L42">
        <f t="shared" si="16"/>
        <v>0</v>
      </c>
      <c r="N42">
        <f t="shared" si="17"/>
        <v>0</v>
      </c>
      <c r="O42" s="11">
        <f t="shared" si="18"/>
        <v>0</v>
      </c>
      <c r="Q42">
        <f t="shared" si="51"/>
        <v>0</v>
      </c>
      <c r="S42">
        <f t="shared" si="52"/>
        <v>0</v>
      </c>
      <c r="U42">
        <f t="shared" si="53"/>
        <v>0</v>
      </c>
      <c r="W42">
        <f t="shared" si="54"/>
        <v>0</v>
      </c>
      <c r="Y42">
        <f t="shared" si="55"/>
        <v>0</v>
      </c>
      <c r="AA42">
        <f t="shared" si="56"/>
        <v>0</v>
      </c>
      <c r="AB42" s="11">
        <f t="shared" si="57"/>
        <v>0</v>
      </c>
      <c r="AD42">
        <f t="shared" si="58"/>
        <v>0</v>
      </c>
      <c r="AF42">
        <f t="shared" si="59"/>
        <v>0</v>
      </c>
      <c r="AH42">
        <f t="shared" si="60"/>
        <v>0</v>
      </c>
      <c r="AJ42">
        <f t="shared" si="61"/>
        <v>0</v>
      </c>
      <c r="AL42">
        <f t="shared" si="62"/>
        <v>0</v>
      </c>
      <c r="AN42">
        <f t="shared" si="63"/>
        <v>0</v>
      </c>
      <c r="AO42" s="11">
        <f t="shared" si="64"/>
        <v>0</v>
      </c>
      <c r="AP42" s="11">
        <v>0</v>
      </c>
      <c r="AR42">
        <f>B2*AQ42</f>
        <v>0</v>
      </c>
      <c r="AT42">
        <f>B2*AS42</f>
        <v>0</v>
      </c>
      <c r="AV42">
        <f>AU42*B2*B4*BH42*2</f>
        <v>0</v>
      </c>
      <c r="AX42">
        <f>(E42/2*2*AW42)*B2*B4*BH42*2</f>
        <v>0</v>
      </c>
      <c r="AZ42">
        <f>E42/4*B2*BH42*AY42</f>
        <v>0</v>
      </c>
      <c r="BB42">
        <f>E42/4*B2*BH42*BA42</f>
        <v>0</v>
      </c>
      <c r="BD42">
        <f>E42/4*B2*BH42*BC42</f>
        <v>0</v>
      </c>
      <c r="BF42">
        <f>BE42*B2+0.5*BE42*B2*0.75</f>
        <v>0</v>
      </c>
      <c r="BG42" s="11">
        <f t="shared" si="19"/>
        <v>0</v>
      </c>
      <c r="BH42">
        <v>3</v>
      </c>
    </row>
    <row r="43" spans="3:60">
      <c r="D43" s="16">
        <f t="shared" si="50"/>
        <v>0</v>
      </c>
      <c r="G43">
        <v>8</v>
      </c>
      <c r="J43">
        <f t="shared" si="15"/>
        <v>0</v>
      </c>
      <c r="L43">
        <f t="shared" si="16"/>
        <v>0</v>
      </c>
      <c r="N43">
        <f t="shared" si="17"/>
        <v>0</v>
      </c>
      <c r="O43" s="11">
        <f t="shared" si="18"/>
        <v>0</v>
      </c>
      <c r="Q43">
        <f t="shared" si="51"/>
        <v>0</v>
      </c>
      <c r="S43">
        <f t="shared" si="52"/>
        <v>0</v>
      </c>
      <c r="U43">
        <f t="shared" si="53"/>
        <v>0</v>
      </c>
      <c r="W43">
        <f t="shared" si="54"/>
        <v>0</v>
      </c>
      <c r="Y43">
        <f t="shared" si="55"/>
        <v>0</v>
      </c>
      <c r="AA43">
        <f t="shared" si="56"/>
        <v>0</v>
      </c>
      <c r="AB43" s="11">
        <f t="shared" si="57"/>
        <v>0</v>
      </c>
      <c r="AD43">
        <f t="shared" si="58"/>
        <v>0</v>
      </c>
      <c r="AF43">
        <f t="shared" si="59"/>
        <v>0</v>
      </c>
      <c r="AH43">
        <f t="shared" si="60"/>
        <v>0</v>
      </c>
      <c r="AJ43">
        <f t="shared" si="61"/>
        <v>0</v>
      </c>
      <c r="AL43">
        <f t="shared" si="62"/>
        <v>0</v>
      </c>
      <c r="AN43">
        <f t="shared" si="63"/>
        <v>0</v>
      </c>
      <c r="AO43" s="11">
        <f t="shared" si="64"/>
        <v>0</v>
      </c>
      <c r="AP43" s="11">
        <v>0</v>
      </c>
      <c r="AR43">
        <f>B2*AQ43</f>
        <v>0</v>
      </c>
      <c r="AT43">
        <f>B2*AS43</f>
        <v>0</v>
      </c>
      <c r="AV43">
        <f>AU43*B2*B4*BH43*2</f>
        <v>0</v>
      </c>
      <c r="AX43">
        <f>(E43/2*2*AW43)*B2*B4*BH43*2</f>
        <v>0</v>
      </c>
      <c r="AZ43">
        <f>E43/4*B2*BH43*AY43</f>
        <v>0</v>
      </c>
      <c r="BB43">
        <f>E43/4*B2*BH43*BA43</f>
        <v>0</v>
      </c>
      <c r="BD43">
        <f>E43/4*B2*BH43*BC43</f>
        <v>0</v>
      </c>
      <c r="BF43">
        <f>BE43*B2+0.5*BE43*B2*0.75</f>
        <v>0</v>
      </c>
      <c r="BG43" s="11">
        <f t="shared" si="19"/>
        <v>0</v>
      </c>
      <c r="BH43">
        <v>3</v>
      </c>
    </row>
    <row r="44" spans="3:60">
      <c r="D44" s="16">
        <f t="shared" si="50"/>
        <v>0</v>
      </c>
      <c r="G44">
        <v>9</v>
      </c>
      <c r="J44">
        <f t="shared" si="15"/>
        <v>0</v>
      </c>
      <c r="L44">
        <f t="shared" si="16"/>
        <v>0</v>
      </c>
      <c r="N44">
        <f t="shared" si="17"/>
        <v>0</v>
      </c>
      <c r="O44" s="11">
        <f t="shared" si="18"/>
        <v>0</v>
      </c>
      <c r="Q44">
        <f t="shared" si="51"/>
        <v>0</v>
      </c>
      <c r="S44">
        <f t="shared" si="52"/>
        <v>0</v>
      </c>
      <c r="U44">
        <f t="shared" si="53"/>
        <v>0</v>
      </c>
      <c r="W44">
        <f t="shared" si="54"/>
        <v>0</v>
      </c>
      <c r="Y44">
        <f t="shared" si="55"/>
        <v>0</v>
      </c>
      <c r="AA44">
        <f t="shared" si="56"/>
        <v>0</v>
      </c>
      <c r="AB44" s="11">
        <f t="shared" si="57"/>
        <v>0</v>
      </c>
      <c r="AD44">
        <f t="shared" si="58"/>
        <v>0</v>
      </c>
      <c r="AF44">
        <f t="shared" si="59"/>
        <v>0</v>
      </c>
      <c r="AH44">
        <f t="shared" si="60"/>
        <v>0</v>
      </c>
      <c r="AJ44">
        <f t="shared" si="61"/>
        <v>0</v>
      </c>
      <c r="AL44">
        <f t="shared" si="62"/>
        <v>0</v>
      </c>
      <c r="AN44">
        <f t="shared" si="63"/>
        <v>0</v>
      </c>
      <c r="AO44" s="11">
        <f t="shared" si="64"/>
        <v>0</v>
      </c>
      <c r="AP44" s="11">
        <v>0</v>
      </c>
      <c r="AR44">
        <f>B2*AQ44</f>
        <v>0</v>
      </c>
      <c r="AT44">
        <f>B2*AS44</f>
        <v>0</v>
      </c>
      <c r="AV44">
        <f>AU44*B2*B4*BH44*2</f>
        <v>0</v>
      </c>
      <c r="AX44">
        <f>(E44/2*2*AW44)*B2*B4*BH44*2</f>
        <v>0</v>
      </c>
      <c r="AZ44">
        <f>E44/4*B2*BH44*AY44</f>
        <v>0</v>
      </c>
      <c r="BB44">
        <f>E44/4*B2*BH44*BA44</f>
        <v>0</v>
      </c>
      <c r="BD44">
        <f>E44/4*B2*BH44*BC44</f>
        <v>0</v>
      </c>
      <c r="BF44">
        <f>BE44*B2+0.5*BE44*B2*0.75</f>
        <v>0</v>
      </c>
      <c r="BG44" s="11">
        <f t="shared" si="19"/>
        <v>0</v>
      </c>
      <c r="BH44">
        <v>3</v>
      </c>
    </row>
    <row r="45" spans="3:60">
      <c r="D45" s="16">
        <f t="shared" si="50"/>
        <v>0</v>
      </c>
      <c r="G45">
        <v>10</v>
      </c>
      <c r="J45">
        <f t="shared" si="15"/>
        <v>0</v>
      </c>
      <c r="L45">
        <f t="shared" si="16"/>
        <v>0</v>
      </c>
      <c r="N45">
        <f t="shared" si="17"/>
        <v>0</v>
      </c>
      <c r="O45" s="11">
        <f t="shared" si="18"/>
        <v>0</v>
      </c>
      <c r="Q45">
        <f t="shared" si="51"/>
        <v>0</v>
      </c>
      <c r="S45">
        <f t="shared" si="52"/>
        <v>0</v>
      </c>
      <c r="U45">
        <f t="shared" si="53"/>
        <v>0</v>
      </c>
      <c r="W45">
        <f t="shared" si="54"/>
        <v>0</v>
      </c>
      <c r="Y45">
        <f t="shared" si="55"/>
        <v>0</v>
      </c>
      <c r="AA45">
        <f t="shared" si="56"/>
        <v>0</v>
      </c>
      <c r="AB45" s="11">
        <f t="shared" si="57"/>
        <v>0</v>
      </c>
      <c r="AD45">
        <f t="shared" si="58"/>
        <v>0</v>
      </c>
      <c r="AF45">
        <f t="shared" si="59"/>
        <v>0</v>
      </c>
      <c r="AH45">
        <f t="shared" si="60"/>
        <v>0</v>
      </c>
      <c r="AJ45">
        <f t="shared" si="61"/>
        <v>0</v>
      </c>
      <c r="AL45">
        <f t="shared" si="62"/>
        <v>0</v>
      </c>
      <c r="AN45">
        <f t="shared" si="63"/>
        <v>0</v>
      </c>
      <c r="AO45" s="11">
        <f t="shared" si="64"/>
        <v>0</v>
      </c>
      <c r="AP45" s="11">
        <v>0</v>
      </c>
      <c r="AR45">
        <f>B2*AQ45</f>
        <v>0</v>
      </c>
      <c r="AT45">
        <f>B2*AS45</f>
        <v>0</v>
      </c>
      <c r="AV45">
        <f>AU45*B2*B4*BH45*2</f>
        <v>0</v>
      </c>
      <c r="AX45">
        <f>(E45/2*2*AW45)*B2*B4*BH45*2</f>
        <v>0</v>
      </c>
      <c r="AZ45">
        <f>E45/4*B2*BH45*AY45</f>
        <v>0</v>
      </c>
      <c r="BB45">
        <f>E45/4*B2*BH45*BA45</f>
        <v>0</v>
      </c>
      <c r="BD45">
        <f>E45/4*B2*BH45*BC45</f>
        <v>0</v>
      </c>
      <c r="BF45">
        <f>BE45*B2+0.5*BE45*B2*0.75</f>
        <v>0</v>
      </c>
      <c r="BG45" s="11">
        <f t="shared" si="19"/>
        <v>0</v>
      </c>
      <c r="BH45">
        <v>3</v>
      </c>
    </row>
    <row r="46" spans="3:60" s="14" customFormat="1">
      <c r="C46" s="14" t="s">
        <v>74</v>
      </c>
    </row>
    <row r="47" spans="3:60">
      <c r="D47" s="16">
        <f t="shared" ref="D47:D56" ca="1" si="65">O47+AB47+AO47+AP47+BG47</f>
        <v>42</v>
      </c>
      <c r="E47">
        <f ca="1">OFFSET(法宝等级!C2,H47-1,0)</f>
        <v>42.57</v>
      </c>
      <c r="F47" s="5" t="s">
        <v>110</v>
      </c>
      <c r="G47">
        <v>1</v>
      </c>
      <c r="H47">
        <v>1</v>
      </c>
      <c r="J47">
        <f t="shared" si="15"/>
        <v>0</v>
      </c>
      <c r="L47">
        <f t="shared" si="16"/>
        <v>0</v>
      </c>
      <c r="N47">
        <f t="shared" si="17"/>
        <v>0</v>
      </c>
      <c r="O47" s="11">
        <f t="shared" si="18"/>
        <v>0</v>
      </c>
      <c r="Q47">
        <f t="shared" ref="Q47:Q56" si="66">P47*BH47</f>
        <v>0</v>
      </c>
      <c r="S47">
        <f t="shared" ref="S47:S56" si="67">R47*BH47*2</f>
        <v>0</v>
      </c>
      <c r="U47">
        <f t="shared" ref="U47:U56" ca="1" si="68">ROUND((E47/2*(1-T47)+2*E47/2*T47-E47/2)*BH47*2,2)</f>
        <v>0</v>
      </c>
      <c r="V47">
        <v>7</v>
      </c>
      <c r="W47">
        <f t="shared" ref="W47:W56" si="69">V47*BH47*2</f>
        <v>42</v>
      </c>
      <c r="Y47">
        <f t="shared" ref="Y47:Y56" si="70">X47*BH47*2</f>
        <v>0</v>
      </c>
      <c r="AA47">
        <f t="shared" ref="AA47:AA56" si="71">Z47*BH47*2</f>
        <v>0</v>
      </c>
      <c r="AB47" s="11">
        <f t="shared" ref="AB47:AB56" ca="1" si="72">Q47+S47+U47+W47+Y47+AA47</f>
        <v>42</v>
      </c>
      <c r="AD47">
        <f t="shared" ref="AD47:AD56" si="73">-AC47*BH47</f>
        <v>0</v>
      </c>
      <c r="AF47">
        <f t="shared" ref="AF47:AF56" si="74">-AE47*BH47*2</f>
        <v>0</v>
      </c>
      <c r="AH47">
        <f t="shared" ref="AH47:AH56" ca="1" si="75">-(E47/2*(1-AG47)+2*E47/2*AG47-E47/2)*BH47*2</f>
        <v>0</v>
      </c>
      <c r="AJ47">
        <f t="shared" ref="AJ47:AJ56" si="76">-AI47*BH47*2</f>
        <v>0</v>
      </c>
      <c r="AL47">
        <f t="shared" ref="AL47:AL56" si="77">-AK47*BH47*2</f>
        <v>0</v>
      </c>
      <c r="AN47">
        <f t="shared" ref="AN47:AN56" si="78">-AM47*BH47*2</f>
        <v>0</v>
      </c>
      <c r="AO47" s="11">
        <f t="shared" ref="AO47:AO56" ca="1" si="79">AD47+AF47+AH47+AJ47+AL47+AN47</f>
        <v>0</v>
      </c>
      <c r="AP47" s="11">
        <v>0</v>
      </c>
      <c r="AR47">
        <f>B2*AQ47</f>
        <v>0</v>
      </c>
      <c r="AT47">
        <f>B2*AS47</f>
        <v>0</v>
      </c>
      <c r="AV47">
        <f>AU47*B2*B4*BH47*2</f>
        <v>0</v>
      </c>
      <c r="AX47">
        <f ca="1">(E47/2*2*AW47)*B2*B4*BH47*2</f>
        <v>0</v>
      </c>
      <c r="AZ47">
        <f ca="1">E47/4*B2*BH47*AY47</f>
        <v>0</v>
      </c>
      <c r="BB47">
        <f ca="1">E47/4*B2*BH47*BA47</f>
        <v>0</v>
      </c>
      <c r="BD47">
        <f ca="1">E47/4*B2*BH47*BC47</f>
        <v>0</v>
      </c>
      <c r="BF47">
        <f>BE47*B2+0.5*BE47*B2*0.75</f>
        <v>0</v>
      </c>
      <c r="BG47" s="11">
        <f t="shared" ca="1" si="19"/>
        <v>0</v>
      </c>
      <c r="BH47">
        <v>3</v>
      </c>
    </row>
    <row r="48" spans="3:60">
      <c r="D48" s="16">
        <f t="shared" ca="1" si="65"/>
        <v>96</v>
      </c>
      <c r="E48">
        <f ca="1">OFFSET(法宝等级!C2,H48-1,0)</f>
        <v>202.29</v>
      </c>
      <c r="G48">
        <v>2</v>
      </c>
      <c r="H48">
        <v>2</v>
      </c>
      <c r="J48">
        <f t="shared" si="15"/>
        <v>0</v>
      </c>
      <c r="L48">
        <f t="shared" si="16"/>
        <v>0</v>
      </c>
      <c r="N48">
        <f t="shared" si="17"/>
        <v>0</v>
      </c>
      <c r="O48" s="11">
        <f t="shared" si="18"/>
        <v>0</v>
      </c>
      <c r="Q48">
        <f t="shared" si="66"/>
        <v>0</v>
      </c>
      <c r="S48">
        <f t="shared" si="67"/>
        <v>0</v>
      </c>
      <c r="U48">
        <f t="shared" ca="1" si="68"/>
        <v>0</v>
      </c>
      <c r="V48">
        <v>16</v>
      </c>
      <c r="W48">
        <f t="shared" si="69"/>
        <v>96</v>
      </c>
      <c r="Y48">
        <f t="shared" si="70"/>
        <v>0</v>
      </c>
      <c r="AA48">
        <f t="shared" si="71"/>
        <v>0</v>
      </c>
      <c r="AB48" s="11">
        <f t="shared" ca="1" si="72"/>
        <v>96</v>
      </c>
      <c r="AD48">
        <f t="shared" si="73"/>
        <v>0</v>
      </c>
      <c r="AF48">
        <f t="shared" si="74"/>
        <v>0</v>
      </c>
      <c r="AH48">
        <f t="shared" ca="1" si="75"/>
        <v>0</v>
      </c>
      <c r="AJ48">
        <f t="shared" si="76"/>
        <v>0</v>
      </c>
      <c r="AL48">
        <f t="shared" si="77"/>
        <v>0</v>
      </c>
      <c r="AN48">
        <f t="shared" si="78"/>
        <v>0</v>
      </c>
      <c r="AO48" s="11">
        <f t="shared" ca="1" si="79"/>
        <v>0</v>
      </c>
      <c r="AP48" s="11">
        <v>0</v>
      </c>
      <c r="AR48">
        <f>B2*AQ48</f>
        <v>0</v>
      </c>
      <c r="AT48">
        <f>B2*AS48</f>
        <v>0</v>
      </c>
      <c r="AV48">
        <f>AU48*B2*B4*BH48*2</f>
        <v>0</v>
      </c>
      <c r="AX48">
        <f ca="1">(E48/2*2*AW48)*B2*B4*BH48*2</f>
        <v>0</v>
      </c>
      <c r="AZ48">
        <f ca="1">E48/4*B2*BH48*AY48</f>
        <v>0</v>
      </c>
      <c r="BB48">
        <f ca="1">E48/4*B2*BH48*BA48</f>
        <v>0</v>
      </c>
      <c r="BD48">
        <f ca="1">E48/4*B2*BH48*BC48</f>
        <v>0</v>
      </c>
      <c r="BF48">
        <f>BE48*B2+0.5*BE48*B2*0.75</f>
        <v>0</v>
      </c>
      <c r="BG48" s="11">
        <f t="shared" ca="1" si="19"/>
        <v>0</v>
      </c>
      <c r="BH48">
        <v>3</v>
      </c>
    </row>
    <row r="49" spans="3:60">
      <c r="D49" s="16">
        <f t="shared" si="65"/>
        <v>0</v>
      </c>
      <c r="G49">
        <v>3</v>
      </c>
      <c r="J49">
        <f t="shared" si="15"/>
        <v>0</v>
      </c>
      <c r="L49">
        <f t="shared" si="16"/>
        <v>0</v>
      </c>
      <c r="N49">
        <f t="shared" si="17"/>
        <v>0</v>
      </c>
      <c r="O49" s="11">
        <f t="shared" si="18"/>
        <v>0</v>
      </c>
      <c r="Q49">
        <f t="shared" si="66"/>
        <v>0</v>
      </c>
      <c r="S49">
        <f t="shared" si="67"/>
        <v>0</v>
      </c>
      <c r="U49">
        <f t="shared" si="68"/>
        <v>0</v>
      </c>
      <c r="W49">
        <f t="shared" si="69"/>
        <v>0</v>
      </c>
      <c r="Y49">
        <f t="shared" si="70"/>
        <v>0</v>
      </c>
      <c r="AA49">
        <f t="shared" si="71"/>
        <v>0</v>
      </c>
      <c r="AB49" s="11">
        <f t="shared" si="72"/>
        <v>0</v>
      </c>
      <c r="AD49">
        <f t="shared" si="73"/>
        <v>0</v>
      </c>
      <c r="AF49">
        <f t="shared" si="74"/>
        <v>0</v>
      </c>
      <c r="AH49">
        <f t="shared" si="75"/>
        <v>0</v>
      </c>
      <c r="AJ49">
        <f t="shared" si="76"/>
        <v>0</v>
      </c>
      <c r="AL49">
        <f t="shared" si="77"/>
        <v>0</v>
      </c>
      <c r="AN49">
        <f t="shared" si="78"/>
        <v>0</v>
      </c>
      <c r="AO49" s="11">
        <f t="shared" si="79"/>
        <v>0</v>
      </c>
      <c r="AP49" s="11">
        <v>0</v>
      </c>
      <c r="AR49">
        <f>B2*AQ49</f>
        <v>0</v>
      </c>
      <c r="AT49">
        <f>B2*AS49</f>
        <v>0</v>
      </c>
      <c r="AV49">
        <f>AU49*B2*B4*BH49*2</f>
        <v>0</v>
      </c>
      <c r="AX49">
        <f>(E49/2*2*AW49)*B2*B4*BH49*2</f>
        <v>0</v>
      </c>
      <c r="AZ49">
        <f>E49/4*B2*BH49*AY49</f>
        <v>0</v>
      </c>
      <c r="BB49">
        <f>E49/4*B2*BH49*BA49</f>
        <v>0</v>
      </c>
      <c r="BD49">
        <f>E49/4*B2*BH49*BC49</f>
        <v>0</v>
      </c>
      <c r="BF49">
        <f>BE49*B2+0.5*BE49*B2*0.75</f>
        <v>0</v>
      </c>
      <c r="BG49" s="11">
        <f t="shared" si="19"/>
        <v>0</v>
      </c>
      <c r="BH49">
        <v>3</v>
      </c>
    </row>
    <row r="50" spans="3:60">
      <c r="D50" s="16">
        <f t="shared" si="65"/>
        <v>0</v>
      </c>
      <c r="G50">
        <v>4</v>
      </c>
      <c r="J50">
        <f t="shared" si="15"/>
        <v>0</v>
      </c>
      <c r="L50">
        <f t="shared" si="16"/>
        <v>0</v>
      </c>
      <c r="N50">
        <f t="shared" si="17"/>
        <v>0</v>
      </c>
      <c r="O50" s="11">
        <f t="shared" si="18"/>
        <v>0</v>
      </c>
      <c r="Q50">
        <f t="shared" si="66"/>
        <v>0</v>
      </c>
      <c r="S50">
        <f t="shared" si="67"/>
        <v>0</v>
      </c>
      <c r="U50">
        <f t="shared" si="68"/>
        <v>0</v>
      </c>
      <c r="W50">
        <f t="shared" si="69"/>
        <v>0</v>
      </c>
      <c r="Y50">
        <f t="shared" si="70"/>
        <v>0</v>
      </c>
      <c r="AA50">
        <f t="shared" si="71"/>
        <v>0</v>
      </c>
      <c r="AB50" s="11">
        <f t="shared" si="72"/>
        <v>0</v>
      </c>
      <c r="AD50">
        <f t="shared" si="73"/>
        <v>0</v>
      </c>
      <c r="AF50">
        <f t="shared" si="74"/>
        <v>0</v>
      </c>
      <c r="AH50">
        <f t="shared" si="75"/>
        <v>0</v>
      </c>
      <c r="AJ50">
        <f t="shared" si="76"/>
        <v>0</v>
      </c>
      <c r="AL50">
        <f t="shared" si="77"/>
        <v>0</v>
      </c>
      <c r="AN50">
        <f t="shared" si="78"/>
        <v>0</v>
      </c>
      <c r="AO50" s="11">
        <f t="shared" si="79"/>
        <v>0</v>
      </c>
      <c r="AP50" s="11">
        <v>0</v>
      </c>
      <c r="AR50">
        <f>B2*AQ50</f>
        <v>0</v>
      </c>
      <c r="AT50">
        <f>B2*AS50</f>
        <v>0</v>
      </c>
      <c r="AV50">
        <f>AU50*B2*B4*BH50*2</f>
        <v>0</v>
      </c>
      <c r="AX50">
        <f>(E50/2*2*AW50)*B2*B4*BH50*2</f>
        <v>0</v>
      </c>
      <c r="AZ50">
        <f>E50/4*B2*BH50*AY50</f>
        <v>0</v>
      </c>
      <c r="BB50">
        <f>E50/4*B2*BH50*BA50</f>
        <v>0</v>
      </c>
      <c r="BD50">
        <f>E50/4*B2*BH50*BC50</f>
        <v>0</v>
      </c>
      <c r="BF50">
        <f>BE50*B2+0.5*BE50*B2*0.75</f>
        <v>0</v>
      </c>
      <c r="BG50" s="11">
        <f t="shared" si="19"/>
        <v>0</v>
      </c>
      <c r="BH50">
        <v>3</v>
      </c>
    </row>
    <row r="51" spans="3:60">
      <c r="D51" s="16">
        <f t="shared" si="65"/>
        <v>0</v>
      </c>
      <c r="G51">
        <v>5</v>
      </c>
      <c r="J51">
        <f t="shared" si="15"/>
        <v>0</v>
      </c>
      <c r="L51">
        <f t="shared" si="16"/>
        <v>0</v>
      </c>
      <c r="N51">
        <f t="shared" si="17"/>
        <v>0</v>
      </c>
      <c r="O51" s="11">
        <f t="shared" si="18"/>
        <v>0</v>
      </c>
      <c r="Q51">
        <f t="shared" si="66"/>
        <v>0</v>
      </c>
      <c r="S51">
        <f t="shared" si="67"/>
        <v>0</v>
      </c>
      <c r="U51">
        <f t="shared" si="68"/>
        <v>0</v>
      </c>
      <c r="W51">
        <f t="shared" si="69"/>
        <v>0</v>
      </c>
      <c r="Y51">
        <f t="shared" si="70"/>
        <v>0</v>
      </c>
      <c r="AA51">
        <f t="shared" si="71"/>
        <v>0</v>
      </c>
      <c r="AB51" s="11">
        <f t="shared" si="72"/>
        <v>0</v>
      </c>
      <c r="AD51">
        <f t="shared" si="73"/>
        <v>0</v>
      </c>
      <c r="AF51">
        <f t="shared" si="74"/>
        <v>0</v>
      </c>
      <c r="AH51">
        <f t="shared" si="75"/>
        <v>0</v>
      </c>
      <c r="AJ51">
        <f t="shared" si="76"/>
        <v>0</v>
      </c>
      <c r="AL51">
        <f t="shared" si="77"/>
        <v>0</v>
      </c>
      <c r="AN51">
        <f t="shared" si="78"/>
        <v>0</v>
      </c>
      <c r="AO51" s="11">
        <f t="shared" si="79"/>
        <v>0</v>
      </c>
      <c r="AP51" s="11">
        <v>0</v>
      </c>
      <c r="AR51">
        <f>B2*AQ51</f>
        <v>0</v>
      </c>
      <c r="AT51">
        <f>B2*AS51</f>
        <v>0</v>
      </c>
      <c r="AV51">
        <f>AU51*B2*B4*BH51*2</f>
        <v>0</v>
      </c>
      <c r="AX51">
        <f>(E51/2*2*AW51)*B2*B4*BH51*2</f>
        <v>0</v>
      </c>
      <c r="AZ51">
        <f>E51/4*B2*BH51*AY51</f>
        <v>0</v>
      </c>
      <c r="BB51">
        <f>E51/4*B2*BH51*BA51</f>
        <v>0</v>
      </c>
      <c r="BD51">
        <f>E51/4*B2*BH51*BC51</f>
        <v>0</v>
      </c>
      <c r="BF51">
        <f>BE51*B2+0.5*BE51*B2*0.75</f>
        <v>0</v>
      </c>
      <c r="BG51" s="11">
        <f t="shared" si="19"/>
        <v>0</v>
      </c>
      <c r="BH51">
        <v>3</v>
      </c>
    </row>
    <row r="52" spans="3:60">
      <c r="D52" s="16">
        <f t="shared" si="65"/>
        <v>0</v>
      </c>
      <c r="F52" s="5" t="s">
        <v>111</v>
      </c>
      <c r="G52">
        <v>6</v>
      </c>
      <c r="J52">
        <f t="shared" si="15"/>
        <v>0</v>
      </c>
      <c r="L52">
        <f t="shared" si="16"/>
        <v>0</v>
      </c>
      <c r="N52">
        <f t="shared" si="17"/>
        <v>0</v>
      </c>
      <c r="O52" s="11">
        <f t="shared" si="18"/>
        <v>0</v>
      </c>
      <c r="Q52">
        <f t="shared" si="66"/>
        <v>0</v>
      </c>
      <c r="S52">
        <f t="shared" si="67"/>
        <v>0</v>
      </c>
      <c r="U52">
        <f t="shared" si="68"/>
        <v>0</v>
      </c>
      <c r="W52">
        <f t="shared" si="69"/>
        <v>0</v>
      </c>
      <c r="Y52">
        <f t="shared" si="70"/>
        <v>0</v>
      </c>
      <c r="AA52">
        <f t="shared" si="71"/>
        <v>0</v>
      </c>
      <c r="AB52" s="11">
        <f t="shared" si="72"/>
        <v>0</v>
      </c>
      <c r="AD52">
        <f t="shared" si="73"/>
        <v>0</v>
      </c>
      <c r="AF52">
        <f t="shared" si="74"/>
        <v>0</v>
      </c>
      <c r="AH52">
        <f t="shared" si="75"/>
        <v>0</v>
      </c>
      <c r="AJ52">
        <f t="shared" si="76"/>
        <v>0</v>
      </c>
      <c r="AL52">
        <f t="shared" si="77"/>
        <v>0</v>
      </c>
      <c r="AN52">
        <f t="shared" si="78"/>
        <v>0</v>
      </c>
      <c r="AO52" s="11">
        <f t="shared" si="79"/>
        <v>0</v>
      </c>
      <c r="AP52" s="11">
        <v>0</v>
      </c>
      <c r="AR52">
        <f>B2*AQ52</f>
        <v>0</v>
      </c>
      <c r="AT52">
        <f>B2*AS52</f>
        <v>0</v>
      </c>
      <c r="AV52">
        <f>AU52*B2*B4*BH52*2</f>
        <v>0</v>
      </c>
      <c r="AX52">
        <f>(E52/2*2*AW52)*B2*B4*BH52*2</f>
        <v>0</v>
      </c>
      <c r="AZ52">
        <f>E52/4*B2*BH52*AY52</f>
        <v>0</v>
      </c>
      <c r="BB52">
        <f>E52/4*B2*BH52*BA52</f>
        <v>0</v>
      </c>
      <c r="BD52">
        <f>E52/4*B2*BH52*BC52</f>
        <v>0</v>
      </c>
      <c r="BF52">
        <f>BE52*B2+0.5*BE52*B2*0.75</f>
        <v>0</v>
      </c>
      <c r="BG52" s="11">
        <f t="shared" si="19"/>
        <v>0</v>
      </c>
      <c r="BH52">
        <v>3</v>
      </c>
    </row>
    <row r="53" spans="3:60">
      <c r="D53" s="16">
        <f t="shared" si="65"/>
        <v>0</v>
      </c>
      <c r="G53">
        <v>7</v>
      </c>
      <c r="J53">
        <f t="shared" si="15"/>
        <v>0</v>
      </c>
      <c r="L53">
        <f t="shared" si="16"/>
        <v>0</v>
      </c>
      <c r="N53">
        <f t="shared" si="17"/>
        <v>0</v>
      </c>
      <c r="O53" s="11">
        <f t="shared" si="18"/>
        <v>0</v>
      </c>
      <c r="Q53">
        <f t="shared" si="66"/>
        <v>0</v>
      </c>
      <c r="S53">
        <f t="shared" si="67"/>
        <v>0</v>
      </c>
      <c r="U53">
        <f t="shared" si="68"/>
        <v>0</v>
      </c>
      <c r="W53">
        <f t="shared" si="69"/>
        <v>0</v>
      </c>
      <c r="Y53">
        <f t="shared" si="70"/>
        <v>0</v>
      </c>
      <c r="AA53">
        <f t="shared" si="71"/>
        <v>0</v>
      </c>
      <c r="AB53" s="11">
        <f t="shared" si="72"/>
        <v>0</v>
      </c>
      <c r="AD53">
        <f t="shared" si="73"/>
        <v>0</v>
      </c>
      <c r="AF53">
        <f t="shared" si="74"/>
        <v>0</v>
      </c>
      <c r="AH53">
        <f t="shared" si="75"/>
        <v>0</v>
      </c>
      <c r="AJ53">
        <f t="shared" si="76"/>
        <v>0</v>
      </c>
      <c r="AL53">
        <f t="shared" si="77"/>
        <v>0</v>
      </c>
      <c r="AN53">
        <f t="shared" si="78"/>
        <v>0</v>
      </c>
      <c r="AO53" s="11">
        <f t="shared" si="79"/>
        <v>0</v>
      </c>
      <c r="AP53" s="11">
        <v>0</v>
      </c>
      <c r="AR53">
        <f>B2*AQ53</f>
        <v>0</v>
      </c>
      <c r="AT53">
        <f>B2*AS53</f>
        <v>0</v>
      </c>
      <c r="AV53">
        <f>AU53*B2*B4*BH53*2</f>
        <v>0</v>
      </c>
      <c r="AX53">
        <f>(E53/2*2*AW53)*B2*B4*BH53*2</f>
        <v>0</v>
      </c>
      <c r="AZ53">
        <f>E53/4*B2*BH53*AY53</f>
        <v>0</v>
      </c>
      <c r="BB53">
        <f>E53/4*B2*BH53*BA53</f>
        <v>0</v>
      </c>
      <c r="BD53">
        <f>E53/4*B2*BH53*BC53</f>
        <v>0</v>
      </c>
      <c r="BF53">
        <f>BE53*B2+0.5*BE53*B2*0.75</f>
        <v>0</v>
      </c>
      <c r="BG53" s="11">
        <f t="shared" si="19"/>
        <v>0</v>
      </c>
      <c r="BH53">
        <v>3</v>
      </c>
    </row>
    <row r="54" spans="3:60">
      <c r="D54" s="16">
        <f t="shared" si="65"/>
        <v>0</v>
      </c>
      <c r="G54">
        <v>8</v>
      </c>
      <c r="J54">
        <f t="shared" si="15"/>
        <v>0</v>
      </c>
      <c r="L54">
        <f t="shared" si="16"/>
        <v>0</v>
      </c>
      <c r="N54">
        <f t="shared" si="17"/>
        <v>0</v>
      </c>
      <c r="O54" s="11">
        <f t="shared" si="18"/>
        <v>0</v>
      </c>
      <c r="Q54">
        <f t="shared" si="66"/>
        <v>0</v>
      </c>
      <c r="S54">
        <f t="shared" si="67"/>
        <v>0</v>
      </c>
      <c r="U54">
        <f t="shared" si="68"/>
        <v>0</v>
      </c>
      <c r="W54">
        <f t="shared" si="69"/>
        <v>0</v>
      </c>
      <c r="Y54">
        <f t="shared" si="70"/>
        <v>0</v>
      </c>
      <c r="AA54">
        <f t="shared" si="71"/>
        <v>0</v>
      </c>
      <c r="AB54" s="11">
        <f t="shared" si="72"/>
        <v>0</v>
      </c>
      <c r="AD54">
        <f t="shared" si="73"/>
        <v>0</v>
      </c>
      <c r="AF54">
        <f t="shared" si="74"/>
        <v>0</v>
      </c>
      <c r="AH54">
        <f t="shared" si="75"/>
        <v>0</v>
      </c>
      <c r="AJ54">
        <f t="shared" si="76"/>
        <v>0</v>
      </c>
      <c r="AL54">
        <f t="shared" si="77"/>
        <v>0</v>
      </c>
      <c r="AN54">
        <f t="shared" si="78"/>
        <v>0</v>
      </c>
      <c r="AO54" s="11">
        <f t="shared" si="79"/>
        <v>0</v>
      </c>
      <c r="AP54" s="11">
        <v>0</v>
      </c>
      <c r="AR54">
        <f>B2*AQ54</f>
        <v>0</v>
      </c>
      <c r="AT54">
        <f>B2*AS54</f>
        <v>0</v>
      </c>
      <c r="AV54">
        <f>AU54*B2*B4*BH54*2</f>
        <v>0</v>
      </c>
      <c r="AX54">
        <f>(E54/2*2*AW54)*B2*B4*BH54*2</f>
        <v>0</v>
      </c>
      <c r="AZ54">
        <f>E54/4*B2*BH54*AY54</f>
        <v>0</v>
      </c>
      <c r="BB54">
        <f>E54/4*B2*BH54*BA54</f>
        <v>0</v>
      </c>
      <c r="BD54">
        <f>E54/4*B2*BH54*BC54</f>
        <v>0</v>
      </c>
      <c r="BF54">
        <f>BE54*B2+0.5*BE54*B2*0.75</f>
        <v>0</v>
      </c>
      <c r="BG54" s="11">
        <f t="shared" si="19"/>
        <v>0</v>
      </c>
      <c r="BH54">
        <v>3</v>
      </c>
    </row>
    <row r="55" spans="3:60">
      <c r="D55" s="16">
        <f t="shared" si="65"/>
        <v>0</v>
      </c>
      <c r="G55">
        <v>9</v>
      </c>
      <c r="J55">
        <f t="shared" si="15"/>
        <v>0</v>
      </c>
      <c r="L55">
        <f t="shared" si="16"/>
        <v>0</v>
      </c>
      <c r="N55">
        <f t="shared" si="17"/>
        <v>0</v>
      </c>
      <c r="O55" s="11">
        <f t="shared" si="18"/>
        <v>0</v>
      </c>
      <c r="Q55">
        <f t="shared" si="66"/>
        <v>0</v>
      </c>
      <c r="S55">
        <f t="shared" si="67"/>
        <v>0</v>
      </c>
      <c r="U55">
        <f t="shared" si="68"/>
        <v>0</v>
      </c>
      <c r="W55">
        <f t="shared" si="69"/>
        <v>0</v>
      </c>
      <c r="Y55">
        <f t="shared" si="70"/>
        <v>0</v>
      </c>
      <c r="AA55">
        <f t="shared" si="71"/>
        <v>0</v>
      </c>
      <c r="AB55" s="11">
        <f t="shared" si="72"/>
        <v>0</v>
      </c>
      <c r="AD55">
        <f t="shared" si="73"/>
        <v>0</v>
      </c>
      <c r="AF55">
        <f t="shared" si="74"/>
        <v>0</v>
      </c>
      <c r="AH55">
        <f t="shared" si="75"/>
        <v>0</v>
      </c>
      <c r="AJ55">
        <f t="shared" si="76"/>
        <v>0</v>
      </c>
      <c r="AL55">
        <f t="shared" si="77"/>
        <v>0</v>
      </c>
      <c r="AN55">
        <f t="shared" si="78"/>
        <v>0</v>
      </c>
      <c r="AO55" s="11">
        <f t="shared" si="79"/>
        <v>0</v>
      </c>
      <c r="AP55" s="11">
        <v>0</v>
      </c>
      <c r="AR55">
        <f>B2*AQ55</f>
        <v>0</v>
      </c>
      <c r="AT55">
        <f>B2*AS55</f>
        <v>0</v>
      </c>
      <c r="AV55">
        <f>AU55*B2*B4*BH55*2</f>
        <v>0</v>
      </c>
      <c r="AX55">
        <f>(E55/2*2*AW55)*B2*B4*BH55*2</f>
        <v>0</v>
      </c>
      <c r="AZ55">
        <f>E55/4*B2*BH55*AY55</f>
        <v>0</v>
      </c>
      <c r="BB55">
        <f>E55/4*B2*BH55*BA55</f>
        <v>0</v>
      </c>
      <c r="BD55">
        <f>E55/4*B2*BH55*BC55</f>
        <v>0</v>
      </c>
      <c r="BF55">
        <f>BE55*B2+0.5*BE55*B2*0.75</f>
        <v>0</v>
      </c>
      <c r="BG55" s="11">
        <f t="shared" si="19"/>
        <v>0</v>
      </c>
      <c r="BH55">
        <v>3</v>
      </c>
    </row>
    <row r="56" spans="3:60">
      <c r="D56" s="16">
        <f t="shared" si="65"/>
        <v>0</v>
      </c>
      <c r="G56">
        <v>10</v>
      </c>
      <c r="J56">
        <f t="shared" si="15"/>
        <v>0</v>
      </c>
      <c r="L56">
        <f t="shared" si="16"/>
        <v>0</v>
      </c>
      <c r="N56">
        <f t="shared" si="17"/>
        <v>0</v>
      </c>
      <c r="O56" s="11">
        <f t="shared" si="18"/>
        <v>0</v>
      </c>
      <c r="Q56">
        <f t="shared" si="66"/>
        <v>0</v>
      </c>
      <c r="S56">
        <f t="shared" si="67"/>
        <v>0</v>
      </c>
      <c r="U56">
        <f t="shared" si="68"/>
        <v>0</v>
      </c>
      <c r="W56">
        <f t="shared" si="69"/>
        <v>0</v>
      </c>
      <c r="Y56">
        <f t="shared" si="70"/>
        <v>0</v>
      </c>
      <c r="AA56">
        <f t="shared" si="71"/>
        <v>0</v>
      </c>
      <c r="AB56" s="11">
        <f t="shared" si="72"/>
        <v>0</v>
      </c>
      <c r="AD56">
        <f t="shared" si="73"/>
        <v>0</v>
      </c>
      <c r="AF56">
        <f t="shared" si="74"/>
        <v>0</v>
      </c>
      <c r="AH56">
        <f t="shared" si="75"/>
        <v>0</v>
      </c>
      <c r="AJ56">
        <f t="shared" si="76"/>
        <v>0</v>
      </c>
      <c r="AL56">
        <f t="shared" si="77"/>
        <v>0</v>
      </c>
      <c r="AN56">
        <f t="shared" si="78"/>
        <v>0</v>
      </c>
      <c r="AO56" s="11">
        <f t="shared" si="79"/>
        <v>0</v>
      </c>
      <c r="AP56" s="11">
        <v>0</v>
      </c>
      <c r="AR56">
        <f>B2*AQ56</f>
        <v>0</v>
      </c>
      <c r="AT56">
        <f>B2*AS56</f>
        <v>0</v>
      </c>
      <c r="AV56">
        <f>AU56*B2*B4*BH56*2</f>
        <v>0</v>
      </c>
      <c r="AX56">
        <f>(E56/2*2*AW56)*B2*B4*BH56*2</f>
        <v>0</v>
      </c>
      <c r="AZ56">
        <f>E56/4*B2*BH56*AY56</f>
        <v>0</v>
      </c>
      <c r="BB56">
        <f>E56/4*B2*BH56*BA56</f>
        <v>0</v>
      </c>
      <c r="BD56">
        <f>E56/4*B2*BH56*BC56</f>
        <v>0</v>
      </c>
      <c r="BF56">
        <f>BE56*B2+0.5*BE56*B2*0.75</f>
        <v>0</v>
      </c>
      <c r="BG56" s="11">
        <f t="shared" si="19"/>
        <v>0</v>
      </c>
      <c r="BH56">
        <v>3</v>
      </c>
    </row>
    <row r="57" spans="3:60" s="14" customFormat="1">
      <c r="C57" s="14" t="s">
        <v>113</v>
      </c>
    </row>
    <row r="58" spans="3:60">
      <c r="D58" s="16">
        <f t="shared" ref="D58:D67" ca="1" si="80">O58+AB58+AO58+AP58+BG58</f>
        <v>43</v>
      </c>
      <c r="E58">
        <f ca="1">OFFSET(法宝等级!C2,H58-1,0)</f>
        <v>42.57</v>
      </c>
      <c r="F58" s="5" t="s">
        <v>114</v>
      </c>
      <c r="G58">
        <v>1</v>
      </c>
      <c r="H58">
        <v>1</v>
      </c>
      <c r="I58">
        <f ca="1">ROUND(E58,0)</f>
        <v>43</v>
      </c>
      <c r="J58">
        <f t="shared" ca="1" si="15"/>
        <v>43</v>
      </c>
      <c r="L58">
        <f t="shared" si="16"/>
        <v>0</v>
      </c>
      <c r="N58">
        <f t="shared" si="17"/>
        <v>0</v>
      </c>
      <c r="O58" s="11">
        <f t="shared" ca="1" si="18"/>
        <v>43</v>
      </c>
      <c r="Q58">
        <f t="shared" ref="Q58:Q67" si="81">P58*BH58</f>
        <v>0</v>
      </c>
      <c r="S58">
        <f t="shared" ref="S58:S67" si="82">R58*BH58*2</f>
        <v>0</v>
      </c>
      <c r="U58">
        <f t="shared" ref="U58:U67" ca="1" si="83">ROUND((E58/2*(1-T58)+2*E58/2*T58-E58/2)*BH58*2,2)</f>
        <v>0</v>
      </c>
      <c r="W58">
        <f t="shared" ref="W58:W67" si="84">V58*BH58*2</f>
        <v>0</v>
      </c>
      <c r="Y58">
        <f t="shared" ref="Y58:Y67" si="85">X58*BH58*2</f>
        <v>0</v>
      </c>
      <c r="AA58">
        <f t="shared" ref="AA58:AA67" si="86">Z58*BH58*2</f>
        <v>0</v>
      </c>
      <c r="AB58" s="11">
        <f t="shared" ref="AB58:AB67" ca="1" si="87">Q58+S58+U58+W58+Y58+AA58</f>
        <v>0</v>
      </c>
      <c r="AD58">
        <f t="shared" ref="AD58:AD67" si="88">-AC58*BH58</f>
        <v>0</v>
      </c>
      <c r="AF58">
        <f t="shared" ref="AF58:AF67" si="89">-AE58*BH58*2</f>
        <v>0</v>
      </c>
      <c r="AH58">
        <f t="shared" ref="AH58:AH67" ca="1" si="90">-(E58/2*(1-AG58)+2*E58/2*AG58-E58/2)*BH58*2</f>
        <v>0</v>
      </c>
      <c r="AJ58">
        <f t="shared" ref="AJ58:AJ67" si="91">-AI58*BH58*2</f>
        <v>0</v>
      </c>
      <c r="AL58">
        <f t="shared" ref="AL58:AL67" si="92">-AK58*BH58*2</f>
        <v>0</v>
      </c>
      <c r="AN58">
        <f t="shared" ref="AN58:AN67" si="93">-AM58*BH58*2</f>
        <v>0</v>
      </c>
      <c r="AO58" s="11">
        <f t="shared" ref="AO58:AO67" ca="1" si="94">AD58+AF58+AH58+AJ58+AL58+AN58</f>
        <v>0</v>
      </c>
      <c r="AP58" s="11">
        <v>0</v>
      </c>
      <c r="AR58">
        <f>B2*AQ58</f>
        <v>0</v>
      </c>
      <c r="AT58">
        <f>B2*AS58</f>
        <v>0</v>
      </c>
      <c r="AV58">
        <f>AU58*B2*B4*BH58*2</f>
        <v>0</v>
      </c>
      <c r="AX58">
        <f ca="1">(E58/2*2*AW58)*B2*B4*BH58*2</f>
        <v>0</v>
      </c>
      <c r="AZ58">
        <f ca="1">E58/4*B2*BH58*AY58</f>
        <v>0</v>
      </c>
      <c r="BB58">
        <f ca="1">E58/4*B2*BH58*BA58</f>
        <v>0</v>
      </c>
      <c r="BD58">
        <f ca="1">E58/4*B2*BH58*BC58</f>
        <v>0</v>
      </c>
      <c r="BF58">
        <f>BE58*B2+0.5*BE58*B2*0.75</f>
        <v>0</v>
      </c>
      <c r="BG58" s="11">
        <f t="shared" ca="1" si="19"/>
        <v>0</v>
      </c>
      <c r="BH58">
        <v>3</v>
      </c>
    </row>
    <row r="59" spans="3:60">
      <c r="D59" s="16">
        <f t="shared" ca="1" si="80"/>
        <v>202</v>
      </c>
      <c r="E59">
        <f ca="1">OFFSET(法宝等级!C2,H59-1,0)</f>
        <v>202.29</v>
      </c>
      <c r="G59">
        <v>2</v>
      </c>
      <c r="H59">
        <v>2</v>
      </c>
      <c r="I59">
        <f ca="1">ROUND(E59,0)</f>
        <v>202</v>
      </c>
      <c r="J59">
        <f t="shared" ca="1" si="15"/>
        <v>202</v>
      </c>
      <c r="L59">
        <f t="shared" si="16"/>
        <v>0</v>
      </c>
      <c r="N59">
        <f t="shared" si="17"/>
        <v>0</v>
      </c>
      <c r="O59" s="11">
        <f t="shared" ca="1" si="18"/>
        <v>202</v>
      </c>
      <c r="Q59">
        <f t="shared" si="81"/>
        <v>0</v>
      </c>
      <c r="S59">
        <f t="shared" si="82"/>
        <v>0</v>
      </c>
      <c r="U59">
        <f t="shared" ca="1" si="83"/>
        <v>0</v>
      </c>
      <c r="W59">
        <f t="shared" si="84"/>
        <v>0</v>
      </c>
      <c r="Y59">
        <f t="shared" si="85"/>
        <v>0</v>
      </c>
      <c r="AA59">
        <f t="shared" si="86"/>
        <v>0</v>
      </c>
      <c r="AB59" s="11">
        <f t="shared" ca="1" si="87"/>
        <v>0</v>
      </c>
      <c r="AD59">
        <f t="shared" si="88"/>
        <v>0</v>
      </c>
      <c r="AF59">
        <f t="shared" si="89"/>
        <v>0</v>
      </c>
      <c r="AH59">
        <f t="shared" ca="1" si="90"/>
        <v>0</v>
      </c>
      <c r="AJ59">
        <f t="shared" si="91"/>
        <v>0</v>
      </c>
      <c r="AL59">
        <f t="shared" si="92"/>
        <v>0</v>
      </c>
      <c r="AN59">
        <f t="shared" si="93"/>
        <v>0</v>
      </c>
      <c r="AO59" s="11">
        <f t="shared" ca="1" si="94"/>
        <v>0</v>
      </c>
      <c r="AP59" s="11">
        <v>0</v>
      </c>
      <c r="AR59">
        <f>B2*AQ59</f>
        <v>0</v>
      </c>
      <c r="AT59">
        <f>B2*AS59</f>
        <v>0</v>
      </c>
      <c r="AV59">
        <f>AU59*B2*B4*BH59*2</f>
        <v>0</v>
      </c>
      <c r="AX59">
        <f ca="1">(E59/2*2*AW59)*B2*B4*BH59*2</f>
        <v>0</v>
      </c>
      <c r="AZ59">
        <f ca="1">E59/4*B2*BH59*AY59</f>
        <v>0</v>
      </c>
      <c r="BB59">
        <f ca="1">E59/4*B2*BH59*BA59</f>
        <v>0</v>
      </c>
      <c r="BD59">
        <f ca="1">E59/4*B2*BH59*BC59</f>
        <v>0</v>
      </c>
      <c r="BF59">
        <f>BE59*B2+0.5*BE59*B2*0.75</f>
        <v>0</v>
      </c>
      <c r="BG59" s="11">
        <f t="shared" ca="1" si="19"/>
        <v>0</v>
      </c>
      <c r="BH59">
        <v>3</v>
      </c>
    </row>
    <row r="60" spans="3:60">
      <c r="D60" s="16">
        <f t="shared" si="80"/>
        <v>0</v>
      </c>
      <c r="G60">
        <v>3</v>
      </c>
      <c r="J60">
        <f t="shared" si="15"/>
        <v>0</v>
      </c>
      <c r="L60">
        <f t="shared" si="16"/>
        <v>0</v>
      </c>
      <c r="N60">
        <f t="shared" si="17"/>
        <v>0</v>
      </c>
      <c r="O60" s="11">
        <f t="shared" si="18"/>
        <v>0</v>
      </c>
      <c r="Q60">
        <f t="shared" si="81"/>
        <v>0</v>
      </c>
      <c r="S60">
        <f t="shared" si="82"/>
        <v>0</v>
      </c>
      <c r="U60">
        <f t="shared" si="83"/>
        <v>0</v>
      </c>
      <c r="W60">
        <f t="shared" si="84"/>
        <v>0</v>
      </c>
      <c r="Y60">
        <f t="shared" si="85"/>
        <v>0</v>
      </c>
      <c r="AA60">
        <f t="shared" si="86"/>
        <v>0</v>
      </c>
      <c r="AB60" s="11">
        <f t="shared" si="87"/>
        <v>0</v>
      </c>
      <c r="AD60">
        <f t="shared" si="88"/>
        <v>0</v>
      </c>
      <c r="AF60">
        <f t="shared" si="89"/>
        <v>0</v>
      </c>
      <c r="AH60">
        <f t="shared" si="90"/>
        <v>0</v>
      </c>
      <c r="AJ60">
        <f t="shared" si="91"/>
        <v>0</v>
      </c>
      <c r="AL60">
        <f t="shared" si="92"/>
        <v>0</v>
      </c>
      <c r="AN60">
        <f t="shared" si="93"/>
        <v>0</v>
      </c>
      <c r="AO60" s="11">
        <f t="shared" si="94"/>
        <v>0</v>
      </c>
      <c r="AP60" s="11">
        <v>0</v>
      </c>
      <c r="AR60">
        <f>B2*AQ60</f>
        <v>0</v>
      </c>
      <c r="AT60">
        <f>B2*AS60</f>
        <v>0</v>
      </c>
      <c r="AV60">
        <f>AU60*B2*B4*BH60*2</f>
        <v>0</v>
      </c>
      <c r="AX60">
        <f>(E60/2*2*AW60)*B2*B4*BH60*2</f>
        <v>0</v>
      </c>
      <c r="AZ60">
        <f>E60/4*B2*BH60*AY60</f>
        <v>0</v>
      </c>
      <c r="BB60">
        <f>E60/4*B2*BH60*BA60</f>
        <v>0</v>
      </c>
      <c r="BD60">
        <f>E60/4*B2*BH60*BC60</f>
        <v>0</v>
      </c>
      <c r="BF60">
        <f>BE60*B2+0.5*BE60*B2*0.75</f>
        <v>0</v>
      </c>
      <c r="BG60" s="11">
        <f t="shared" si="19"/>
        <v>0</v>
      </c>
      <c r="BH60">
        <v>3</v>
      </c>
    </row>
    <row r="61" spans="3:60">
      <c r="D61" s="16">
        <f t="shared" si="80"/>
        <v>0</v>
      </c>
      <c r="G61">
        <v>4</v>
      </c>
      <c r="J61">
        <f t="shared" si="15"/>
        <v>0</v>
      </c>
      <c r="L61">
        <f t="shared" si="16"/>
        <v>0</v>
      </c>
      <c r="N61">
        <f t="shared" si="17"/>
        <v>0</v>
      </c>
      <c r="O61" s="11">
        <f t="shared" si="18"/>
        <v>0</v>
      </c>
      <c r="Q61">
        <f t="shared" si="81"/>
        <v>0</v>
      </c>
      <c r="S61">
        <f t="shared" si="82"/>
        <v>0</v>
      </c>
      <c r="U61">
        <f t="shared" si="83"/>
        <v>0</v>
      </c>
      <c r="W61">
        <f t="shared" si="84"/>
        <v>0</v>
      </c>
      <c r="Y61">
        <f t="shared" si="85"/>
        <v>0</v>
      </c>
      <c r="AA61">
        <f t="shared" si="86"/>
        <v>0</v>
      </c>
      <c r="AB61" s="11">
        <f t="shared" si="87"/>
        <v>0</v>
      </c>
      <c r="AD61">
        <f t="shared" si="88"/>
        <v>0</v>
      </c>
      <c r="AF61">
        <f t="shared" si="89"/>
        <v>0</v>
      </c>
      <c r="AH61">
        <f t="shared" si="90"/>
        <v>0</v>
      </c>
      <c r="AJ61">
        <f t="shared" si="91"/>
        <v>0</v>
      </c>
      <c r="AL61">
        <f t="shared" si="92"/>
        <v>0</v>
      </c>
      <c r="AN61">
        <f t="shared" si="93"/>
        <v>0</v>
      </c>
      <c r="AO61" s="11">
        <f t="shared" si="94"/>
        <v>0</v>
      </c>
      <c r="AP61" s="11">
        <v>0</v>
      </c>
      <c r="AR61">
        <f>B2*AQ61</f>
        <v>0</v>
      </c>
      <c r="AT61">
        <f>B2*AS61</f>
        <v>0</v>
      </c>
      <c r="AV61">
        <f>AU61*B2*B4*BH61*2</f>
        <v>0</v>
      </c>
      <c r="AX61">
        <f>(E61/2*2*AW61)*B2*B4*BH61*2</f>
        <v>0</v>
      </c>
      <c r="AZ61">
        <f>E61/4*B2*BH61*AY61</f>
        <v>0</v>
      </c>
      <c r="BB61">
        <f>E61/4*B2*BH61*BA61</f>
        <v>0</v>
      </c>
      <c r="BD61">
        <f>E61/4*B2*BH61*BC61</f>
        <v>0</v>
      </c>
      <c r="BF61">
        <f>BE61*B2+0.5*BE61*B2*0.75</f>
        <v>0</v>
      </c>
      <c r="BG61" s="11">
        <f t="shared" si="19"/>
        <v>0</v>
      </c>
      <c r="BH61">
        <v>3</v>
      </c>
    </row>
    <row r="62" spans="3:60">
      <c r="D62" s="16">
        <f t="shared" si="80"/>
        <v>0</v>
      </c>
      <c r="G62">
        <v>5</v>
      </c>
      <c r="J62">
        <f t="shared" si="15"/>
        <v>0</v>
      </c>
      <c r="L62">
        <f t="shared" si="16"/>
        <v>0</v>
      </c>
      <c r="N62">
        <f t="shared" si="17"/>
        <v>0</v>
      </c>
      <c r="O62" s="11">
        <f t="shared" si="18"/>
        <v>0</v>
      </c>
      <c r="Q62">
        <f t="shared" si="81"/>
        <v>0</v>
      </c>
      <c r="S62">
        <f t="shared" si="82"/>
        <v>0</v>
      </c>
      <c r="U62">
        <f t="shared" si="83"/>
        <v>0</v>
      </c>
      <c r="W62">
        <f t="shared" si="84"/>
        <v>0</v>
      </c>
      <c r="Y62">
        <f t="shared" si="85"/>
        <v>0</v>
      </c>
      <c r="AA62">
        <f t="shared" si="86"/>
        <v>0</v>
      </c>
      <c r="AB62" s="11">
        <f t="shared" si="87"/>
        <v>0</v>
      </c>
      <c r="AD62">
        <f t="shared" si="88"/>
        <v>0</v>
      </c>
      <c r="AF62">
        <f t="shared" si="89"/>
        <v>0</v>
      </c>
      <c r="AH62">
        <f t="shared" si="90"/>
        <v>0</v>
      </c>
      <c r="AJ62">
        <f t="shared" si="91"/>
        <v>0</v>
      </c>
      <c r="AL62">
        <f t="shared" si="92"/>
        <v>0</v>
      </c>
      <c r="AN62">
        <f t="shared" si="93"/>
        <v>0</v>
      </c>
      <c r="AO62" s="11">
        <f t="shared" si="94"/>
        <v>0</v>
      </c>
      <c r="AP62" s="11">
        <v>0</v>
      </c>
      <c r="AR62">
        <f>B2*AQ62</f>
        <v>0</v>
      </c>
      <c r="AT62">
        <f>B2*AS62</f>
        <v>0</v>
      </c>
      <c r="AV62">
        <f>AU62*B2*B4*BH62*2</f>
        <v>0</v>
      </c>
      <c r="AX62">
        <f>(E62/2*2*AW62)*B2*B4*BH62*2</f>
        <v>0</v>
      </c>
      <c r="AZ62">
        <f>E62/4*B2*BH62*AY62</f>
        <v>0</v>
      </c>
      <c r="BB62">
        <f>E62/4*B2*BH62*BA62</f>
        <v>0</v>
      </c>
      <c r="BD62">
        <f>E62/4*B2*BH62*BC62</f>
        <v>0</v>
      </c>
      <c r="BF62">
        <f>BE62*B2+0.5*BE62*B2*0.75</f>
        <v>0</v>
      </c>
      <c r="BG62" s="11">
        <f t="shared" si="19"/>
        <v>0</v>
      </c>
      <c r="BH62">
        <v>3</v>
      </c>
    </row>
    <row r="63" spans="3:60">
      <c r="D63" s="16">
        <f t="shared" si="80"/>
        <v>0</v>
      </c>
      <c r="F63" s="5" t="s">
        <v>115</v>
      </c>
      <c r="G63">
        <v>6</v>
      </c>
      <c r="J63">
        <f t="shared" si="15"/>
        <v>0</v>
      </c>
      <c r="L63">
        <f t="shared" si="16"/>
        <v>0</v>
      </c>
      <c r="N63">
        <f t="shared" si="17"/>
        <v>0</v>
      </c>
      <c r="O63" s="11">
        <f t="shared" si="18"/>
        <v>0</v>
      </c>
      <c r="Q63">
        <f t="shared" si="81"/>
        <v>0</v>
      </c>
      <c r="S63">
        <f t="shared" si="82"/>
        <v>0</v>
      </c>
      <c r="U63">
        <f t="shared" si="83"/>
        <v>0</v>
      </c>
      <c r="W63">
        <f t="shared" si="84"/>
        <v>0</v>
      </c>
      <c r="Y63">
        <f t="shared" si="85"/>
        <v>0</v>
      </c>
      <c r="AA63">
        <f t="shared" si="86"/>
        <v>0</v>
      </c>
      <c r="AB63" s="11">
        <f t="shared" si="87"/>
        <v>0</v>
      </c>
      <c r="AD63">
        <f t="shared" si="88"/>
        <v>0</v>
      </c>
      <c r="AF63">
        <f t="shared" si="89"/>
        <v>0</v>
      </c>
      <c r="AH63">
        <f t="shared" si="90"/>
        <v>0</v>
      </c>
      <c r="AJ63">
        <f t="shared" si="91"/>
        <v>0</v>
      </c>
      <c r="AL63">
        <f t="shared" si="92"/>
        <v>0</v>
      </c>
      <c r="AN63">
        <f t="shared" si="93"/>
        <v>0</v>
      </c>
      <c r="AO63" s="11">
        <f t="shared" si="94"/>
        <v>0</v>
      </c>
      <c r="AP63" s="11">
        <v>0</v>
      </c>
      <c r="AR63">
        <f>B2*AQ63</f>
        <v>0</v>
      </c>
      <c r="AT63">
        <f>B2*AS63</f>
        <v>0</v>
      </c>
      <c r="AV63">
        <f>AU63*B2*B4*BH63*2</f>
        <v>0</v>
      </c>
      <c r="AX63">
        <f>(E63/2*2*AW63)*B2*B4*BH63*2</f>
        <v>0</v>
      </c>
      <c r="AZ63">
        <f>E63/4*B2*BH63*AY63</f>
        <v>0</v>
      </c>
      <c r="BB63">
        <f>E63/4*B2*BH63*BA63</f>
        <v>0</v>
      </c>
      <c r="BD63">
        <f>E63/4*B2*BH63*BC63</f>
        <v>0</v>
      </c>
      <c r="BF63">
        <f>BE63*B2+0.5*BE63*B2*0.75</f>
        <v>0</v>
      </c>
      <c r="BG63" s="11">
        <f t="shared" si="19"/>
        <v>0</v>
      </c>
      <c r="BH63">
        <v>3</v>
      </c>
    </row>
    <row r="64" spans="3:60">
      <c r="D64" s="16">
        <f t="shared" si="80"/>
        <v>0</v>
      </c>
      <c r="G64">
        <v>7</v>
      </c>
      <c r="J64">
        <f t="shared" si="15"/>
        <v>0</v>
      </c>
      <c r="L64">
        <f t="shared" si="16"/>
        <v>0</v>
      </c>
      <c r="N64">
        <f t="shared" si="17"/>
        <v>0</v>
      </c>
      <c r="O64" s="11">
        <f t="shared" si="18"/>
        <v>0</v>
      </c>
      <c r="Q64">
        <f t="shared" si="81"/>
        <v>0</v>
      </c>
      <c r="S64">
        <f t="shared" si="82"/>
        <v>0</v>
      </c>
      <c r="U64">
        <f t="shared" si="83"/>
        <v>0</v>
      </c>
      <c r="W64">
        <f t="shared" si="84"/>
        <v>0</v>
      </c>
      <c r="Y64">
        <f t="shared" si="85"/>
        <v>0</v>
      </c>
      <c r="AA64">
        <f t="shared" si="86"/>
        <v>0</v>
      </c>
      <c r="AB64" s="11">
        <f t="shared" si="87"/>
        <v>0</v>
      </c>
      <c r="AD64">
        <f t="shared" si="88"/>
        <v>0</v>
      </c>
      <c r="AF64">
        <f t="shared" si="89"/>
        <v>0</v>
      </c>
      <c r="AH64">
        <f t="shared" si="90"/>
        <v>0</v>
      </c>
      <c r="AJ64">
        <f t="shared" si="91"/>
        <v>0</v>
      </c>
      <c r="AL64">
        <f t="shared" si="92"/>
        <v>0</v>
      </c>
      <c r="AN64">
        <f t="shared" si="93"/>
        <v>0</v>
      </c>
      <c r="AO64" s="11">
        <f t="shared" si="94"/>
        <v>0</v>
      </c>
      <c r="AP64" s="11">
        <v>0</v>
      </c>
      <c r="AR64">
        <f>B2*AQ64</f>
        <v>0</v>
      </c>
      <c r="AT64">
        <f>B2*AS64</f>
        <v>0</v>
      </c>
      <c r="AV64">
        <f>AU64*B2*B4*BH64*2</f>
        <v>0</v>
      </c>
      <c r="AX64">
        <f>(E64/2*2*AW64)*B2*B4*BH64*2</f>
        <v>0</v>
      </c>
      <c r="AZ64">
        <f>E64/4*B2*BH64*AY64</f>
        <v>0</v>
      </c>
      <c r="BB64">
        <f>E64/4*B2*BH64*BA64</f>
        <v>0</v>
      </c>
      <c r="BD64">
        <f>E64/4*B2*BH64*BC64</f>
        <v>0</v>
      </c>
      <c r="BF64">
        <f>BE64*B2+0.5*BE64*B2*0.75</f>
        <v>0</v>
      </c>
      <c r="BG64" s="11">
        <f t="shared" si="19"/>
        <v>0</v>
      </c>
      <c r="BH64">
        <v>3</v>
      </c>
    </row>
    <row r="65" spans="3:60">
      <c r="D65" s="16">
        <f t="shared" si="80"/>
        <v>0</v>
      </c>
      <c r="G65">
        <v>8</v>
      </c>
      <c r="J65">
        <f t="shared" si="15"/>
        <v>0</v>
      </c>
      <c r="L65">
        <f t="shared" si="16"/>
        <v>0</v>
      </c>
      <c r="N65">
        <f t="shared" si="17"/>
        <v>0</v>
      </c>
      <c r="O65" s="11">
        <f t="shared" si="18"/>
        <v>0</v>
      </c>
      <c r="Q65">
        <f t="shared" si="81"/>
        <v>0</v>
      </c>
      <c r="S65">
        <f t="shared" si="82"/>
        <v>0</v>
      </c>
      <c r="U65">
        <f t="shared" si="83"/>
        <v>0</v>
      </c>
      <c r="W65">
        <f t="shared" si="84"/>
        <v>0</v>
      </c>
      <c r="Y65">
        <f t="shared" si="85"/>
        <v>0</v>
      </c>
      <c r="AA65">
        <f t="shared" si="86"/>
        <v>0</v>
      </c>
      <c r="AB65" s="11">
        <f t="shared" si="87"/>
        <v>0</v>
      </c>
      <c r="AD65">
        <f t="shared" si="88"/>
        <v>0</v>
      </c>
      <c r="AF65">
        <f t="shared" si="89"/>
        <v>0</v>
      </c>
      <c r="AH65">
        <f t="shared" si="90"/>
        <v>0</v>
      </c>
      <c r="AJ65">
        <f t="shared" si="91"/>
        <v>0</v>
      </c>
      <c r="AL65">
        <f t="shared" si="92"/>
        <v>0</v>
      </c>
      <c r="AN65">
        <f t="shared" si="93"/>
        <v>0</v>
      </c>
      <c r="AO65" s="11">
        <f t="shared" si="94"/>
        <v>0</v>
      </c>
      <c r="AP65" s="11">
        <v>0</v>
      </c>
      <c r="AR65">
        <f>B2*AQ65</f>
        <v>0</v>
      </c>
      <c r="AT65">
        <f>B2*AS65</f>
        <v>0</v>
      </c>
      <c r="AV65">
        <f>AU65*B2*B4*BH65*2</f>
        <v>0</v>
      </c>
      <c r="AX65">
        <f>(E65/2*2*AW65)*B2*B4*BH65*2</f>
        <v>0</v>
      </c>
      <c r="AZ65">
        <f>E65/4*B2*BH65*AY65</f>
        <v>0</v>
      </c>
      <c r="BB65">
        <f>E65/4*B2*BH65*BA65</f>
        <v>0</v>
      </c>
      <c r="BD65">
        <f>E65/4*B2*BH65*BC65</f>
        <v>0</v>
      </c>
      <c r="BF65">
        <f>BE65*B2+0.5*BE65*B2*0.75</f>
        <v>0</v>
      </c>
      <c r="BG65" s="11">
        <f t="shared" si="19"/>
        <v>0</v>
      </c>
      <c r="BH65">
        <v>3</v>
      </c>
    </row>
    <row r="66" spans="3:60">
      <c r="D66" s="16">
        <f t="shared" si="80"/>
        <v>0</v>
      </c>
      <c r="F66" s="5" t="s">
        <v>116</v>
      </c>
      <c r="G66">
        <v>9</v>
      </c>
      <c r="J66">
        <f t="shared" si="15"/>
        <v>0</v>
      </c>
      <c r="L66">
        <f t="shared" si="16"/>
        <v>0</v>
      </c>
      <c r="N66">
        <f t="shared" si="17"/>
        <v>0</v>
      </c>
      <c r="O66" s="11">
        <f t="shared" si="18"/>
        <v>0</v>
      </c>
      <c r="Q66">
        <f t="shared" si="81"/>
        <v>0</v>
      </c>
      <c r="S66">
        <f t="shared" si="82"/>
        <v>0</v>
      </c>
      <c r="U66">
        <f t="shared" si="83"/>
        <v>0</v>
      </c>
      <c r="W66">
        <f t="shared" si="84"/>
        <v>0</v>
      </c>
      <c r="Y66">
        <f t="shared" si="85"/>
        <v>0</v>
      </c>
      <c r="AA66">
        <f t="shared" si="86"/>
        <v>0</v>
      </c>
      <c r="AB66" s="11">
        <f t="shared" si="87"/>
        <v>0</v>
      </c>
      <c r="AD66">
        <f t="shared" si="88"/>
        <v>0</v>
      </c>
      <c r="AF66">
        <f t="shared" si="89"/>
        <v>0</v>
      </c>
      <c r="AH66">
        <f t="shared" si="90"/>
        <v>0</v>
      </c>
      <c r="AJ66">
        <f t="shared" si="91"/>
        <v>0</v>
      </c>
      <c r="AL66">
        <f t="shared" si="92"/>
        <v>0</v>
      </c>
      <c r="AN66">
        <f t="shared" si="93"/>
        <v>0</v>
      </c>
      <c r="AO66" s="11">
        <f t="shared" si="94"/>
        <v>0</v>
      </c>
      <c r="AP66" s="11">
        <v>0</v>
      </c>
      <c r="AR66">
        <f>B2*AQ66</f>
        <v>0</v>
      </c>
      <c r="AT66">
        <f>B2*AS66</f>
        <v>0</v>
      </c>
      <c r="AV66">
        <f>AU66*B2*B4*BH66*2</f>
        <v>0</v>
      </c>
      <c r="AX66">
        <f>(E66/2*2*AW66)*B2*B4*BH66*2</f>
        <v>0</v>
      </c>
      <c r="AZ66">
        <f>E66/4*B2*BH66*AY66</f>
        <v>0</v>
      </c>
      <c r="BB66">
        <f>E66/4*B2*BH66*BA66</f>
        <v>0</v>
      </c>
      <c r="BD66">
        <f>E66/4*B2*BH66*BC66</f>
        <v>0</v>
      </c>
      <c r="BF66">
        <f>BE66*B2+0.5*BE66*B2*0.75</f>
        <v>0</v>
      </c>
      <c r="BG66" s="11">
        <f t="shared" si="19"/>
        <v>0</v>
      </c>
      <c r="BH66">
        <v>3</v>
      </c>
    </row>
    <row r="67" spans="3:60">
      <c r="D67" s="16">
        <f t="shared" si="80"/>
        <v>0</v>
      </c>
      <c r="G67">
        <v>10</v>
      </c>
      <c r="J67">
        <f t="shared" si="15"/>
        <v>0</v>
      </c>
      <c r="L67">
        <f t="shared" si="16"/>
        <v>0</v>
      </c>
      <c r="N67">
        <f t="shared" si="17"/>
        <v>0</v>
      </c>
      <c r="O67" s="11">
        <f t="shared" si="18"/>
        <v>0</v>
      </c>
      <c r="Q67">
        <f t="shared" si="81"/>
        <v>0</v>
      </c>
      <c r="S67">
        <f t="shared" si="82"/>
        <v>0</v>
      </c>
      <c r="U67">
        <f t="shared" si="83"/>
        <v>0</v>
      </c>
      <c r="W67">
        <f t="shared" si="84"/>
        <v>0</v>
      </c>
      <c r="Y67">
        <f t="shared" si="85"/>
        <v>0</v>
      </c>
      <c r="AA67">
        <f t="shared" si="86"/>
        <v>0</v>
      </c>
      <c r="AB67" s="11">
        <f t="shared" si="87"/>
        <v>0</v>
      </c>
      <c r="AD67">
        <f t="shared" si="88"/>
        <v>0</v>
      </c>
      <c r="AF67">
        <f t="shared" si="89"/>
        <v>0</v>
      </c>
      <c r="AH67">
        <f t="shared" si="90"/>
        <v>0</v>
      </c>
      <c r="AJ67">
        <f t="shared" si="91"/>
        <v>0</v>
      </c>
      <c r="AL67">
        <f t="shared" si="92"/>
        <v>0</v>
      </c>
      <c r="AN67">
        <f t="shared" si="93"/>
        <v>0</v>
      </c>
      <c r="AO67" s="11">
        <f t="shared" si="94"/>
        <v>0</v>
      </c>
      <c r="AP67" s="11">
        <v>0</v>
      </c>
      <c r="AR67">
        <f>B2*AQ67</f>
        <v>0</v>
      </c>
      <c r="AT67">
        <f>B2*AS67</f>
        <v>0</v>
      </c>
      <c r="AV67">
        <f>AU67*B2*B4*BH67*2</f>
        <v>0</v>
      </c>
      <c r="AX67">
        <f>(E67/2*2*AW67)*B2*B4*BH67*2</f>
        <v>0</v>
      </c>
      <c r="AZ67">
        <f>E67/4*B2*BH67*AY67</f>
        <v>0</v>
      </c>
      <c r="BB67">
        <f>E67/4*B2*BH67*BA67</f>
        <v>0</v>
      </c>
      <c r="BD67">
        <f>E67/4*B2*BH67*BC67</f>
        <v>0</v>
      </c>
      <c r="BF67">
        <f>BE67*B2+0.5*BE67*B2*0.75</f>
        <v>0</v>
      </c>
      <c r="BG67" s="11">
        <f t="shared" si="19"/>
        <v>0</v>
      </c>
      <c r="BH67">
        <v>3</v>
      </c>
    </row>
    <row r="68" spans="3:60" s="14" customFormat="1">
      <c r="C68" s="14" t="s">
        <v>76</v>
      </c>
    </row>
    <row r="69" spans="3:60">
      <c r="D69" s="16">
        <f t="shared" ref="D69:D78" ca="1" si="95">O69+AB69+AO69+AP69+BG69</f>
        <v>43</v>
      </c>
      <c r="E69">
        <f ca="1">OFFSET(法宝等级!C2,H69-1,0)</f>
        <v>42.57</v>
      </c>
      <c r="F69" s="5" t="s">
        <v>117</v>
      </c>
      <c r="G69">
        <v>1</v>
      </c>
      <c r="H69">
        <v>1</v>
      </c>
      <c r="I69">
        <f ca="1">ROUND(E69,0)</f>
        <v>43</v>
      </c>
      <c r="J69">
        <f t="shared" ref="J69:J131" ca="1" si="96">I69</f>
        <v>43</v>
      </c>
      <c r="L69">
        <f t="shared" ref="L69:L131" si="97">K69</f>
        <v>0</v>
      </c>
      <c r="N69">
        <f t="shared" ref="N69:N131" si="98">M69</f>
        <v>0</v>
      </c>
      <c r="O69" s="11">
        <f t="shared" ref="O69:O131" ca="1" si="99">J69+L69+N69</f>
        <v>43</v>
      </c>
      <c r="Q69">
        <f t="shared" ref="Q69:Q78" si="100">P69*BH69</f>
        <v>0</v>
      </c>
      <c r="S69">
        <f t="shared" ref="S69:S78" si="101">R69*BH69*2</f>
        <v>0</v>
      </c>
      <c r="U69">
        <f t="shared" ref="U69:U78" ca="1" si="102">ROUND((E69/2*(1-T69)+2*E69/2*T69-E69/2)*BH69*2,2)</f>
        <v>0</v>
      </c>
      <c r="W69">
        <f t="shared" ref="W69:W78" si="103">V69*BH69*2</f>
        <v>0</v>
      </c>
      <c r="Y69">
        <f t="shared" ref="Y69:Y78" si="104">X69*BH69*2</f>
        <v>0</v>
      </c>
      <c r="AA69">
        <f t="shared" ref="AA69:AA78" si="105">Z69*BH69*2</f>
        <v>0</v>
      </c>
      <c r="AB69" s="11">
        <f t="shared" ref="AB69:AB78" ca="1" si="106">Q69+S69+U69+W69+Y69+AA69</f>
        <v>0</v>
      </c>
      <c r="AD69">
        <f t="shared" ref="AD69:AD78" si="107">-AC69*BH69</f>
        <v>0</v>
      </c>
      <c r="AF69">
        <f t="shared" ref="AF69:AF78" si="108">-AE69*BH69*2</f>
        <v>0</v>
      </c>
      <c r="AH69">
        <f t="shared" ref="AH69:AH78" ca="1" si="109">-(E69/2*(1-AG69)+2*E69/2*AG69-E69/2)*BH69*2</f>
        <v>0</v>
      </c>
      <c r="AJ69">
        <f t="shared" ref="AJ69:AJ78" si="110">-AI69*BH69*2</f>
        <v>0</v>
      </c>
      <c r="AL69">
        <f t="shared" ref="AL69:AL78" si="111">-AK69*BH69*2</f>
        <v>0</v>
      </c>
      <c r="AN69">
        <f t="shared" ref="AN69:AN78" si="112">-AM69*BH69*2</f>
        <v>0</v>
      </c>
      <c r="AO69" s="11">
        <f t="shared" ref="AO69:AO78" ca="1" si="113">AD69+AF69+AH69+AJ69+AL69+AN69</f>
        <v>0</v>
      </c>
      <c r="AP69" s="11">
        <v>0</v>
      </c>
      <c r="AR69">
        <f>B2*AQ69</f>
        <v>0</v>
      </c>
      <c r="AT69">
        <f>B2*AS69</f>
        <v>0</v>
      </c>
      <c r="AV69">
        <f>AU69*B2*B4*BH69*2</f>
        <v>0</v>
      </c>
      <c r="AX69">
        <f ca="1">(E69/2*2*AW69)*B2*B4*BH69*2</f>
        <v>0</v>
      </c>
      <c r="AZ69">
        <f ca="1">E69/4*B2*BH69*AY69</f>
        <v>0</v>
      </c>
      <c r="BB69">
        <f ca="1">E69/4*B2*BH69*BA69</f>
        <v>0</v>
      </c>
      <c r="BD69">
        <f ca="1">E69/4*B2*BH69*BC69</f>
        <v>0</v>
      </c>
      <c r="BF69">
        <f>BE69*B2+0.5*BE69*B2*0.75</f>
        <v>0</v>
      </c>
      <c r="BG69" s="11">
        <f t="shared" ref="BG69:BG131" ca="1" si="114">AR69+AT69+AV69+AX69+AZ69+BB69+BD69+BF69</f>
        <v>0</v>
      </c>
      <c r="BH69">
        <v>3</v>
      </c>
    </row>
    <row r="70" spans="3:60">
      <c r="D70" s="16">
        <f t="shared" ca="1" si="95"/>
        <v>202</v>
      </c>
      <c r="E70">
        <f ca="1">OFFSET(法宝等级!C2,H70-1,0)</f>
        <v>202.29</v>
      </c>
      <c r="G70">
        <v>2</v>
      </c>
      <c r="H70">
        <v>2</v>
      </c>
      <c r="I70">
        <f t="shared" ref="I70:I72" ca="1" si="115">ROUND(E70,0)</f>
        <v>202</v>
      </c>
      <c r="J70">
        <f t="shared" ca="1" si="96"/>
        <v>202</v>
      </c>
      <c r="L70">
        <f t="shared" si="97"/>
        <v>0</v>
      </c>
      <c r="N70">
        <f t="shared" si="98"/>
        <v>0</v>
      </c>
      <c r="O70" s="11">
        <f t="shared" ca="1" si="99"/>
        <v>202</v>
      </c>
      <c r="Q70">
        <f t="shared" si="100"/>
        <v>0</v>
      </c>
      <c r="S70">
        <f t="shared" si="101"/>
        <v>0</v>
      </c>
      <c r="U70">
        <f t="shared" ca="1" si="102"/>
        <v>0</v>
      </c>
      <c r="W70">
        <f t="shared" si="103"/>
        <v>0</v>
      </c>
      <c r="Y70">
        <f t="shared" si="104"/>
        <v>0</v>
      </c>
      <c r="AA70">
        <f t="shared" si="105"/>
        <v>0</v>
      </c>
      <c r="AB70" s="11">
        <f t="shared" ca="1" si="106"/>
        <v>0</v>
      </c>
      <c r="AD70">
        <f t="shared" si="107"/>
        <v>0</v>
      </c>
      <c r="AF70">
        <f t="shared" si="108"/>
        <v>0</v>
      </c>
      <c r="AH70">
        <f t="shared" ca="1" si="109"/>
        <v>0</v>
      </c>
      <c r="AJ70">
        <f t="shared" si="110"/>
        <v>0</v>
      </c>
      <c r="AL70">
        <f t="shared" si="111"/>
        <v>0</v>
      </c>
      <c r="AN70">
        <f t="shared" si="112"/>
        <v>0</v>
      </c>
      <c r="AO70" s="11">
        <f t="shared" ca="1" si="113"/>
        <v>0</v>
      </c>
      <c r="AP70" s="11">
        <v>0</v>
      </c>
      <c r="AR70">
        <f>B2*AQ70</f>
        <v>0</v>
      </c>
      <c r="AT70">
        <f>B2*AS70</f>
        <v>0</v>
      </c>
      <c r="AV70">
        <f>AU70*B2*B4*BH70*2</f>
        <v>0</v>
      </c>
      <c r="AX70">
        <f ca="1">(E70/2*2*AW70)*B2*B4*BH70*2</f>
        <v>0</v>
      </c>
      <c r="AZ70">
        <f ca="1">E70/4*B2*BH70*AY70</f>
        <v>0</v>
      </c>
      <c r="BB70">
        <f ca="1">E70/4*B2*BH70*BA70</f>
        <v>0</v>
      </c>
      <c r="BD70">
        <f ca="1">E70/4*B2*BH70*BC70</f>
        <v>0</v>
      </c>
      <c r="BF70">
        <f>BE70*B2+0.5*BE70*B2*0.75</f>
        <v>0</v>
      </c>
      <c r="BG70" s="11">
        <f t="shared" ca="1" si="114"/>
        <v>0</v>
      </c>
      <c r="BH70">
        <v>3</v>
      </c>
    </row>
    <row r="71" spans="3:60">
      <c r="D71" s="16">
        <f t="shared" ca="1" si="95"/>
        <v>533</v>
      </c>
      <c r="E71">
        <f ca="1">OFFSET(法宝等级!C2,H71-1,0)</f>
        <v>532.98</v>
      </c>
      <c r="G71">
        <v>3</v>
      </c>
      <c r="H71">
        <v>3</v>
      </c>
      <c r="I71">
        <f t="shared" ca="1" si="115"/>
        <v>533</v>
      </c>
      <c r="J71">
        <f t="shared" ca="1" si="96"/>
        <v>533</v>
      </c>
      <c r="L71">
        <f t="shared" si="97"/>
        <v>0</v>
      </c>
      <c r="N71">
        <f t="shared" si="98"/>
        <v>0</v>
      </c>
      <c r="O71" s="11">
        <f t="shared" ca="1" si="99"/>
        <v>533</v>
      </c>
      <c r="Q71">
        <f t="shared" si="100"/>
        <v>0</v>
      </c>
      <c r="S71">
        <f t="shared" si="101"/>
        <v>0</v>
      </c>
      <c r="U71">
        <f t="shared" ca="1" si="102"/>
        <v>0</v>
      </c>
      <c r="W71">
        <f t="shared" si="103"/>
        <v>0</v>
      </c>
      <c r="Y71">
        <f t="shared" si="104"/>
        <v>0</v>
      </c>
      <c r="AA71">
        <f t="shared" si="105"/>
        <v>0</v>
      </c>
      <c r="AB71" s="11">
        <f t="shared" ca="1" si="106"/>
        <v>0</v>
      </c>
      <c r="AD71">
        <f t="shared" si="107"/>
        <v>0</v>
      </c>
      <c r="AF71">
        <f t="shared" si="108"/>
        <v>0</v>
      </c>
      <c r="AH71">
        <f t="shared" ca="1" si="109"/>
        <v>0</v>
      </c>
      <c r="AJ71">
        <f t="shared" si="110"/>
        <v>0</v>
      </c>
      <c r="AL71">
        <f t="shared" si="111"/>
        <v>0</v>
      </c>
      <c r="AN71">
        <f t="shared" si="112"/>
        <v>0</v>
      </c>
      <c r="AO71" s="11">
        <f t="shared" ca="1" si="113"/>
        <v>0</v>
      </c>
      <c r="AP71" s="11">
        <v>0</v>
      </c>
      <c r="AR71">
        <f>B2*AQ71</f>
        <v>0</v>
      </c>
      <c r="AT71">
        <f>B2*AS71</f>
        <v>0</v>
      </c>
      <c r="AV71">
        <f>AU71*B2*B4*BH71*2</f>
        <v>0</v>
      </c>
      <c r="AX71">
        <f ca="1">(E71/2*2*AW71)*B2*B4*BH71*2</f>
        <v>0</v>
      </c>
      <c r="AZ71">
        <f ca="1">E71/4*B2*BH71*AY71</f>
        <v>0</v>
      </c>
      <c r="BB71">
        <f ca="1">E71/4*B2*BH71*BA71</f>
        <v>0</v>
      </c>
      <c r="BD71">
        <f ca="1">E71/4*B2*BH71*BC71</f>
        <v>0</v>
      </c>
      <c r="BF71">
        <f>BE71*B2+0.5*BE71*B2*0.75</f>
        <v>0</v>
      </c>
      <c r="BG71" s="11">
        <f t="shared" ca="1" si="114"/>
        <v>0</v>
      </c>
      <c r="BH71">
        <v>3</v>
      </c>
    </row>
    <row r="72" spans="3:60">
      <c r="D72" s="16">
        <f t="shared" ca="1" si="95"/>
        <v>3775</v>
      </c>
      <c r="E72">
        <f ca="1">OFFSET(法宝等级!C2,H72-1,0)</f>
        <v>3775</v>
      </c>
      <c r="G72">
        <v>4</v>
      </c>
      <c r="H72">
        <v>5</v>
      </c>
      <c r="I72">
        <f t="shared" ca="1" si="115"/>
        <v>3775</v>
      </c>
      <c r="J72">
        <f t="shared" ca="1" si="96"/>
        <v>3775</v>
      </c>
      <c r="L72">
        <f t="shared" si="97"/>
        <v>0</v>
      </c>
      <c r="N72">
        <f t="shared" si="98"/>
        <v>0</v>
      </c>
      <c r="O72" s="11">
        <f t="shared" ca="1" si="99"/>
        <v>3775</v>
      </c>
      <c r="Q72">
        <f t="shared" si="100"/>
        <v>0</v>
      </c>
      <c r="S72">
        <f t="shared" si="101"/>
        <v>0</v>
      </c>
      <c r="U72">
        <f t="shared" ca="1" si="102"/>
        <v>0</v>
      </c>
      <c r="W72">
        <f t="shared" si="103"/>
        <v>0</v>
      </c>
      <c r="Y72">
        <f t="shared" si="104"/>
        <v>0</v>
      </c>
      <c r="AA72">
        <f t="shared" si="105"/>
        <v>0</v>
      </c>
      <c r="AB72" s="11">
        <f t="shared" ca="1" si="106"/>
        <v>0</v>
      </c>
      <c r="AD72">
        <f t="shared" si="107"/>
        <v>0</v>
      </c>
      <c r="AF72">
        <f t="shared" si="108"/>
        <v>0</v>
      </c>
      <c r="AH72">
        <f t="shared" ca="1" si="109"/>
        <v>0</v>
      </c>
      <c r="AJ72">
        <f t="shared" si="110"/>
        <v>0</v>
      </c>
      <c r="AL72">
        <f t="shared" si="111"/>
        <v>0</v>
      </c>
      <c r="AN72">
        <f t="shared" si="112"/>
        <v>0</v>
      </c>
      <c r="AO72" s="11">
        <f t="shared" ca="1" si="113"/>
        <v>0</v>
      </c>
      <c r="AP72" s="11">
        <v>0</v>
      </c>
      <c r="AR72">
        <f>B2*AQ72</f>
        <v>0</v>
      </c>
      <c r="AT72">
        <f>B2*AS72</f>
        <v>0</v>
      </c>
      <c r="AV72">
        <f>AU72*B2*B4*BH72*2</f>
        <v>0</v>
      </c>
      <c r="AX72">
        <f ca="1">(E72/2*2*AW72)*B2*B4*BH72*2</f>
        <v>0</v>
      </c>
      <c r="AZ72">
        <f ca="1">E72/4*B2*BH72*AY72</f>
        <v>0</v>
      </c>
      <c r="BB72">
        <f ca="1">E72/4*B2*BH72*BA72</f>
        <v>0</v>
      </c>
      <c r="BD72">
        <f ca="1">E72/4*B2*BH72*BC72</f>
        <v>0</v>
      </c>
      <c r="BF72">
        <f>BE72*B2+0.5*BE72*B2*0.75</f>
        <v>0</v>
      </c>
      <c r="BG72" s="11">
        <f t="shared" ca="1" si="114"/>
        <v>0</v>
      </c>
      <c r="BH72">
        <v>3</v>
      </c>
    </row>
    <row r="73" spans="3:60">
      <c r="D73" s="16">
        <f t="shared" si="95"/>
        <v>0</v>
      </c>
      <c r="G73">
        <v>5</v>
      </c>
      <c r="J73">
        <f t="shared" si="96"/>
        <v>0</v>
      </c>
      <c r="L73">
        <f t="shared" si="97"/>
        <v>0</v>
      </c>
      <c r="N73">
        <f t="shared" si="98"/>
        <v>0</v>
      </c>
      <c r="O73" s="11">
        <f t="shared" si="99"/>
        <v>0</v>
      </c>
      <c r="Q73">
        <f t="shared" si="100"/>
        <v>0</v>
      </c>
      <c r="S73">
        <f t="shared" si="101"/>
        <v>0</v>
      </c>
      <c r="U73">
        <f t="shared" si="102"/>
        <v>0</v>
      </c>
      <c r="W73">
        <f t="shared" si="103"/>
        <v>0</v>
      </c>
      <c r="Y73">
        <f t="shared" si="104"/>
        <v>0</v>
      </c>
      <c r="AA73">
        <f t="shared" si="105"/>
        <v>0</v>
      </c>
      <c r="AB73" s="11">
        <f t="shared" si="106"/>
        <v>0</v>
      </c>
      <c r="AD73">
        <f t="shared" si="107"/>
        <v>0</v>
      </c>
      <c r="AF73">
        <f t="shared" si="108"/>
        <v>0</v>
      </c>
      <c r="AH73">
        <f t="shared" si="109"/>
        <v>0</v>
      </c>
      <c r="AJ73">
        <f t="shared" si="110"/>
        <v>0</v>
      </c>
      <c r="AL73">
        <f t="shared" si="111"/>
        <v>0</v>
      </c>
      <c r="AN73">
        <f t="shared" si="112"/>
        <v>0</v>
      </c>
      <c r="AO73" s="11">
        <f t="shared" si="113"/>
        <v>0</v>
      </c>
      <c r="AP73" s="11">
        <v>0</v>
      </c>
      <c r="AR73">
        <f>B2*AQ73</f>
        <v>0</v>
      </c>
      <c r="AT73">
        <f>B2*AS73</f>
        <v>0</v>
      </c>
      <c r="AV73">
        <f>AU73*B2*B4*BH73*2</f>
        <v>0</v>
      </c>
      <c r="AX73">
        <f>(E73/2*2*AW73)*B2*B4*BH73*2</f>
        <v>0</v>
      </c>
      <c r="AZ73">
        <f>E73/4*B2*BH73*AY73</f>
        <v>0</v>
      </c>
      <c r="BB73">
        <f>E73/4*B2*BH73*BA73</f>
        <v>0</v>
      </c>
      <c r="BD73">
        <f>E73/4*B2*BH73*BC73</f>
        <v>0</v>
      </c>
      <c r="BF73">
        <f>BE73*B2+0.5*BE73*B2*0.75</f>
        <v>0</v>
      </c>
      <c r="BG73" s="11">
        <f t="shared" si="114"/>
        <v>0</v>
      </c>
      <c r="BH73">
        <v>3</v>
      </c>
    </row>
    <row r="74" spans="3:60">
      <c r="D74" s="16">
        <f t="shared" si="95"/>
        <v>0</v>
      </c>
      <c r="F74" s="5" t="s">
        <v>118</v>
      </c>
      <c r="G74">
        <v>6</v>
      </c>
      <c r="J74">
        <f t="shared" si="96"/>
        <v>0</v>
      </c>
      <c r="L74">
        <f t="shared" si="97"/>
        <v>0</v>
      </c>
      <c r="N74">
        <f t="shared" si="98"/>
        <v>0</v>
      </c>
      <c r="O74" s="11">
        <f t="shared" si="99"/>
        <v>0</v>
      </c>
      <c r="Q74">
        <f t="shared" si="100"/>
        <v>0</v>
      </c>
      <c r="S74">
        <f t="shared" si="101"/>
        <v>0</v>
      </c>
      <c r="U74">
        <f t="shared" si="102"/>
        <v>0</v>
      </c>
      <c r="W74">
        <f t="shared" si="103"/>
        <v>0</v>
      </c>
      <c r="Y74">
        <f t="shared" si="104"/>
        <v>0</v>
      </c>
      <c r="AA74">
        <f t="shared" si="105"/>
        <v>0</v>
      </c>
      <c r="AB74" s="11">
        <f t="shared" si="106"/>
        <v>0</v>
      </c>
      <c r="AD74">
        <f t="shared" si="107"/>
        <v>0</v>
      </c>
      <c r="AF74">
        <f t="shared" si="108"/>
        <v>0</v>
      </c>
      <c r="AH74">
        <f t="shared" si="109"/>
        <v>0</v>
      </c>
      <c r="AJ74">
        <f t="shared" si="110"/>
        <v>0</v>
      </c>
      <c r="AL74">
        <f t="shared" si="111"/>
        <v>0</v>
      </c>
      <c r="AN74">
        <f t="shared" si="112"/>
        <v>0</v>
      </c>
      <c r="AO74" s="11">
        <f t="shared" si="113"/>
        <v>0</v>
      </c>
      <c r="AP74" s="11">
        <v>0</v>
      </c>
      <c r="AR74">
        <f>B2*AQ74</f>
        <v>0</v>
      </c>
      <c r="AT74">
        <f>B2*AS74</f>
        <v>0</v>
      </c>
      <c r="AV74">
        <f>AU74*B2*B4*BH74*2</f>
        <v>0</v>
      </c>
      <c r="AX74">
        <f>(E74/2*2*AW74)*B2*B4*BH74*2</f>
        <v>0</v>
      </c>
      <c r="AZ74">
        <f>E74/4*B2*BH74*AY74</f>
        <v>0</v>
      </c>
      <c r="BB74">
        <f>E74/4*B2*BH74*BA74</f>
        <v>0</v>
      </c>
      <c r="BD74">
        <f>E74/4*B2*BH74*BC74</f>
        <v>0</v>
      </c>
      <c r="BF74">
        <f>BE74*B2+0.5*BE74*B2*0.75</f>
        <v>0</v>
      </c>
      <c r="BG74" s="11">
        <f t="shared" si="114"/>
        <v>0</v>
      </c>
      <c r="BH74">
        <v>3</v>
      </c>
    </row>
    <row r="75" spans="3:60">
      <c r="D75" s="16">
        <f t="shared" si="95"/>
        <v>0</v>
      </c>
      <c r="G75">
        <v>7</v>
      </c>
      <c r="J75">
        <f t="shared" si="96"/>
        <v>0</v>
      </c>
      <c r="L75">
        <f t="shared" si="97"/>
        <v>0</v>
      </c>
      <c r="N75">
        <f t="shared" si="98"/>
        <v>0</v>
      </c>
      <c r="O75" s="11">
        <f t="shared" si="99"/>
        <v>0</v>
      </c>
      <c r="Q75">
        <f t="shared" si="100"/>
        <v>0</v>
      </c>
      <c r="S75">
        <f t="shared" si="101"/>
        <v>0</v>
      </c>
      <c r="U75">
        <f t="shared" si="102"/>
        <v>0</v>
      </c>
      <c r="W75">
        <f t="shared" si="103"/>
        <v>0</v>
      </c>
      <c r="Y75">
        <f t="shared" si="104"/>
        <v>0</v>
      </c>
      <c r="AA75">
        <f t="shared" si="105"/>
        <v>0</v>
      </c>
      <c r="AB75" s="11">
        <f t="shared" si="106"/>
        <v>0</v>
      </c>
      <c r="AD75">
        <f t="shared" si="107"/>
        <v>0</v>
      </c>
      <c r="AF75">
        <f t="shared" si="108"/>
        <v>0</v>
      </c>
      <c r="AH75">
        <f t="shared" si="109"/>
        <v>0</v>
      </c>
      <c r="AJ75">
        <f t="shared" si="110"/>
        <v>0</v>
      </c>
      <c r="AL75">
        <f t="shared" si="111"/>
        <v>0</v>
      </c>
      <c r="AN75">
        <f t="shared" si="112"/>
        <v>0</v>
      </c>
      <c r="AO75" s="11">
        <f t="shared" si="113"/>
        <v>0</v>
      </c>
      <c r="AP75" s="11">
        <v>0</v>
      </c>
      <c r="AR75">
        <f>B2*AQ75</f>
        <v>0</v>
      </c>
      <c r="AT75">
        <f>B2*AS75</f>
        <v>0</v>
      </c>
      <c r="AV75">
        <f>AU75*B2*B4*BH75*2</f>
        <v>0</v>
      </c>
      <c r="AX75">
        <f>(E75/2*2*AW75)*B2*B4*BH75*2</f>
        <v>0</v>
      </c>
      <c r="AZ75">
        <f>E75/4*B2*BH75*AY75</f>
        <v>0</v>
      </c>
      <c r="BB75">
        <f>E75/4*B2*BH75*BA75</f>
        <v>0</v>
      </c>
      <c r="BD75">
        <f>E75/4*B2*BH75*BC75</f>
        <v>0</v>
      </c>
      <c r="BF75">
        <f>BE75*B2+0.5*BE75*B2*0.75</f>
        <v>0</v>
      </c>
      <c r="BG75" s="11">
        <f t="shared" si="114"/>
        <v>0</v>
      </c>
      <c r="BH75">
        <v>3</v>
      </c>
    </row>
    <row r="76" spans="3:60">
      <c r="D76" s="16">
        <f t="shared" si="95"/>
        <v>0</v>
      </c>
      <c r="G76">
        <v>8</v>
      </c>
      <c r="J76">
        <f t="shared" si="96"/>
        <v>0</v>
      </c>
      <c r="L76">
        <f t="shared" si="97"/>
        <v>0</v>
      </c>
      <c r="N76">
        <f t="shared" si="98"/>
        <v>0</v>
      </c>
      <c r="O76" s="11">
        <f t="shared" si="99"/>
        <v>0</v>
      </c>
      <c r="Q76">
        <f t="shared" si="100"/>
        <v>0</v>
      </c>
      <c r="S76">
        <f t="shared" si="101"/>
        <v>0</v>
      </c>
      <c r="U76">
        <f t="shared" si="102"/>
        <v>0</v>
      </c>
      <c r="W76">
        <f t="shared" si="103"/>
        <v>0</v>
      </c>
      <c r="Y76">
        <f t="shared" si="104"/>
        <v>0</v>
      </c>
      <c r="AA76">
        <f t="shared" si="105"/>
        <v>0</v>
      </c>
      <c r="AB76" s="11">
        <f t="shared" si="106"/>
        <v>0</v>
      </c>
      <c r="AD76">
        <f t="shared" si="107"/>
        <v>0</v>
      </c>
      <c r="AF76">
        <f t="shared" si="108"/>
        <v>0</v>
      </c>
      <c r="AH76">
        <f t="shared" si="109"/>
        <v>0</v>
      </c>
      <c r="AJ76">
        <f t="shared" si="110"/>
        <v>0</v>
      </c>
      <c r="AL76">
        <f t="shared" si="111"/>
        <v>0</v>
      </c>
      <c r="AN76">
        <f t="shared" si="112"/>
        <v>0</v>
      </c>
      <c r="AO76" s="11">
        <f t="shared" si="113"/>
        <v>0</v>
      </c>
      <c r="AP76" s="11">
        <v>0</v>
      </c>
      <c r="AR76">
        <f>B2*AQ76</f>
        <v>0</v>
      </c>
      <c r="AT76">
        <f>B2*AS76</f>
        <v>0</v>
      </c>
      <c r="AV76">
        <f>AU76*B2*B4*BH76*2</f>
        <v>0</v>
      </c>
      <c r="AX76">
        <f>(E76/2*2*AW76)*B2*B4*BH76*2</f>
        <v>0</v>
      </c>
      <c r="AZ76">
        <f>E76/4*B2*BH76*AY76</f>
        <v>0</v>
      </c>
      <c r="BB76">
        <f>E76/4*B2*BH76*BA76</f>
        <v>0</v>
      </c>
      <c r="BD76">
        <f>E76/4*B2*BH76*BC76</f>
        <v>0</v>
      </c>
      <c r="BF76">
        <f>BE76*B2+0.5*BE76*B2*0.75</f>
        <v>0</v>
      </c>
      <c r="BG76" s="11">
        <f t="shared" si="114"/>
        <v>0</v>
      </c>
      <c r="BH76">
        <v>3</v>
      </c>
    </row>
    <row r="77" spans="3:60">
      <c r="D77" s="16">
        <f t="shared" si="95"/>
        <v>0</v>
      </c>
      <c r="G77">
        <v>9</v>
      </c>
      <c r="J77">
        <f t="shared" si="96"/>
        <v>0</v>
      </c>
      <c r="L77">
        <f t="shared" si="97"/>
        <v>0</v>
      </c>
      <c r="N77">
        <f t="shared" si="98"/>
        <v>0</v>
      </c>
      <c r="O77" s="11">
        <f t="shared" si="99"/>
        <v>0</v>
      </c>
      <c r="Q77">
        <f t="shared" si="100"/>
        <v>0</v>
      </c>
      <c r="S77">
        <f t="shared" si="101"/>
        <v>0</v>
      </c>
      <c r="U77">
        <f t="shared" si="102"/>
        <v>0</v>
      </c>
      <c r="W77">
        <f t="shared" si="103"/>
        <v>0</v>
      </c>
      <c r="Y77">
        <f t="shared" si="104"/>
        <v>0</v>
      </c>
      <c r="AA77">
        <f t="shared" si="105"/>
        <v>0</v>
      </c>
      <c r="AB77" s="11">
        <f t="shared" si="106"/>
        <v>0</v>
      </c>
      <c r="AD77">
        <f t="shared" si="107"/>
        <v>0</v>
      </c>
      <c r="AF77">
        <f t="shared" si="108"/>
        <v>0</v>
      </c>
      <c r="AH77">
        <f t="shared" si="109"/>
        <v>0</v>
      </c>
      <c r="AJ77">
        <f t="shared" si="110"/>
        <v>0</v>
      </c>
      <c r="AL77">
        <f t="shared" si="111"/>
        <v>0</v>
      </c>
      <c r="AN77">
        <f t="shared" si="112"/>
        <v>0</v>
      </c>
      <c r="AO77" s="11">
        <f t="shared" si="113"/>
        <v>0</v>
      </c>
      <c r="AP77" s="11">
        <v>0</v>
      </c>
      <c r="AR77">
        <f>B2*AQ77</f>
        <v>0</v>
      </c>
      <c r="AT77">
        <f>B2*AS77</f>
        <v>0</v>
      </c>
      <c r="AV77">
        <f>AU77*B2*B4*BH77*2</f>
        <v>0</v>
      </c>
      <c r="AX77">
        <f>(E77/2*2*AW77)*B2*B4*BH77*2</f>
        <v>0</v>
      </c>
      <c r="AZ77">
        <f>E77/4*B2*BH77*AY77</f>
        <v>0</v>
      </c>
      <c r="BB77">
        <f>E77/4*B2*BH77*BA77</f>
        <v>0</v>
      </c>
      <c r="BD77">
        <f>E77/4*B2*BH77*BC77</f>
        <v>0</v>
      </c>
      <c r="BF77">
        <f>BE77*B2+0.5*BE77*B2*0.75</f>
        <v>0</v>
      </c>
      <c r="BG77" s="11">
        <f t="shared" si="114"/>
        <v>0</v>
      </c>
      <c r="BH77">
        <v>3</v>
      </c>
    </row>
    <row r="78" spans="3:60">
      <c r="D78" s="16">
        <f t="shared" si="95"/>
        <v>0</v>
      </c>
      <c r="G78">
        <v>10</v>
      </c>
      <c r="J78">
        <f t="shared" si="96"/>
        <v>0</v>
      </c>
      <c r="L78">
        <f t="shared" si="97"/>
        <v>0</v>
      </c>
      <c r="N78">
        <f t="shared" si="98"/>
        <v>0</v>
      </c>
      <c r="O78" s="11">
        <f t="shared" si="99"/>
        <v>0</v>
      </c>
      <c r="Q78">
        <f t="shared" si="100"/>
        <v>0</v>
      </c>
      <c r="S78">
        <f t="shared" si="101"/>
        <v>0</v>
      </c>
      <c r="U78">
        <f t="shared" si="102"/>
        <v>0</v>
      </c>
      <c r="W78">
        <f t="shared" si="103"/>
        <v>0</v>
      </c>
      <c r="Y78">
        <f t="shared" si="104"/>
        <v>0</v>
      </c>
      <c r="AA78">
        <f t="shared" si="105"/>
        <v>0</v>
      </c>
      <c r="AB78" s="11">
        <f t="shared" si="106"/>
        <v>0</v>
      </c>
      <c r="AD78">
        <f t="shared" si="107"/>
        <v>0</v>
      </c>
      <c r="AF78">
        <f t="shared" si="108"/>
        <v>0</v>
      </c>
      <c r="AH78">
        <f t="shared" si="109"/>
        <v>0</v>
      </c>
      <c r="AJ78">
        <f t="shared" si="110"/>
        <v>0</v>
      </c>
      <c r="AL78">
        <f t="shared" si="111"/>
        <v>0</v>
      </c>
      <c r="AN78">
        <f t="shared" si="112"/>
        <v>0</v>
      </c>
      <c r="AO78" s="11">
        <f t="shared" si="113"/>
        <v>0</v>
      </c>
      <c r="AP78" s="11">
        <v>0</v>
      </c>
      <c r="AR78">
        <f>B2*AQ78</f>
        <v>0</v>
      </c>
      <c r="AT78">
        <f>B2*AS78</f>
        <v>0</v>
      </c>
      <c r="AV78">
        <f>AU78*B2*B4*BH78*2</f>
        <v>0</v>
      </c>
      <c r="AX78">
        <f>(E78/2*2*AW78)*B2*B4*BH78*2</f>
        <v>0</v>
      </c>
      <c r="AZ78">
        <f>E78/4*B2*BH78*AY78</f>
        <v>0</v>
      </c>
      <c r="BB78">
        <f>E78/4*B2*BH78*BA78</f>
        <v>0</v>
      </c>
      <c r="BD78">
        <f>E78/4*B2*BH78*BC78</f>
        <v>0</v>
      </c>
      <c r="BF78">
        <f>BE78*B2+0.5*BE78*B2*0.75</f>
        <v>0</v>
      </c>
      <c r="BG78" s="11">
        <f t="shared" si="114"/>
        <v>0</v>
      </c>
      <c r="BH78">
        <v>3</v>
      </c>
    </row>
    <row r="79" spans="3:60" s="14" customFormat="1"/>
    <row r="80" spans="3:60">
      <c r="D80" s="16">
        <f t="shared" ref="D80:D89" ca="1" si="116">O80+AB80+AO80+AP80+BG80</f>
        <v>628</v>
      </c>
      <c r="E80">
        <f ca="1">OFFSET(法宝等级!C2,H80-1,0)</f>
        <v>1540.69</v>
      </c>
      <c r="F80" s="5" t="s">
        <v>119</v>
      </c>
      <c r="G80">
        <v>1</v>
      </c>
      <c r="H80">
        <v>4</v>
      </c>
      <c r="J80">
        <f t="shared" si="96"/>
        <v>0</v>
      </c>
      <c r="L80">
        <f t="shared" si="97"/>
        <v>0</v>
      </c>
      <c r="N80">
        <f t="shared" si="98"/>
        <v>0</v>
      </c>
      <c r="O80" s="11">
        <f t="shared" si="99"/>
        <v>0</v>
      </c>
      <c r="Q80">
        <f t="shared" ref="Q80:Q89" si="117">P80*BH80</f>
        <v>0</v>
      </c>
      <c r="S80">
        <f t="shared" ref="S80:S89" si="118">R80*BH80*2</f>
        <v>0</v>
      </c>
      <c r="U80">
        <f t="shared" ref="U80:U89" ca="1" si="119">ROUND((E80/2*(1-T80)+2*E80/2*T80-E80/2)*BH80*2,2)</f>
        <v>0</v>
      </c>
      <c r="W80">
        <f t="shared" ref="W80:W89" si="120">V80*BH80*2</f>
        <v>0</v>
      </c>
      <c r="Y80">
        <f t="shared" ref="Y80:Y89" si="121">X80*BH80*2</f>
        <v>0</v>
      </c>
      <c r="AA80">
        <f t="shared" ref="AA80:AA89" si="122">Z80*BH80*2</f>
        <v>0</v>
      </c>
      <c r="AB80" s="11">
        <f t="shared" ref="AB80:AB89" ca="1" si="123">Q80+S80+U80+W80+Y80+AA80</f>
        <v>0</v>
      </c>
      <c r="AD80">
        <f t="shared" ref="AD80:AD89" si="124">-AC80*BH80</f>
        <v>0</v>
      </c>
      <c r="AF80">
        <f t="shared" ref="AF80:AF89" si="125">-AE80*BH80*2</f>
        <v>0</v>
      </c>
      <c r="AH80">
        <f t="shared" ref="AH80:AH89" ca="1" si="126">-(E80/2*(1-AG80)+2*E80/2*AG80-E80/2)*BH80*2</f>
        <v>0</v>
      </c>
      <c r="AJ80">
        <f t="shared" ref="AJ80:AJ89" si="127">-AI80*BH80*2</f>
        <v>0</v>
      </c>
      <c r="AL80">
        <f t="shared" ref="AL80:AL89" si="128">-AK80*BH80*2</f>
        <v>0</v>
      </c>
      <c r="AN80">
        <f t="shared" ref="AN80:AN89" si="129">-AM80*BH80*2</f>
        <v>0</v>
      </c>
      <c r="AO80" s="11">
        <f t="shared" ref="AO80:AO89" ca="1" si="130">AD80+AF80+AH80+AJ80+AL80+AN80</f>
        <v>0</v>
      </c>
      <c r="AP80" s="11">
        <v>0</v>
      </c>
      <c r="AQ80">
        <v>157</v>
      </c>
      <c r="AR80">
        <f>B2*AQ80</f>
        <v>628</v>
      </c>
      <c r="AT80">
        <f>B2*AS80</f>
        <v>0</v>
      </c>
      <c r="AV80">
        <f>AU80*B2*B4*BH80*2</f>
        <v>0</v>
      </c>
      <c r="AX80">
        <f ca="1">(E80/2*2*AW80)*B2*B4*BH80*2</f>
        <v>0</v>
      </c>
      <c r="AZ80">
        <f ca="1">E80/4*B2*BH80*AY80</f>
        <v>0</v>
      </c>
      <c r="BB80">
        <f ca="1">E80/4*B2*BH80*BA80</f>
        <v>0</v>
      </c>
      <c r="BD80">
        <f ca="1">E80/4*B2*BH80*BC80</f>
        <v>0</v>
      </c>
      <c r="BF80">
        <f>BE80*B2+0.5*BE80*B2*0.75</f>
        <v>0</v>
      </c>
      <c r="BG80" s="11">
        <f t="shared" ca="1" si="114"/>
        <v>628</v>
      </c>
      <c r="BH80">
        <v>3</v>
      </c>
    </row>
    <row r="81" spans="3:60">
      <c r="D81" s="16">
        <f t="shared" si="116"/>
        <v>0</v>
      </c>
      <c r="G81">
        <v>2</v>
      </c>
      <c r="J81">
        <f t="shared" si="96"/>
        <v>0</v>
      </c>
      <c r="L81">
        <f t="shared" si="97"/>
        <v>0</v>
      </c>
      <c r="N81">
        <f t="shared" si="98"/>
        <v>0</v>
      </c>
      <c r="O81" s="11">
        <f t="shared" si="99"/>
        <v>0</v>
      </c>
      <c r="Q81">
        <f t="shared" si="117"/>
        <v>0</v>
      </c>
      <c r="S81">
        <f t="shared" si="118"/>
        <v>0</v>
      </c>
      <c r="U81">
        <f t="shared" si="119"/>
        <v>0</v>
      </c>
      <c r="W81">
        <f t="shared" si="120"/>
        <v>0</v>
      </c>
      <c r="Y81">
        <f t="shared" si="121"/>
        <v>0</v>
      </c>
      <c r="AA81">
        <f t="shared" si="122"/>
        <v>0</v>
      </c>
      <c r="AB81" s="11">
        <f t="shared" si="123"/>
        <v>0</v>
      </c>
      <c r="AD81">
        <f t="shared" si="124"/>
        <v>0</v>
      </c>
      <c r="AF81">
        <f t="shared" si="125"/>
        <v>0</v>
      </c>
      <c r="AH81">
        <f t="shared" si="126"/>
        <v>0</v>
      </c>
      <c r="AJ81">
        <f t="shared" si="127"/>
        <v>0</v>
      </c>
      <c r="AL81">
        <f t="shared" si="128"/>
        <v>0</v>
      </c>
      <c r="AN81">
        <f t="shared" si="129"/>
        <v>0</v>
      </c>
      <c r="AO81" s="11">
        <f t="shared" si="130"/>
        <v>0</v>
      </c>
      <c r="AP81" s="11">
        <v>0</v>
      </c>
      <c r="AR81">
        <f>B2*AQ81</f>
        <v>0</v>
      </c>
      <c r="AT81">
        <f>B2*AS81</f>
        <v>0</v>
      </c>
      <c r="AV81">
        <f>AU81*B2*B4*BH81*2</f>
        <v>0</v>
      </c>
      <c r="AX81">
        <f>(E81/2*2*AW81)*B2*B4*BH81*2</f>
        <v>0</v>
      </c>
      <c r="AZ81">
        <f>E81/4*B2*BH81*AY81</f>
        <v>0</v>
      </c>
      <c r="BB81">
        <f>E81/4*B2*BH81*BA81</f>
        <v>0</v>
      </c>
      <c r="BD81">
        <f>E81/4*B2*BH81*BC81</f>
        <v>0</v>
      </c>
      <c r="BF81">
        <f>BE81*B2+0.5*BE81*B2*0.75</f>
        <v>0</v>
      </c>
      <c r="BG81" s="11">
        <f t="shared" si="114"/>
        <v>0</v>
      </c>
      <c r="BH81">
        <v>3</v>
      </c>
    </row>
    <row r="82" spans="3:60">
      <c r="D82" s="16">
        <f t="shared" si="116"/>
        <v>0</v>
      </c>
      <c r="G82">
        <v>3</v>
      </c>
      <c r="J82">
        <f t="shared" si="96"/>
        <v>0</v>
      </c>
      <c r="L82">
        <f t="shared" si="97"/>
        <v>0</v>
      </c>
      <c r="N82">
        <f t="shared" si="98"/>
        <v>0</v>
      </c>
      <c r="O82" s="11">
        <f t="shared" si="99"/>
        <v>0</v>
      </c>
      <c r="Q82">
        <f t="shared" si="117"/>
        <v>0</v>
      </c>
      <c r="S82">
        <f t="shared" si="118"/>
        <v>0</v>
      </c>
      <c r="U82">
        <f t="shared" si="119"/>
        <v>0</v>
      </c>
      <c r="W82">
        <f t="shared" si="120"/>
        <v>0</v>
      </c>
      <c r="Y82">
        <f t="shared" si="121"/>
        <v>0</v>
      </c>
      <c r="AA82">
        <f t="shared" si="122"/>
        <v>0</v>
      </c>
      <c r="AB82" s="11">
        <f t="shared" si="123"/>
        <v>0</v>
      </c>
      <c r="AD82">
        <f t="shared" si="124"/>
        <v>0</v>
      </c>
      <c r="AF82">
        <f t="shared" si="125"/>
        <v>0</v>
      </c>
      <c r="AH82">
        <f t="shared" si="126"/>
        <v>0</v>
      </c>
      <c r="AJ82">
        <f t="shared" si="127"/>
        <v>0</v>
      </c>
      <c r="AL82">
        <f t="shared" si="128"/>
        <v>0</v>
      </c>
      <c r="AN82">
        <f t="shared" si="129"/>
        <v>0</v>
      </c>
      <c r="AO82" s="11">
        <f t="shared" si="130"/>
        <v>0</v>
      </c>
      <c r="AP82" s="11">
        <v>0</v>
      </c>
      <c r="AR82">
        <f>B2*AQ82</f>
        <v>0</v>
      </c>
      <c r="AT82">
        <f>B2*AS82</f>
        <v>0</v>
      </c>
      <c r="AV82">
        <f>AU82*B2*B4*BH82*2</f>
        <v>0</v>
      </c>
      <c r="AX82">
        <f>(E82/2*2*AW82)*B2*B4*BH82*2</f>
        <v>0</v>
      </c>
      <c r="AZ82">
        <f>E82/4*B2*BH82*AY82</f>
        <v>0</v>
      </c>
      <c r="BB82">
        <f>E82/4*B2*BH82*BA82</f>
        <v>0</v>
      </c>
      <c r="BD82">
        <f>E82/4*B2*BH82*BC82</f>
        <v>0</v>
      </c>
      <c r="BF82">
        <f>BE82*B2+0.5*BE82*B2*0.75</f>
        <v>0</v>
      </c>
      <c r="BG82" s="11">
        <f t="shared" si="114"/>
        <v>0</v>
      </c>
      <c r="BH82">
        <v>3</v>
      </c>
    </row>
    <row r="83" spans="3:60">
      <c r="D83" s="16">
        <f t="shared" si="116"/>
        <v>0</v>
      </c>
      <c r="G83">
        <v>4</v>
      </c>
      <c r="J83">
        <f t="shared" si="96"/>
        <v>0</v>
      </c>
      <c r="L83">
        <f t="shared" si="97"/>
        <v>0</v>
      </c>
      <c r="N83">
        <f t="shared" si="98"/>
        <v>0</v>
      </c>
      <c r="O83" s="11">
        <f t="shared" si="99"/>
        <v>0</v>
      </c>
      <c r="Q83">
        <f t="shared" si="117"/>
        <v>0</v>
      </c>
      <c r="S83">
        <f t="shared" si="118"/>
        <v>0</v>
      </c>
      <c r="U83">
        <f t="shared" si="119"/>
        <v>0</v>
      </c>
      <c r="W83">
        <f t="shared" si="120"/>
        <v>0</v>
      </c>
      <c r="Y83">
        <f t="shared" si="121"/>
        <v>0</v>
      </c>
      <c r="AA83">
        <f t="shared" si="122"/>
        <v>0</v>
      </c>
      <c r="AB83" s="11">
        <f t="shared" si="123"/>
        <v>0</v>
      </c>
      <c r="AD83">
        <f t="shared" si="124"/>
        <v>0</v>
      </c>
      <c r="AF83">
        <f t="shared" si="125"/>
        <v>0</v>
      </c>
      <c r="AH83">
        <f t="shared" si="126"/>
        <v>0</v>
      </c>
      <c r="AJ83">
        <f t="shared" si="127"/>
        <v>0</v>
      </c>
      <c r="AL83">
        <f t="shared" si="128"/>
        <v>0</v>
      </c>
      <c r="AN83">
        <f t="shared" si="129"/>
        <v>0</v>
      </c>
      <c r="AO83" s="11">
        <f t="shared" si="130"/>
        <v>0</v>
      </c>
      <c r="AP83" s="11">
        <v>0</v>
      </c>
      <c r="AR83">
        <f>B2*AQ83</f>
        <v>0</v>
      </c>
      <c r="AT83">
        <f>B2*AS83</f>
        <v>0</v>
      </c>
      <c r="AV83">
        <f>AU83*B2*B4*BH83*2</f>
        <v>0</v>
      </c>
      <c r="AX83">
        <f>(E83/2*2*AW83)*B2*B4*BH83*2</f>
        <v>0</v>
      </c>
      <c r="AZ83">
        <f>E83/4*B2*BH83*AY83</f>
        <v>0</v>
      </c>
      <c r="BB83">
        <f>E83/4*B2*BH83*BA83</f>
        <v>0</v>
      </c>
      <c r="BD83">
        <f>E83/4*B2*BH83*BC83</f>
        <v>0</v>
      </c>
      <c r="BF83">
        <f>BE83*B2+0.5*BE83*B2*0.75</f>
        <v>0</v>
      </c>
      <c r="BG83" s="11">
        <f t="shared" si="114"/>
        <v>0</v>
      </c>
      <c r="BH83">
        <v>3</v>
      </c>
    </row>
    <row r="84" spans="3:60">
      <c r="D84" s="16">
        <f t="shared" si="116"/>
        <v>0</v>
      </c>
      <c r="G84">
        <v>5</v>
      </c>
      <c r="J84">
        <f t="shared" si="96"/>
        <v>0</v>
      </c>
      <c r="L84">
        <f t="shared" si="97"/>
        <v>0</v>
      </c>
      <c r="N84">
        <f t="shared" si="98"/>
        <v>0</v>
      </c>
      <c r="O84" s="11">
        <f t="shared" si="99"/>
        <v>0</v>
      </c>
      <c r="Q84">
        <f t="shared" si="117"/>
        <v>0</v>
      </c>
      <c r="S84">
        <f t="shared" si="118"/>
        <v>0</v>
      </c>
      <c r="U84">
        <f t="shared" si="119"/>
        <v>0</v>
      </c>
      <c r="W84">
        <f t="shared" si="120"/>
        <v>0</v>
      </c>
      <c r="Y84">
        <f t="shared" si="121"/>
        <v>0</v>
      </c>
      <c r="AA84">
        <f t="shared" si="122"/>
        <v>0</v>
      </c>
      <c r="AB84" s="11">
        <f t="shared" si="123"/>
        <v>0</v>
      </c>
      <c r="AD84">
        <f t="shared" si="124"/>
        <v>0</v>
      </c>
      <c r="AF84">
        <f t="shared" si="125"/>
        <v>0</v>
      </c>
      <c r="AH84">
        <f t="shared" si="126"/>
        <v>0</v>
      </c>
      <c r="AJ84">
        <f t="shared" si="127"/>
        <v>0</v>
      </c>
      <c r="AL84">
        <f t="shared" si="128"/>
        <v>0</v>
      </c>
      <c r="AN84">
        <f t="shared" si="129"/>
        <v>0</v>
      </c>
      <c r="AO84" s="11">
        <f t="shared" si="130"/>
        <v>0</v>
      </c>
      <c r="AP84" s="11">
        <v>0</v>
      </c>
      <c r="AR84">
        <f>B2*AQ84</f>
        <v>0</v>
      </c>
      <c r="AT84">
        <f>B2*AS84</f>
        <v>0</v>
      </c>
      <c r="AV84">
        <f>AU84*B2*B4*BH84*2</f>
        <v>0</v>
      </c>
      <c r="AX84">
        <f>(E84/2*2*AW84)*B2*B4*BH84*2</f>
        <v>0</v>
      </c>
      <c r="AZ84">
        <f>E84/4*B2*BH84*AY84</f>
        <v>0</v>
      </c>
      <c r="BB84">
        <f>E84/4*B2*BH84*BA84</f>
        <v>0</v>
      </c>
      <c r="BD84">
        <f>E84/4*B2*BH84*BC84</f>
        <v>0</v>
      </c>
      <c r="BF84">
        <f>BE84*B2+0.5*BE84*B2*0.75</f>
        <v>0</v>
      </c>
      <c r="BG84" s="11">
        <f t="shared" si="114"/>
        <v>0</v>
      </c>
      <c r="BH84">
        <v>3</v>
      </c>
    </row>
    <row r="85" spans="3:60">
      <c r="D85" s="16">
        <f t="shared" si="116"/>
        <v>0</v>
      </c>
      <c r="F85" s="5" t="s">
        <v>120</v>
      </c>
      <c r="G85">
        <v>6</v>
      </c>
      <c r="J85">
        <f t="shared" si="96"/>
        <v>0</v>
      </c>
      <c r="L85">
        <f t="shared" si="97"/>
        <v>0</v>
      </c>
      <c r="N85">
        <f t="shared" si="98"/>
        <v>0</v>
      </c>
      <c r="O85" s="11">
        <f t="shared" si="99"/>
        <v>0</v>
      </c>
      <c r="Q85">
        <f t="shared" si="117"/>
        <v>0</v>
      </c>
      <c r="S85">
        <f t="shared" si="118"/>
        <v>0</v>
      </c>
      <c r="U85">
        <f t="shared" si="119"/>
        <v>0</v>
      </c>
      <c r="W85">
        <f t="shared" si="120"/>
        <v>0</v>
      </c>
      <c r="Y85">
        <f t="shared" si="121"/>
        <v>0</v>
      </c>
      <c r="AA85">
        <f t="shared" si="122"/>
        <v>0</v>
      </c>
      <c r="AB85" s="11">
        <f t="shared" si="123"/>
        <v>0</v>
      </c>
      <c r="AD85">
        <f t="shared" si="124"/>
        <v>0</v>
      </c>
      <c r="AF85">
        <f t="shared" si="125"/>
        <v>0</v>
      </c>
      <c r="AH85">
        <f t="shared" si="126"/>
        <v>0</v>
      </c>
      <c r="AJ85">
        <f t="shared" si="127"/>
        <v>0</v>
      </c>
      <c r="AL85">
        <f t="shared" si="128"/>
        <v>0</v>
      </c>
      <c r="AN85">
        <f t="shared" si="129"/>
        <v>0</v>
      </c>
      <c r="AO85" s="11">
        <f t="shared" si="130"/>
        <v>0</v>
      </c>
      <c r="AP85" s="11">
        <v>0</v>
      </c>
      <c r="AR85">
        <f>B2*AQ85</f>
        <v>0</v>
      </c>
      <c r="AT85">
        <f>B2*AS85</f>
        <v>0</v>
      </c>
      <c r="AV85">
        <f>AU85*B2*B4*BH85*2</f>
        <v>0</v>
      </c>
      <c r="AX85">
        <f>(E85/2*2*AW85)*B2*B4*BH85*2</f>
        <v>0</v>
      </c>
      <c r="AZ85">
        <f>E85/4*B2*BH85*AY85</f>
        <v>0</v>
      </c>
      <c r="BB85">
        <f>E85/4*B2*BH85*BA85</f>
        <v>0</v>
      </c>
      <c r="BD85">
        <f>E85/4*B2*BH85*BC85</f>
        <v>0</v>
      </c>
      <c r="BF85">
        <f>BE85*B2+0.5*BE85*B2*0.75</f>
        <v>0</v>
      </c>
      <c r="BG85" s="11">
        <f t="shared" si="114"/>
        <v>0</v>
      </c>
      <c r="BH85">
        <v>3</v>
      </c>
    </row>
    <row r="86" spans="3:60">
      <c r="D86" s="16">
        <f t="shared" si="116"/>
        <v>0</v>
      </c>
      <c r="G86">
        <v>7</v>
      </c>
      <c r="J86">
        <f t="shared" si="96"/>
        <v>0</v>
      </c>
      <c r="L86">
        <f t="shared" si="97"/>
        <v>0</v>
      </c>
      <c r="N86">
        <f t="shared" si="98"/>
        <v>0</v>
      </c>
      <c r="O86" s="11">
        <f t="shared" si="99"/>
        <v>0</v>
      </c>
      <c r="Q86">
        <f t="shared" si="117"/>
        <v>0</v>
      </c>
      <c r="S86">
        <f t="shared" si="118"/>
        <v>0</v>
      </c>
      <c r="U86">
        <f t="shared" si="119"/>
        <v>0</v>
      </c>
      <c r="W86">
        <f t="shared" si="120"/>
        <v>0</v>
      </c>
      <c r="Y86">
        <f t="shared" si="121"/>
        <v>0</v>
      </c>
      <c r="AA86">
        <f t="shared" si="122"/>
        <v>0</v>
      </c>
      <c r="AB86" s="11">
        <f t="shared" si="123"/>
        <v>0</v>
      </c>
      <c r="AD86">
        <f t="shared" si="124"/>
        <v>0</v>
      </c>
      <c r="AF86">
        <f t="shared" si="125"/>
        <v>0</v>
      </c>
      <c r="AH86">
        <f t="shared" si="126"/>
        <v>0</v>
      </c>
      <c r="AJ86">
        <f t="shared" si="127"/>
        <v>0</v>
      </c>
      <c r="AL86">
        <f t="shared" si="128"/>
        <v>0</v>
      </c>
      <c r="AN86">
        <f t="shared" si="129"/>
        <v>0</v>
      </c>
      <c r="AO86" s="11">
        <f t="shared" si="130"/>
        <v>0</v>
      </c>
      <c r="AP86" s="11">
        <v>0</v>
      </c>
      <c r="AR86">
        <f>B2*AQ86</f>
        <v>0</v>
      </c>
      <c r="AT86">
        <f>B2*AS86</f>
        <v>0</v>
      </c>
      <c r="AV86">
        <f>AU86*B2*B4*BH86*2</f>
        <v>0</v>
      </c>
      <c r="AX86">
        <f>(E86/2*2*AW86)*B2*B4*BH86*2</f>
        <v>0</v>
      </c>
      <c r="AZ86">
        <f>E86/4*B2*BH86*AY86</f>
        <v>0</v>
      </c>
      <c r="BB86">
        <f>E86/4*B2*BH86*BA86</f>
        <v>0</v>
      </c>
      <c r="BD86">
        <f>E86/4*B2*BH86*BC86</f>
        <v>0</v>
      </c>
      <c r="BF86">
        <f>BE86*B2+0.5*BE86*B2*0.75</f>
        <v>0</v>
      </c>
      <c r="BG86" s="11">
        <f t="shared" si="114"/>
        <v>0</v>
      </c>
      <c r="BH86">
        <v>3</v>
      </c>
    </row>
    <row r="87" spans="3:60">
      <c r="D87" s="16">
        <f t="shared" si="116"/>
        <v>0</v>
      </c>
      <c r="G87">
        <v>8</v>
      </c>
      <c r="J87">
        <f t="shared" si="96"/>
        <v>0</v>
      </c>
      <c r="L87">
        <f t="shared" si="97"/>
        <v>0</v>
      </c>
      <c r="N87">
        <f t="shared" si="98"/>
        <v>0</v>
      </c>
      <c r="O87" s="11">
        <f t="shared" si="99"/>
        <v>0</v>
      </c>
      <c r="Q87">
        <f t="shared" si="117"/>
        <v>0</v>
      </c>
      <c r="S87">
        <f t="shared" si="118"/>
        <v>0</v>
      </c>
      <c r="U87">
        <f t="shared" si="119"/>
        <v>0</v>
      </c>
      <c r="W87">
        <f t="shared" si="120"/>
        <v>0</v>
      </c>
      <c r="Y87">
        <f t="shared" si="121"/>
        <v>0</v>
      </c>
      <c r="AA87">
        <f t="shared" si="122"/>
        <v>0</v>
      </c>
      <c r="AB87" s="11">
        <f t="shared" si="123"/>
        <v>0</v>
      </c>
      <c r="AD87">
        <f t="shared" si="124"/>
        <v>0</v>
      </c>
      <c r="AF87">
        <f t="shared" si="125"/>
        <v>0</v>
      </c>
      <c r="AH87">
        <f t="shared" si="126"/>
        <v>0</v>
      </c>
      <c r="AJ87">
        <f t="shared" si="127"/>
        <v>0</v>
      </c>
      <c r="AL87">
        <f t="shared" si="128"/>
        <v>0</v>
      </c>
      <c r="AN87">
        <f t="shared" si="129"/>
        <v>0</v>
      </c>
      <c r="AO87" s="11">
        <f t="shared" si="130"/>
        <v>0</v>
      </c>
      <c r="AP87" s="11">
        <v>0</v>
      </c>
      <c r="AR87">
        <f>B2*AQ87</f>
        <v>0</v>
      </c>
      <c r="AT87">
        <f>B2*AS87</f>
        <v>0</v>
      </c>
      <c r="AV87">
        <f>AU87*B2*B4*BH87*2</f>
        <v>0</v>
      </c>
      <c r="AX87">
        <f>(E87/2*2*AW87)*B2*B4*BH87*2</f>
        <v>0</v>
      </c>
      <c r="AZ87">
        <f>E87/4*B2*BH87*AY87</f>
        <v>0</v>
      </c>
      <c r="BB87">
        <f>E87/4*B2*BH87*BA87</f>
        <v>0</v>
      </c>
      <c r="BD87">
        <f>E87/4*B2*BH87*BC87</f>
        <v>0</v>
      </c>
      <c r="BF87">
        <f>BE87*B2+0.5*BE87*B2*0.75</f>
        <v>0</v>
      </c>
      <c r="BG87" s="11">
        <f t="shared" si="114"/>
        <v>0</v>
      </c>
      <c r="BH87">
        <v>3</v>
      </c>
    </row>
    <row r="88" spans="3:60">
      <c r="D88" s="16">
        <f t="shared" si="116"/>
        <v>0</v>
      </c>
      <c r="G88">
        <v>9</v>
      </c>
      <c r="J88">
        <f t="shared" si="96"/>
        <v>0</v>
      </c>
      <c r="L88">
        <f t="shared" si="97"/>
        <v>0</v>
      </c>
      <c r="N88">
        <f t="shared" si="98"/>
        <v>0</v>
      </c>
      <c r="O88" s="11">
        <f t="shared" si="99"/>
        <v>0</v>
      </c>
      <c r="Q88">
        <f t="shared" si="117"/>
        <v>0</v>
      </c>
      <c r="S88">
        <f t="shared" si="118"/>
        <v>0</v>
      </c>
      <c r="U88">
        <f t="shared" si="119"/>
        <v>0</v>
      </c>
      <c r="W88">
        <f t="shared" si="120"/>
        <v>0</v>
      </c>
      <c r="Y88">
        <f t="shared" si="121"/>
        <v>0</v>
      </c>
      <c r="AA88">
        <f t="shared" si="122"/>
        <v>0</v>
      </c>
      <c r="AB88" s="11">
        <f t="shared" si="123"/>
        <v>0</v>
      </c>
      <c r="AD88">
        <f t="shared" si="124"/>
        <v>0</v>
      </c>
      <c r="AF88">
        <f t="shared" si="125"/>
        <v>0</v>
      </c>
      <c r="AH88">
        <f t="shared" si="126"/>
        <v>0</v>
      </c>
      <c r="AJ88">
        <f t="shared" si="127"/>
        <v>0</v>
      </c>
      <c r="AL88">
        <f t="shared" si="128"/>
        <v>0</v>
      </c>
      <c r="AN88">
        <f t="shared" si="129"/>
        <v>0</v>
      </c>
      <c r="AO88" s="11">
        <f t="shared" si="130"/>
        <v>0</v>
      </c>
      <c r="AP88" s="11">
        <v>0</v>
      </c>
      <c r="AR88">
        <f>B2*AQ88</f>
        <v>0</v>
      </c>
      <c r="AT88">
        <f>B2*AS88</f>
        <v>0</v>
      </c>
      <c r="AV88">
        <f>AU88*B2*B4*BH88*2</f>
        <v>0</v>
      </c>
      <c r="AX88">
        <f>(E88/2*2*AW88)*B2*B4*BH88*2</f>
        <v>0</v>
      </c>
      <c r="AZ88">
        <f>E88/4*B2*BH88*AY88</f>
        <v>0</v>
      </c>
      <c r="BB88">
        <f>E88/4*B2*BH88*BA88</f>
        <v>0</v>
      </c>
      <c r="BD88">
        <f>E88/4*B2*BH88*BC88</f>
        <v>0</v>
      </c>
      <c r="BF88">
        <f>BE88*B2+0.5*BE88*B2*0.75</f>
        <v>0</v>
      </c>
      <c r="BG88" s="11">
        <f t="shared" si="114"/>
        <v>0</v>
      </c>
      <c r="BH88">
        <v>3</v>
      </c>
    </row>
    <row r="89" spans="3:60">
      <c r="D89" s="16">
        <f t="shared" si="116"/>
        <v>0</v>
      </c>
      <c r="G89">
        <v>10</v>
      </c>
      <c r="J89">
        <f t="shared" si="96"/>
        <v>0</v>
      </c>
      <c r="L89">
        <f t="shared" si="97"/>
        <v>0</v>
      </c>
      <c r="N89">
        <f t="shared" si="98"/>
        <v>0</v>
      </c>
      <c r="O89" s="11">
        <f t="shared" si="99"/>
        <v>0</v>
      </c>
      <c r="Q89">
        <f t="shared" si="117"/>
        <v>0</v>
      </c>
      <c r="S89">
        <f t="shared" si="118"/>
        <v>0</v>
      </c>
      <c r="U89">
        <f t="shared" si="119"/>
        <v>0</v>
      </c>
      <c r="W89">
        <f t="shared" si="120"/>
        <v>0</v>
      </c>
      <c r="Y89">
        <f t="shared" si="121"/>
        <v>0</v>
      </c>
      <c r="AA89">
        <f t="shared" si="122"/>
        <v>0</v>
      </c>
      <c r="AB89" s="11">
        <f t="shared" si="123"/>
        <v>0</v>
      </c>
      <c r="AD89">
        <f t="shared" si="124"/>
        <v>0</v>
      </c>
      <c r="AF89">
        <f t="shared" si="125"/>
        <v>0</v>
      </c>
      <c r="AH89">
        <f t="shared" si="126"/>
        <v>0</v>
      </c>
      <c r="AJ89">
        <f t="shared" si="127"/>
        <v>0</v>
      </c>
      <c r="AL89">
        <f t="shared" si="128"/>
        <v>0</v>
      </c>
      <c r="AN89">
        <f t="shared" si="129"/>
        <v>0</v>
      </c>
      <c r="AO89" s="11">
        <f t="shared" si="130"/>
        <v>0</v>
      </c>
      <c r="AP89" s="11">
        <v>0</v>
      </c>
      <c r="AR89">
        <f>B2*AQ89</f>
        <v>0</v>
      </c>
      <c r="AT89">
        <f>B2*AS89</f>
        <v>0</v>
      </c>
      <c r="AV89">
        <f>AU89*B2*B4*BH89*2</f>
        <v>0</v>
      </c>
      <c r="AX89">
        <f>(E89/2*2*AW89)*B2*B4*BH89*2</f>
        <v>0</v>
      </c>
      <c r="AZ89">
        <f>E89/4*B2*BH89*AY89</f>
        <v>0</v>
      </c>
      <c r="BB89">
        <f>E89/4*B2*BH89*BA89</f>
        <v>0</v>
      </c>
      <c r="BD89">
        <f>E89/4*B2*BH89*BC89</f>
        <v>0</v>
      </c>
      <c r="BF89">
        <f>BE89*B2+0.5*BE89*B2*0.75</f>
        <v>0</v>
      </c>
      <c r="BG89" s="11">
        <f t="shared" si="114"/>
        <v>0</v>
      </c>
      <c r="BH89">
        <v>3</v>
      </c>
    </row>
    <row r="90" spans="3:60" s="14" customFormat="1">
      <c r="C90" s="14" t="s">
        <v>121</v>
      </c>
    </row>
    <row r="91" spans="3:60">
      <c r="D91" s="16">
        <f t="shared" ref="D91:D100" ca="1" si="131">O91+AB91+AO91+AP91+BG91</f>
        <v>43</v>
      </c>
      <c r="E91">
        <f ca="1">OFFSET(法宝等级!C2,H91-1,0)</f>
        <v>42.57</v>
      </c>
      <c r="F91" s="5" t="s">
        <v>123</v>
      </c>
      <c r="G91">
        <v>1</v>
      </c>
      <c r="H91">
        <v>1</v>
      </c>
      <c r="I91">
        <f ca="1">ROUND(E91,0)</f>
        <v>43</v>
      </c>
      <c r="J91">
        <f t="shared" ca="1" si="96"/>
        <v>43</v>
      </c>
      <c r="L91">
        <f t="shared" si="97"/>
        <v>0</v>
      </c>
      <c r="N91">
        <f t="shared" si="98"/>
        <v>0</v>
      </c>
      <c r="O91" s="11">
        <f t="shared" ca="1" si="99"/>
        <v>43</v>
      </c>
      <c r="Q91">
        <f t="shared" ref="Q91:Q100" si="132">P91*BH91</f>
        <v>0</v>
      </c>
      <c r="S91">
        <f t="shared" ref="S91:S100" si="133">R91*BH91*2</f>
        <v>0</v>
      </c>
      <c r="U91">
        <f t="shared" ref="U91:U100" ca="1" si="134">ROUND((E91/2*(1-T91)+2*E91/2*T91-E91/2)*BH91*2,2)</f>
        <v>0</v>
      </c>
      <c r="W91">
        <f t="shared" ref="W91:W100" si="135">V91*BH91*2</f>
        <v>0</v>
      </c>
      <c r="Y91">
        <f t="shared" ref="Y91:Y100" si="136">X91*BH91*2</f>
        <v>0</v>
      </c>
      <c r="AA91">
        <f t="shared" ref="AA91:AA100" si="137">Z91*BH91*2</f>
        <v>0</v>
      </c>
      <c r="AB91" s="11">
        <f t="shared" ref="AB91:AB100" ca="1" si="138">Q91+S91+U91+W91+Y91+AA91</f>
        <v>0</v>
      </c>
      <c r="AD91">
        <f t="shared" ref="AD91:AD100" si="139">-AC91*BH91</f>
        <v>0</v>
      </c>
      <c r="AF91">
        <f t="shared" ref="AF91:AF100" si="140">-AE91*BH91*2</f>
        <v>0</v>
      </c>
      <c r="AH91">
        <f t="shared" ref="AH91:AH100" ca="1" si="141">-(E91/2*(1-AG91)+2*E91/2*AG91-E91/2)*BH91*2</f>
        <v>0</v>
      </c>
      <c r="AJ91">
        <f t="shared" ref="AJ91:AJ100" si="142">-AI91*BH91*2</f>
        <v>0</v>
      </c>
      <c r="AL91">
        <f t="shared" ref="AL91:AL100" si="143">-AK91*BH91*2</f>
        <v>0</v>
      </c>
      <c r="AN91">
        <f t="shared" ref="AN91:AN100" si="144">-AM91*BH91*2</f>
        <v>0</v>
      </c>
      <c r="AO91" s="11">
        <f t="shared" ref="AO91:AO100" ca="1" si="145">AD91+AF91+AH91+AJ91+AL91+AN91</f>
        <v>0</v>
      </c>
      <c r="AP91" s="11">
        <v>0</v>
      </c>
      <c r="AR91">
        <f>B2*AQ91</f>
        <v>0</v>
      </c>
      <c r="AT91">
        <f>B2*AS91</f>
        <v>0</v>
      </c>
      <c r="AV91">
        <f>AU91*B2*B4*BH91*2</f>
        <v>0</v>
      </c>
      <c r="AX91">
        <f ca="1">(E91/2*2*AW91)*B2*B4*BH91*2</f>
        <v>0</v>
      </c>
      <c r="AZ91">
        <f ca="1">E91/4*B2*BH91*AY91</f>
        <v>0</v>
      </c>
      <c r="BB91">
        <f ca="1">E91/4*B2*BH91*BA91</f>
        <v>0</v>
      </c>
      <c r="BD91">
        <f ca="1">E91/4*B2*BH91*BC91</f>
        <v>0</v>
      </c>
      <c r="BF91">
        <f>BE91*B2+0.5*BE91*B2*0.75</f>
        <v>0</v>
      </c>
      <c r="BG91" s="11">
        <f t="shared" ca="1" si="114"/>
        <v>0</v>
      </c>
      <c r="BH91">
        <v>3</v>
      </c>
    </row>
    <row r="92" spans="3:60">
      <c r="D92" s="16">
        <f t="shared" ca="1" si="131"/>
        <v>202</v>
      </c>
      <c r="E92">
        <f ca="1">OFFSET(法宝等级!C2,H92-1,0)</f>
        <v>202.29</v>
      </c>
      <c r="G92">
        <v>2</v>
      </c>
      <c r="H92">
        <v>2</v>
      </c>
      <c r="I92">
        <f ca="1">ROUND(E92,0)</f>
        <v>202</v>
      </c>
      <c r="J92">
        <f t="shared" ca="1" si="96"/>
        <v>202</v>
      </c>
      <c r="L92">
        <f t="shared" si="97"/>
        <v>0</v>
      </c>
      <c r="N92">
        <f t="shared" si="98"/>
        <v>0</v>
      </c>
      <c r="O92" s="11">
        <f t="shared" ca="1" si="99"/>
        <v>202</v>
      </c>
      <c r="Q92">
        <f t="shared" si="132"/>
        <v>0</v>
      </c>
      <c r="S92">
        <f t="shared" si="133"/>
        <v>0</v>
      </c>
      <c r="U92">
        <f t="shared" ca="1" si="134"/>
        <v>0</v>
      </c>
      <c r="W92">
        <f t="shared" si="135"/>
        <v>0</v>
      </c>
      <c r="Y92">
        <f t="shared" si="136"/>
        <v>0</v>
      </c>
      <c r="AA92">
        <f t="shared" si="137"/>
        <v>0</v>
      </c>
      <c r="AB92" s="11">
        <f t="shared" ca="1" si="138"/>
        <v>0</v>
      </c>
      <c r="AD92">
        <f t="shared" si="139"/>
        <v>0</v>
      </c>
      <c r="AF92">
        <f t="shared" si="140"/>
        <v>0</v>
      </c>
      <c r="AH92">
        <f t="shared" ca="1" si="141"/>
        <v>0</v>
      </c>
      <c r="AJ92">
        <f t="shared" si="142"/>
        <v>0</v>
      </c>
      <c r="AL92">
        <f t="shared" si="143"/>
        <v>0</v>
      </c>
      <c r="AN92">
        <f t="shared" si="144"/>
        <v>0</v>
      </c>
      <c r="AO92" s="11">
        <f t="shared" ca="1" si="145"/>
        <v>0</v>
      </c>
      <c r="AP92" s="11">
        <v>0</v>
      </c>
      <c r="AR92">
        <f>B2*AQ92</f>
        <v>0</v>
      </c>
      <c r="AT92">
        <f>B2*AS92</f>
        <v>0</v>
      </c>
      <c r="AV92">
        <f>AU92*B2*B4*BH92*2</f>
        <v>0</v>
      </c>
      <c r="AX92">
        <f ca="1">(E92/2*2*AW92)*B2*B4*BH92*2</f>
        <v>0</v>
      </c>
      <c r="AZ92">
        <f ca="1">E92/4*B2*BH92*AY92</f>
        <v>0</v>
      </c>
      <c r="BB92">
        <f ca="1">E92/4*B2*BH92*BA92</f>
        <v>0</v>
      </c>
      <c r="BD92">
        <f ca="1">E92/4*B2*BH92*BC92</f>
        <v>0</v>
      </c>
      <c r="BF92">
        <f>BE92*B2+0.5*BE92*B2*0.75</f>
        <v>0</v>
      </c>
      <c r="BG92" s="11">
        <f t="shared" ca="1" si="114"/>
        <v>0</v>
      </c>
      <c r="BH92">
        <v>3</v>
      </c>
    </row>
    <row r="93" spans="3:60">
      <c r="D93" s="16">
        <f t="shared" si="131"/>
        <v>0</v>
      </c>
      <c r="G93">
        <v>3</v>
      </c>
      <c r="J93">
        <f t="shared" si="96"/>
        <v>0</v>
      </c>
      <c r="L93">
        <f t="shared" si="97"/>
        <v>0</v>
      </c>
      <c r="N93">
        <f t="shared" si="98"/>
        <v>0</v>
      </c>
      <c r="O93" s="11">
        <f t="shared" si="99"/>
        <v>0</v>
      </c>
      <c r="Q93">
        <f t="shared" si="132"/>
        <v>0</v>
      </c>
      <c r="S93">
        <f t="shared" si="133"/>
        <v>0</v>
      </c>
      <c r="U93">
        <f t="shared" si="134"/>
        <v>0</v>
      </c>
      <c r="W93">
        <f t="shared" si="135"/>
        <v>0</v>
      </c>
      <c r="Y93">
        <f t="shared" si="136"/>
        <v>0</v>
      </c>
      <c r="AA93">
        <f t="shared" si="137"/>
        <v>0</v>
      </c>
      <c r="AB93" s="11">
        <f t="shared" si="138"/>
        <v>0</v>
      </c>
      <c r="AD93">
        <f t="shared" si="139"/>
        <v>0</v>
      </c>
      <c r="AF93">
        <f t="shared" si="140"/>
        <v>0</v>
      </c>
      <c r="AH93">
        <f t="shared" si="141"/>
        <v>0</v>
      </c>
      <c r="AJ93">
        <f t="shared" si="142"/>
        <v>0</v>
      </c>
      <c r="AL93">
        <f t="shared" si="143"/>
        <v>0</v>
      </c>
      <c r="AN93">
        <f t="shared" si="144"/>
        <v>0</v>
      </c>
      <c r="AO93" s="11">
        <f t="shared" si="145"/>
        <v>0</v>
      </c>
      <c r="AP93" s="11">
        <v>0</v>
      </c>
      <c r="AR93">
        <f>B2*AQ93</f>
        <v>0</v>
      </c>
      <c r="AT93">
        <f>B2*AS93</f>
        <v>0</v>
      </c>
      <c r="AV93">
        <f>AU93*B2*B4*BH93*2</f>
        <v>0</v>
      </c>
      <c r="AX93">
        <f>(E93/2*2*AW93)*B2*B4*BH93*2</f>
        <v>0</v>
      </c>
      <c r="AZ93">
        <f>E93/4*B2*BH93*AY93</f>
        <v>0</v>
      </c>
      <c r="BB93">
        <f>E93/4*B2*BH93*BA93</f>
        <v>0</v>
      </c>
      <c r="BD93">
        <f>E93/4*B2*BH93*BC93</f>
        <v>0</v>
      </c>
      <c r="BF93">
        <f>BE93*B2+0.5*BE93*B2*0.75</f>
        <v>0</v>
      </c>
      <c r="BG93" s="11">
        <f t="shared" si="114"/>
        <v>0</v>
      </c>
      <c r="BH93">
        <v>3</v>
      </c>
    </row>
    <row r="94" spans="3:60">
      <c r="D94" s="16">
        <f t="shared" si="131"/>
        <v>0</v>
      </c>
      <c r="G94">
        <v>4</v>
      </c>
      <c r="J94">
        <f t="shared" si="96"/>
        <v>0</v>
      </c>
      <c r="L94">
        <f t="shared" si="97"/>
        <v>0</v>
      </c>
      <c r="N94">
        <f t="shared" si="98"/>
        <v>0</v>
      </c>
      <c r="O94" s="11">
        <f t="shared" si="99"/>
        <v>0</v>
      </c>
      <c r="Q94">
        <f t="shared" si="132"/>
        <v>0</v>
      </c>
      <c r="S94">
        <f t="shared" si="133"/>
        <v>0</v>
      </c>
      <c r="U94">
        <f t="shared" si="134"/>
        <v>0</v>
      </c>
      <c r="W94">
        <f t="shared" si="135"/>
        <v>0</v>
      </c>
      <c r="Y94">
        <f t="shared" si="136"/>
        <v>0</v>
      </c>
      <c r="AA94">
        <f t="shared" si="137"/>
        <v>0</v>
      </c>
      <c r="AB94" s="11">
        <f t="shared" si="138"/>
        <v>0</v>
      </c>
      <c r="AD94">
        <f t="shared" si="139"/>
        <v>0</v>
      </c>
      <c r="AF94">
        <f t="shared" si="140"/>
        <v>0</v>
      </c>
      <c r="AH94">
        <f t="shared" si="141"/>
        <v>0</v>
      </c>
      <c r="AJ94">
        <f t="shared" si="142"/>
        <v>0</v>
      </c>
      <c r="AL94">
        <f t="shared" si="143"/>
        <v>0</v>
      </c>
      <c r="AN94">
        <f t="shared" si="144"/>
        <v>0</v>
      </c>
      <c r="AO94" s="11">
        <f t="shared" si="145"/>
        <v>0</v>
      </c>
      <c r="AP94" s="11">
        <v>0</v>
      </c>
      <c r="AR94">
        <f>B2*AQ94</f>
        <v>0</v>
      </c>
      <c r="AT94">
        <f>B2*AS94</f>
        <v>0</v>
      </c>
      <c r="AV94">
        <f>AU94*B2*B4*BH94*2</f>
        <v>0</v>
      </c>
      <c r="AX94">
        <f>(E94/2*2*AW94)*B2*B4*BH94*2</f>
        <v>0</v>
      </c>
      <c r="AZ94">
        <f>E94/4*B2*BH94*AY94</f>
        <v>0</v>
      </c>
      <c r="BB94">
        <f>E94/4*B2*BH94*BA94</f>
        <v>0</v>
      </c>
      <c r="BD94">
        <f>E94/4*B2*BH94*BC94</f>
        <v>0</v>
      </c>
      <c r="BF94">
        <f>BE94*B2+0.5*BE94*B2*0.75</f>
        <v>0</v>
      </c>
      <c r="BG94" s="11">
        <f t="shared" si="114"/>
        <v>0</v>
      </c>
      <c r="BH94">
        <v>3</v>
      </c>
    </row>
    <row r="95" spans="3:60">
      <c r="D95" s="16">
        <f t="shared" si="131"/>
        <v>0</v>
      </c>
      <c r="G95">
        <v>5</v>
      </c>
      <c r="J95">
        <f t="shared" si="96"/>
        <v>0</v>
      </c>
      <c r="L95">
        <f t="shared" si="97"/>
        <v>0</v>
      </c>
      <c r="N95">
        <f t="shared" si="98"/>
        <v>0</v>
      </c>
      <c r="O95" s="11">
        <f t="shared" si="99"/>
        <v>0</v>
      </c>
      <c r="Q95">
        <f t="shared" si="132"/>
        <v>0</v>
      </c>
      <c r="S95">
        <f t="shared" si="133"/>
        <v>0</v>
      </c>
      <c r="U95">
        <f t="shared" si="134"/>
        <v>0</v>
      </c>
      <c r="W95">
        <f t="shared" si="135"/>
        <v>0</v>
      </c>
      <c r="Y95">
        <f t="shared" si="136"/>
        <v>0</v>
      </c>
      <c r="AA95">
        <f t="shared" si="137"/>
        <v>0</v>
      </c>
      <c r="AB95" s="11">
        <f t="shared" si="138"/>
        <v>0</v>
      </c>
      <c r="AD95">
        <f t="shared" si="139"/>
        <v>0</v>
      </c>
      <c r="AF95">
        <f t="shared" si="140"/>
        <v>0</v>
      </c>
      <c r="AH95">
        <f t="shared" si="141"/>
        <v>0</v>
      </c>
      <c r="AJ95">
        <f t="shared" si="142"/>
        <v>0</v>
      </c>
      <c r="AL95">
        <f t="shared" si="143"/>
        <v>0</v>
      </c>
      <c r="AN95">
        <f t="shared" si="144"/>
        <v>0</v>
      </c>
      <c r="AO95" s="11">
        <f t="shared" si="145"/>
        <v>0</v>
      </c>
      <c r="AP95" s="11">
        <v>0</v>
      </c>
      <c r="AR95">
        <f>B2*AQ95</f>
        <v>0</v>
      </c>
      <c r="AT95">
        <f>B2*AS95</f>
        <v>0</v>
      </c>
      <c r="AV95">
        <f>AU95*B2*B4*BH95*2</f>
        <v>0</v>
      </c>
      <c r="AX95">
        <f>(E95/2*2*AW95)*B2*B4*BH95*2</f>
        <v>0</v>
      </c>
      <c r="AZ95">
        <f>E95/4*B2*BH95*AY95</f>
        <v>0</v>
      </c>
      <c r="BB95">
        <f>E95/4*B2*BH95*BA95</f>
        <v>0</v>
      </c>
      <c r="BD95">
        <f>E95/4*B2*BH95*BC95</f>
        <v>0</v>
      </c>
      <c r="BF95">
        <f>BE95*B2+0.5*BE95*B2*0.75</f>
        <v>0</v>
      </c>
      <c r="BG95" s="11">
        <f t="shared" si="114"/>
        <v>0</v>
      </c>
      <c r="BH95">
        <v>3</v>
      </c>
    </row>
    <row r="96" spans="3:60">
      <c r="D96" s="16">
        <f t="shared" si="131"/>
        <v>0</v>
      </c>
      <c r="F96" s="5" t="s">
        <v>124</v>
      </c>
      <c r="G96">
        <v>6</v>
      </c>
      <c r="J96">
        <f t="shared" si="96"/>
        <v>0</v>
      </c>
      <c r="L96">
        <f t="shared" si="97"/>
        <v>0</v>
      </c>
      <c r="N96">
        <f t="shared" si="98"/>
        <v>0</v>
      </c>
      <c r="O96" s="11">
        <f t="shared" si="99"/>
        <v>0</v>
      </c>
      <c r="Q96">
        <f t="shared" si="132"/>
        <v>0</v>
      </c>
      <c r="S96">
        <f t="shared" si="133"/>
        <v>0</v>
      </c>
      <c r="U96">
        <f t="shared" si="134"/>
        <v>0</v>
      </c>
      <c r="W96">
        <f t="shared" si="135"/>
        <v>0</v>
      </c>
      <c r="Y96">
        <f t="shared" si="136"/>
        <v>0</v>
      </c>
      <c r="AA96">
        <f t="shared" si="137"/>
        <v>0</v>
      </c>
      <c r="AB96" s="11">
        <f t="shared" si="138"/>
        <v>0</v>
      </c>
      <c r="AD96">
        <f t="shared" si="139"/>
        <v>0</v>
      </c>
      <c r="AF96">
        <f t="shared" si="140"/>
        <v>0</v>
      </c>
      <c r="AH96">
        <f t="shared" si="141"/>
        <v>0</v>
      </c>
      <c r="AJ96">
        <f t="shared" si="142"/>
        <v>0</v>
      </c>
      <c r="AL96">
        <f t="shared" si="143"/>
        <v>0</v>
      </c>
      <c r="AN96">
        <f t="shared" si="144"/>
        <v>0</v>
      </c>
      <c r="AO96" s="11">
        <f t="shared" si="145"/>
        <v>0</v>
      </c>
      <c r="AP96" s="11">
        <v>0</v>
      </c>
      <c r="AR96">
        <f>B2*AQ96</f>
        <v>0</v>
      </c>
      <c r="AT96">
        <f>B2*AS96</f>
        <v>0</v>
      </c>
      <c r="AV96">
        <f>AU96*B2*B4*BH96*2</f>
        <v>0</v>
      </c>
      <c r="AX96">
        <f>(E96/2*2*AW96)*B2*B4*BH96*2</f>
        <v>0</v>
      </c>
      <c r="AZ96">
        <f>E96/4*B2*BH96*AY96</f>
        <v>0</v>
      </c>
      <c r="BB96">
        <f>E96/4*B2*BH96*BA96</f>
        <v>0</v>
      </c>
      <c r="BD96">
        <f>E96/4*B2*BH96*BC96</f>
        <v>0</v>
      </c>
      <c r="BF96">
        <f>BE96*B2+0.5*BE96*B2*0.75</f>
        <v>0</v>
      </c>
      <c r="BG96" s="11">
        <f t="shared" si="114"/>
        <v>0</v>
      </c>
      <c r="BH96">
        <v>3</v>
      </c>
    </row>
    <row r="97" spans="3:60">
      <c r="D97" s="16">
        <f t="shared" si="131"/>
        <v>0</v>
      </c>
      <c r="G97">
        <v>7</v>
      </c>
      <c r="J97">
        <f t="shared" si="96"/>
        <v>0</v>
      </c>
      <c r="L97">
        <f t="shared" si="97"/>
        <v>0</v>
      </c>
      <c r="N97">
        <f t="shared" si="98"/>
        <v>0</v>
      </c>
      <c r="O97" s="11">
        <f t="shared" si="99"/>
        <v>0</v>
      </c>
      <c r="Q97">
        <f t="shared" si="132"/>
        <v>0</v>
      </c>
      <c r="S97">
        <f t="shared" si="133"/>
        <v>0</v>
      </c>
      <c r="U97">
        <f t="shared" si="134"/>
        <v>0</v>
      </c>
      <c r="W97">
        <f t="shared" si="135"/>
        <v>0</v>
      </c>
      <c r="Y97">
        <f t="shared" si="136"/>
        <v>0</v>
      </c>
      <c r="AA97">
        <f t="shared" si="137"/>
        <v>0</v>
      </c>
      <c r="AB97" s="11">
        <f t="shared" si="138"/>
        <v>0</v>
      </c>
      <c r="AD97">
        <f t="shared" si="139"/>
        <v>0</v>
      </c>
      <c r="AF97">
        <f t="shared" si="140"/>
        <v>0</v>
      </c>
      <c r="AH97">
        <f t="shared" si="141"/>
        <v>0</v>
      </c>
      <c r="AJ97">
        <f t="shared" si="142"/>
        <v>0</v>
      </c>
      <c r="AL97">
        <f t="shared" si="143"/>
        <v>0</v>
      </c>
      <c r="AN97">
        <f t="shared" si="144"/>
        <v>0</v>
      </c>
      <c r="AO97" s="11">
        <f t="shared" si="145"/>
        <v>0</v>
      </c>
      <c r="AP97" s="11">
        <v>0</v>
      </c>
      <c r="AR97">
        <f>B2*AQ97</f>
        <v>0</v>
      </c>
      <c r="AT97">
        <f>B2*AS97</f>
        <v>0</v>
      </c>
      <c r="AV97">
        <f>AU97*B2*B4*BH97*2</f>
        <v>0</v>
      </c>
      <c r="AX97">
        <f>(E97/2*2*AW97)*B2*B4*BH97*2</f>
        <v>0</v>
      </c>
      <c r="AZ97">
        <f>E97/4*B2*BH97*AY97</f>
        <v>0</v>
      </c>
      <c r="BB97">
        <f>E97/4*B2*BH97*BA97</f>
        <v>0</v>
      </c>
      <c r="BD97">
        <f>E97/4*B2*BH97*BC97</f>
        <v>0</v>
      </c>
      <c r="BF97">
        <f>BE97*B2+0.5*BE97*B2*0.75</f>
        <v>0</v>
      </c>
      <c r="BG97" s="11">
        <f t="shared" si="114"/>
        <v>0</v>
      </c>
      <c r="BH97">
        <v>3</v>
      </c>
    </row>
    <row r="98" spans="3:60">
      <c r="D98" s="16">
        <f t="shared" si="131"/>
        <v>0</v>
      </c>
      <c r="G98">
        <v>8</v>
      </c>
      <c r="J98">
        <f t="shared" si="96"/>
        <v>0</v>
      </c>
      <c r="L98">
        <f t="shared" si="97"/>
        <v>0</v>
      </c>
      <c r="N98">
        <f t="shared" si="98"/>
        <v>0</v>
      </c>
      <c r="O98" s="11">
        <f t="shared" si="99"/>
        <v>0</v>
      </c>
      <c r="Q98">
        <f t="shared" si="132"/>
        <v>0</v>
      </c>
      <c r="S98">
        <f t="shared" si="133"/>
        <v>0</v>
      </c>
      <c r="U98">
        <f t="shared" si="134"/>
        <v>0</v>
      </c>
      <c r="W98">
        <f t="shared" si="135"/>
        <v>0</v>
      </c>
      <c r="Y98">
        <f t="shared" si="136"/>
        <v>0</v>
      </c>
      <c r="AA98">
        <f t="shared" si="137"/>
        <v>0</v>
      </c>
      <c r="AB98" s="11">
        <f t="shared" si="138"/>
        <v>0</v>
      </c>
      <c r="AD98">
        <f t="shared" si="139"/>
        <v>0</v>
      </c>
      <c r="AF98">
        <f t="shared" si="140"/>
        <v>0</v>
      </c>
      <c r="AH98">
        <f t="shared" si="141"/>
        <v>0</v>
      </c>
      <c r="AJ98">
        <f t="shared" si="142"/>
        <v>0</v>
      </c>
      <c r="AL98">
        <f t="shared" si="143"/>
        <v>0</v>
      </c>
      <c r="AN98">
        <f t="shared" si="144"/>
        <v>0</v>
      </c>
      <c r="AO98" s="11">
        <f t="shared" si="145"/>
        <v>0</v>
      </c>
      <c r="AP98" s="11">
        <v>0</v>
      </c>
      <c r="AR98">
        <f>B2*AQ98</f>
        <v>0</v>
      </c>
      <c r="AT98">
        <f>B2*AS98</f>
        <v>0</v>
      </c>
      <c r="AV98">
        <f>AU98*B2*B4*BH98*2</f>
        <v>0</v>
      </c>
      <c r="AX98">
        <f>(E98/2*2*AW98)*B2*B4*BH98*2</f>
        <v>0</v>
      </c>
      <c r="AZ98">
        <f>E98/4*B2*BH98*AY98</f>
        <v>0</v>
      </c>
      <c r="BB98">
        <f>E98/4*B2*BH98*BA98</f>
        <v>0</v>
      </c>
      <c r="BD98">
        <f>E98/4*B2*BH98*BC98</f>
        <v>0</v>
      </c>
      <c r="BF98">
        <f>BE98*B2+0.5*BE98*B2*0.75</f>
        <v>0</v>
      </c>
      <c r="BG98" s="11">
        <f t="shared" si="114"/>
        <v>0</v>
      </c>
      <c r="BH98">
        <v>3</v>
      </c>
    </row>
    <row r="99" spans="3:60">
      <c r="D99" s="16">
        <f t="shared" si="131"/>
        <v>0</v>
      </c>
      <c r="G99">
        <v>9</v>
      </c>
      <c r="J99">
        <f t="shared" si="96"/>
        <v>0</v>
      </c>
      <c r="L99">
        <f t="shared" si="97"/>
        <v>0</v>
      </c>
      <c r="N99">
        <f t="shared" si="98"/>
        <v>0</v>
      </c>
      <c r="O99" s="11">
        <f t="shared" si="99"/>
        <v>0</v>
      </c>
      <c r="Q99">
        <f t="shared" si="132"/>
        <v>0</v>
      </c>
      <c r="S99">
        <f t="shared" si="133"/>
        <v>0</v>
      </c>
      <c r="U99">
        <f t="shared" si="134"/>
        <v>0</v>
      </c>
      <c r="W99">
        <f t="shared" si="135"/>
        <v>0</v>
      </c>
      <c r="Y99">
        <f t="shared" si="136"/>
        <v>0</v>
      </c>
      <c r="AA99">
        <f t="shared" si="137"/>
        <v>0</v>
      </c>
      <c r="AB99" s="11">
        <f t="shared" si="138"/>
        <v>0</v>
      </c>
      <c r="AD99">
        <f t="shared" si="139"/>
        <v>0</v>
      </c>
      <c r="AF99">
        <f t="shared" si="140"/>
        <v>0</v>
      </c>
      <c r="AH99">
        <f t="shared" si="141"/>
        <v>0</v>
      </c>
      <c r="AJ99">
        <f t="shared" si="142"/>
        <v>0</v>
      </c>
      <c r="AL99">
        <f t="shared" si="143"/>
        <v>0</v>
      </c>
      <c r="AN99">
        <f t="shared" si="144"/>
        <v>0</v>
      </c>
      <c r="AO99" s="11">
        <f t="shared" si="145"/>
        <v>0</v>
      </c>
      <c r="AP99" s="11">
        <v>0</v>
      </c>
      <c r="AR99">
        <f>B2*AQ99</f>
        <v>0</v>
      </c>
      <c r="AT99">
        <f>B2*AS99</f>
        <v>0</v>
      </c>
      <c r="AV99">
        <f>AU99*B2*B4*BH99*2</f>
        <v>0</v>
      </c>
      <c r="AX99">
        <f>(E99/2*2*AW99)*B2*B4*BH99*2</f>
        <v>0</v>
      </c>
      <c r="AZ99">
        <f>E99/4*B2*BH99*AY99</f>
        <v>0</v>
      </c>
      <c r="BB99">
        <f>E99/4*B2*BH99*BA99</f>
        <v>0</v>
      </c>
      <c r="BD99">
        <f>E99/4*B2*BH99*BC99</f>
        <v>0</v>
      </c>
      <c r="BF99">
        <f>BE99*B2+0.5*BE99*B2*0.75</f>
        <v>0</v>
      </c>
      <c r="BG99" s="11">
        <f t="shared" si="114"/>
        <v>0</v>
      </c>
      <c r="BH99">
        <v>3</v>
      </c>
    </row>
    <row r="100" spans="3:60">
      <c r="D100" s="16">
        <f t="shared" si="131"/>
        <v>0</v>
      </c>
      <c r="G100">
        <v>10</v>
      </c>
      <c r="J100">
        <f t="shared" si="96"/>
        <v>0</v>
      </c>
      <c r="L100">
        <f t="shared" si="97"/>
        <v>0</v>
      </c>
      <c r="N100">
        <f t="shared" si="98"/>
        <v>0</v>
      </c>
      <c r="O100" s="11">
        <f t="shared" si="99"/>
        <v>0</v>
      </c>
      <c r="Q100">
        <f t="shared" si="132"/>
        <v>0</v>
      </c>
      <c r="S100">
        <f t="shared" si="133"/>
        <v>0</v>
      </c>
      <c r="U100">
        <f t="shared" si="134"/>
        <v>0</v>
      </c>
      <c r="W100">
        <f t="shared" si="135"/>
        <v>0</v>
      </c>
      <c r="Y100">
        <f t="shared" si="136"/>
        <v>0</v>
      </c>
      <c r="AA100">
        <f t="shared" si="137"/>
        <v>0</v>
      </c>
      <c r="AB100" s="11">
        <f t="shared" si="138"/>
        <v>0</v>
      </c>
      <c r="AD100">
        <f t="shared" si="139"/>
        <v>0</v>
      </c>
      <c r="AF100">
        <f t="shared" si="140"/>
        <v>0</v>
      </c>
      <c r="AH100">
        <f t="shared" si="141"/>
        <v>0</v>
      </c>
      <c r="AJ100">
        <f t="shared" si="142"/>
        <v>0</v>
      </c>
      <c r="AL100">
        <f t="shared" si="143"/>
        <v>0</v>
      </c>
      <c r="AN100">
        <f t="shared" si="144"/>
        <v>0</v>
      </c>
      <c r="AO100" s="11">
        <f t="shared" si="145"/>
        <v>0</v>
      </c>
      <c r="AP100" s="11">
        <v>0</v>
      </c>
      <c r="AR100">
        <f>B2*AQ100</f>
        <v>0</v>
      </c>
      <c r="AT100">
        <f>B2*AS100</f>
        <v>0</v>
      </c>
      <c r="AV100">
        <f>AU100*B2*B4*BH100*2</f>
        <v>0</v>
      </c>
      <c r="AX100">
        <f>(E100/2*2*AW100)*B2*B4*BH100*2</f>
        <v>0</v>
      </c>
      <c r="AZ100">
        <f>E100/4*B2*BH100*AY100</f>
        <v>0</v>
      </c>
      <c r="BB100">
        <f>E100/4*B2*BH100*BA100</f>
        <v>0</v>
      </c>
      <c r="BD100">
        <f>E100/4*B2*BH100*BC100</f>
        <v>0</v>
      </c>
      <c r="BF100">
        <f>BE100*B2+0.5*BE100*B2*0.75</f>
        <v>0</v>
      </c>
      <c r="BG100" s="11">
        <f t="shared" si="114"/>
        <v>0</v>
      </c>
      <c r="BH100">
        <v>3</v>
      </c>
    </row>
    <row r="101" spans="3:60" s="14" customFormat="1">
      <c r="C101" s="14" t="s">
        <v>125</v>
      </c>
    </row>
    <row r="102" spans="3:60">
      <c r="D102" s="16">
        <f t="shared" ref="D102:D111" ca="1" si="146">O102+AB102+AO102+AP102+BG102</f>
        <v>43</v>
      </c>
      <c r="E102">
        <f ca="1">OFFSET(法宝等级!C2,H102-1,0)</f>
        <v>42.57</v>
      </c>
      <c r="F102" s="5" t="s">
        <v>127</v>
      </c>
      <c r="G102">
        <v>1</v>
      </c>
      <c r="H102">
        <v>1</v>
      </c>
      <c r="I102">
        <f ca="1">ROUND(E102,0)</f>
        <v>43</v>
      </c>
      <c r="J102">
        <f t="shared" ca="1" si="96"/>
        <v>43</v>
      </c>
      <c r="L102">
        <f t="shared" si="97"/>
        <v>0</v>
      </c>
      <c r="N102">
        <f t="shared" si="98"/>
        <v>0</v>
      </c>
      <c r="O102" s="11">
        <f t="shared" ca="1" si="99"/>
        <v>43</v>
      </c>
      <c r="Q102">
        <f t="shared" ref="Q102:Q111" si="147">P102*BH102</f>
        <v>0</v>
      </c>
      <c r="S102">
        <f t="shared" ref="S102:S111" si="148">R102*BH102*2</f>
        <v>0</v>
      </c>
      <c r="U102">
        <f t="shared" ref="U102:U111" ca="1" si="149">ROUND((E102/2*(1-T102)+2*E102/2*T102-E102/2)*BH102*2,2)</f>
        <v>0</v>
      </c>
      <c r="W102">
        <f t="shared" ref="W102:W111" si="150">V102*BH102*2</f>
        <v>0</v>
      </c>
      <c r="Y102">
        <f t="shared" ref="Y102:Y111" si="151">X102*BH102*2</f>
        <v>0</v>
      </c>
      <c r="AA102">
        <f t="shared" ref="AA102:AA111" si="152">Z102*BH102*2</f>
        <v>0</v>
      </c>
      <c r="AB102" s="11">
        <f t="shared" ref="AB102:AB111" ca="1" si="153">Q102+S102+U102+W102+Y102+AA102</f>
        <v>0</v>
      </c>
      <c r="AD102">
        <f t="shared" ref="AD102:AD111" si="154">-AC102*BH102</f>
        <v>0</v>
      </c>
      <c r="AF102">
        <f t="shared" ref="AF102:AF111" si="155">-AE102*BH102*2</f>
        <v>0</v>
      </c>
      <c r="AH102">
        <f t="shared" ref="AH102:AH111" ca="1" si="156">-(E102/2*(1-AG102)+2*E102/2*AG102-E102/2)*BH102*2</f>
        <v>0</v>
      </c>
      <c r="AJ102">
        <f t="shared" ref="AJ102:AJ111" si="157">-AI102*BH102*2</f>
        <v>0</v>
      </c>
      <c r="AL102">
        <f t="shared" ref="AL102:AL111" si="158">-AK102*BH102*2</f>
        <v>0</v>
      </c>
      <c r="AN102">
        <f t="shared" ref="AN102:AN111" si="159">-AM102*BH102*2</f>
        <v>0</v>
      </c>
      <c r="AO102" s="11">
        <f t="shared" ref="AO102:AO111" ca="1" si="160">AD102+AF102+AH102+AJ102+AL102+AN102</f>
        <v>0</v>
      </c>
      <c r="AP102" s="11">
        <v>0</v>
      </c>
      <c r="AR102">
        <f>B2*AQ102</f>
        <v>0</v>
      </c>
      <c r="AT102">
        <f>B2*AS102</f>
        <v>0</v>
      </c>
      <c r="AV102">
        <f>AU102*B2*B4*BH102*2</f>
        <v>0</v>
      </c>
      <c r="AX102">
        <f ca="1">(E102/2*2*AW102)*B2*B4*BH102*2</f>
        <v>0</v>
      </c>
      <c r="AZ102">
        <f ca="1">E102/4*B2*BH102*AY102</f>
        <v>0</v>
      </c>
      <c r="BB102">
        <f ca="1">E102/4*B2*BH102*BA102</f>
        <v>0</v>
      </c>
      <c r="BD102">
        <f ca="1">E102/4*B2*BH102*BC102</f>
        <v>0</v>
      </c>
      <c r="BF102">
        <f>BE102*B2+0.5*BE102*B2*0.75</f>
        <v>0</v>
      </c>
      <c r="BG102" s="11">
        <f t="shared" ca="1" si="114"/>
        <v>0</v>
      </c>
      <c r="BH102">
        <v>3</v>
      </c>
    </row>
    <row r="103" spans="3:60">
      <c r="D103" s="16">
        <f t="shared" ca="1" si="146"/>
        <v>202</v>
      </c>
      <c r="E103">
        <f ca="1">OFFSET(法宝等级!C2,H103-1,0)</f>
        <v>202.29</v>
      </c>
      <c r="G103">
        <v>2</v>
      </c>
      <c r="H103">
        <v>2</v>
      </c>
      <c r="I103">
        <f t="shared" ref="I103:I104" ca="1" si="161">ROUND(E103,0)</f>
        <v>202</v>
      </c>
      <c r="J103">
        <f t="shared" ca="1" si="96"/>
        <v>202</v>
      </c>
      <c r="L103">
        <f t="shared" si="97"/>
        <v>0</v>
      </c>
      <c r="N103">
        <f t="shared" si="98"/>
        <v>0</v>
      </c>
      <c r="O103" s="11">
        <f t="shared" ca="1" si="99"/>
        <v>202</v>
      </c>
      <c r="Q103">
        <f t="shared" si="147"/>
        <v>0</v>
      </c>
      <c r="S103">
        <f t="shared" si="148"/>
        <v>0</v>
      </c>
      <c r="U103">
        <f t="shared" ca="1" si="149"/>
        <v>0</v>
      </c>
      <c r="W103">
        <f t="shared" si="150"/>
        <v>0</v>
      </c>
      <c r="Y103">
        <f t="shared" si="151"/>
        <v>0</v>
      </c>
      <c r="AA103">
        <f t="shared" si="152"/>
        <v>0</v>
      </c>
      <c r="AB103" s="11">
        <f t="shared" ca="1" si="153"/>
        <v>0</v>
      </c>
      <c r="AD103">
        <f t="shared" si="154"/>
        <v>0</v>
      </c>
      <c r="AF103">
        <f t="shared" si="155"/>
        <v>0</v>
      </c>
      <c r="AH103">
        <f t="shared" ca="1" si="156"/>
        <v>0</v>
      </c>
      <c r="AJ103">
        <f t="shared" si="157"/>
        <v>0</v>
      </c>
      <c r="AL103">
        <f t="shared" si="158"/>
        <v>0</v>
      </c>
      <c r="AN103">
        <f t="shared" si="159"/>
        <v>0</v>
      </c>
      <c r="AO103" s="11">
        <f t="shared" ca="1" si="160"/>
        <v>0</v>
      </c>
      <c r="AP103" s="11">
        <v>0</v>
      </c>
      <c r="AR103">
        <f>B2*AQ103</f>
        <v>0</v>
      </c>
      <c r="AT103">
        <f>B2*AS103</f>
        <v>0</v>
      </c>
      <c r="AV103">
        <f>AU103*B2*B4*BH103*2</f>
        <v>0</v>
      </c>
      <c r="AX103">
        <f ca="1">(E103/2*2*AW103)*B2*B4*BH103*2</f>
        <v>0</v>
      </c>
      <c r="AZ103">
        <f ca="1">E103/4*B2*BH103*AY103</f>
        <v>0</v>
      </c>
      <c r="BB103">
        <f ca="1">E103/4*B2*BH103*BA103</f>
        <v>0</v>
      </c>
      <c r="BD103">
        <f ca="1">E103/4*B2*BH103*BC103</f>
        <v>0</v>
      </c>
      <c r="BF103">
        <f>BE103*B2+0.5*BE103*B2*0.75</f>
        <v>0</v>
      </c>
      <c r="BG103" s="11">
        <f t="shared" ca="1" si="114"/>
        <v>0</v>
      </c>
      <c r="BH103">
        <v>3</v>
      </c>
    </row>
    <row r="104" spans="3:60">
      <c r="D104" s="16">
        <f t="shared" ca="1" si="146"/>
        <v>1541</v>
      </c>
      <c r="E104">
        <f ca="1">OFFSET(法宝等级!C2,H104-1,0)</f>
        <v>1540.69</v>
      </c>
      <c r="G104">
        <v>3</v>
      </c>
      <c r="H104">
        <v>4</v>
      </c>
      <c r="I104">
        <f t="shared" ca="1" si="161"/>
        <v>1541</v>
      </c>
      <c r="J104">
        <f t="shared" ca="1" si="96"/>
        <v>1541</v>
      </c>
      <c r="L104">
        <f t="shared" si="97"/>
        <v>0</v>
      </c>
      <c r="N104">
        <f t="shared" si="98"/>
        <v>0</v>
      </c>
      <c r="O104" s="11">
        <f t="shared" ca="1" si="99"/>
        <v>1541</v>
      </c>
      <c r="Q104">
        <f t="shared" si="147"/>
        <v>0</v>
      </c>
      <c r="S104">
        <f t="shared" si="148"/>
        <v>0</v>
      </c>
      <c r="U104">
        <f t="shared" ca="1" si="149"/>
        <v>0</v>
      </c>
      <c r="W104">
        <f t="shared" si="150"/>
        <v>0</v>
      </c>
      <c r="Y104">
        <f t="shared" si="151"/>
        <v>0</v>
      </c>
      <c r="AA104">
        <f t="shared" si="152"/>
        <v>0</v>
      </c>
      <c r="AB104" s="11">
        <f t="shared" ca="1" si="153"/>
        <v>0</v>
      </c>
      <c r="AD104">
        <f t="shared" si="154"/>
        <v>0</v>
      </c>
      <c r="AF104">
        <f t="shared" si="155"/>
        <v>0</v>
      </c>
      <c r="AH104">
        <f t="shared" ca="1" si="156"/>
        <v>0</v>
      </c>
      <c r="AJ104">
        <f t="shared" si="157"/>
        <v>0</v>
      </c>
      <c r="AL104">
        <f t="shared" si="158"/>
        <v>0</v>
      </c>
      <c r="AN104">
        <f t="shared" si="159"/>
        <v>0</v>
      </c>
      <c r="AO104" s="11">
        <f t="shared" ca="1" si="160"/>
        <v>0</v>
      </c>
      <c r="AP104" s="11">
        <v>0</v>
      </c>
      <c r="AR104">
        <f>B2*AQ104</f>
        <v>0</v>
      </c>
      <c r="AT104">
        <f>B2*AS104</f>
        <v>0</v>
      </c>
      <c r="AV104">
        <f>AU104*B2*B4*BH104*2</f>
        <v>0</v>
      </c>
      <c r="AX104">
        <f ca="1">(E104/2*2*AW104)*B2*B4*BH104*2</f>
        <v>0</v>
      </c>
      <c r="AZ104">
        <f ca="1">E104/4*B2*BH104*AY104</f>
        <v>0</v>
      </c>
      <c r="BB104">
        <f ca="1">E104/4*B2*BH104*BA104</f>
        <v>0</v>
      </c>
      <c r="BD104">
        <f ca="1">E104/4*B2*BH104*BC104</f>
        <v>0</v>
      </c>
      <c r="BF104">
        <f>BE104*B2+0.5*BE104*B2*0.75</f>
        <v>0</v>
      </c>
      <c r="BG104" s="11">
        <f t="shared" ca="1" si="114"/>
        <v>0</v>
      </c>
      <c r="BH104">
        <v>3</v>
      </c>
    </row>
    <row r="105" spans="3:60">
      <c r="D105" s="16">
        <f t="shared" si="146"/>
        <v>0</v>
      </c>
      <c r="G105">
        <v>4</v>
      </c>
      <c r="J105">
        <f t="shared" si="96"/>
        <v>0</v>
      </c>
      <c r="L105">
        <f t="shared" si="97"/>
        <v>0</v>
      </c>
      <c r="N105">
        <f t="shared" si="98"/>
        <v>0</v>
      </c>
      <c r="O105" s="11">
        <f t="shared" si="99"/>
        <v>0</v>
      </c>
      <c r="Q105">
        <f t="shared" si="147"/>
        <v>0</v>
      </c>
      <c r="S105">
        <f t="shared" si="148"/>
        <v>0</v>
      </c>
      <c r="U105">
        <f t="shared" si="149"/>
        <v>0</v>
      </c>
      <c r="W105">
        <f t="shared" si="150"/>
        <v>0</v>
      </c>
      <c r="Y105">
        <f t="shared" si="151"/>
        <v>0</v>
      </c>
      <c r="AA105">
        <f t="shared" si="152"/>
        <v>0</v>
      </c>
      <c r="AB105" s="11">
        <f t="shared" si="153"/>
        <v>0</v>
      </c>
      <c r="AD105">
        <f t="shared" si="154"/>
        <v>0</v>
      </c>
      <c r="AF105">
        <f t="shared" si="155"/>
        <v>0</v>
      </c>
      <c r="AH105">
        <f t="shared" si="156"/>
        <v>0</v>
      </c>
      <c r="AJ105">
        <f t="shared" si="157"/>
        <v>0</v>
      </c>
      <c r="AL105">
        <f t="shared" si="158"/>
        <v>0</v>
      </c>
      <c r="AN105">
        <f t="shared" si="159"/>
        <v>0</v>
      </c>
      <c r="AO105" s="11">
        <f t="shared" si="160"/>
        <v>0</v>
      </c>
      <c r="AP105" s="11">
        <v>0</v>
      </c>
      <c r="AR105">
        <f>B2*AQ105</f>
        <v>0</v>
      </c>
      <c r="AT105">
        <f>B2*AS105</f>
        <v>0</v>
      </c>
      <c r="AV105">
        <f>AU105*B2*B4*BH105*2</f>
        <v>0</v>
      </c>
      <c r="AX105">
        <f>(E105/2*2*AW105)*B2*B4*BH105*2</f>
        <v>0</v>
      </c>
      <c r="AZ105">
        <f>E105/4*B2*BH105*AY105</f>
        <v>0</v>
      </c>
      <c r="BB105">
        <f>E105/4*B2*BH105*BA105</f>
        <v>0</v>
      </c>
      <c r="BD105">
        <f>E105/4*B2*BH105*BC105</f>
        <v>0</v>
      </c>
      <c r="BF105">
        <f>BE105*B2+0.5*BE105*B2*0.75</f>
        <v>0</v>
      </c>
      <c r="BG105" s="11">
        <f t="shared" si="114"/>
        <v>0</v>
      </c>
      <c r="BH105">
        <v>3</v>
      </c>
    </row>
    <row r="106" spans="3:60">
      <c r="D106" s="16">
        <f t="shared" si="146"/>
        <v>0</v>
      </c>
      <c r="G106">
        <v>5</v>
      </c>
      <c r="J106">
        <f t="shared" si="96"/>
        <v>0</v>
      </c>
      <c r="L106">
        <f t="shared" si="97"/>
        <v>0</v>
      </c>
      <c r="N106">
        <f t="shared" si="98"/>
        <v>0</v>
      </c>
      <c r="O106" s="11">
        <f t="shared" si="99"/>
        <v>0</v>
      </c>
      <c r="Q106">
        <f t="shared" si="147"/>
        <v>0</v>
      </c>
      <c r="S106">
        <f t="shared" si="148"/>
        <v>0</v>
      </c>
      <c r="U106">
        <f t="shared" si="149"/>
        <v>0</v>
      </c>
      <c r="W106">
        <f t="shared" si="150"/>
        <v>0</v>
      </c>
      <c r="Y106">
        <f t="shared" si="151"/>
        <v>0</v>
      </c>
      <c r="AA106">
        <f t="shared" si="152"/>
        <v>0</v>
      </c>
      <c r="AB106" s="11">
        <f t="shared" si="153"/>
        <v>0</v>
      </c>
      <c r="AD106">
        <f t="shared" si="154"/>
        <v>0</v>
      </c>
      <c r="AF106">
        <f t="shared" si="155"/>
        <v>0</v>
      </c>
      <c r="AH106">
        <f t="shared" si="156"/>
        <v>0</v>
      </c>
      <c r="AJ106">
        <f t="shared" si="157"/>
        <v>0</v>
      </c>
      <c r="AL106">
        <f t="shared" si="158"/>
        <v>0</v>
      </c>
      <c r="AN106">
        <f t="shared" si="159"/>
        <v>0</v>
      </c>
      <c r="AO106" s="11">
        <f t="shared" si="160"/>
        <v>0</v>
      </c>
      <c r="AP106" s="11">
        <v>0</v>
      </c>
      <c r="AR106">
        <f>B2*AQ106</f>
        <v>0</v>
      </c>
      <c r="AT106">
        <f>B2*AS106</f>
        <v>0</v>
      </c>
      <c r="AV106">
        <f>AU106*B2*B4*BH106*2</f>
        <v>0</v>
      </c>
      <c r="AX106">
        <f>(E106/2*2*AW106)*B2*B4*BH106*2</f>
        <v>0</v>
      </c>
      <c r="AZ106">
        <f>E106/4*B2*BH106*AY106</f>
        <v>0</v>
      </c>
      <c r="BB106">
        <f>E106/4*B2*BH106*BA106</f>
        <v>0</v>
      </c>
      <c r="BD106">
        <f>E106/4*B2*BH106*BC106</f>
        <v>0</v>
      </c>
      <c r="BF106">
        <f>BE106*B2+0.5*BE106*B2*0.75</f>
        <v>0</v>
      </c>
      <c r="BG106" s="11">
        <f t="shared" si="114"/>
        <v>0</v>
      </c>
      <c r="BH106">
        <v>3</v>
      </c>
    </row>
    <row r="107" spans="3:60">
      <c r="D107" s="16">
        <f t="shared" si="146"/>
        <v>0</v>
      </c>
      <c r="F107" s="5" t="s">
        <v>130</v>
      </c>
      <c r="G107">
        <v>6</v>
      </c>
      <c r="J107">
        <f t="shared" si="96"/>
        <v>0</v>
      </c>
      <c r="L107">
        <f t="shared" si="97"/>
        <v>0</v>
      </c>
      <c r="N107">
        <f t="shared" si="98"/>
        <v>0</v>
      </c>
      <c r="O107" s="11">
        <f t="shared" si="99"/>
        <v>0</v>
      </c>
      <c r="Q107">
        <f t="shared" si="147"/>
        <v>0</v>
      </c>
      <c r="S107">
        <f t="shared" si="148"/>
        <v>0</v>
      </c>
      <c r="U107">
        <f t="shared" si="149"/>
        <v>0</v>
      </c>
      <c r="W107">
        <f t="shared" si="150"/>
        <v>0</v>
      </c>
      <c r="Y107">
        <f t="shared" si="151"/>
        <v>0</v>
      </c>
      <c r="AA107">
        <f t="shared" si="152"/>
        <v>0</v>
      </c>
      <c r="AB107" s="11">
        <f t="shared" si="153"/>
        <v>0</v>
      </c>
      <c r="AD107">
        <f t="shared" si="154"/>
        <v>0</v>
      </c>
      <c r="AF107">
        <f t="shared" si="155"/>
        <v>0</v>
      </c>
      <c r="AH107">
        <f t="shared" si="156"/>
        <v>0</v>
      </c>
      <c r="AJ107">
        <f t="shared" si="157"/>
        <v>0</v>
      </c>
      <c r="AL107">
        <f t="shared" si="158"/>
        <v>0</v>
      </c>
      <c r="AN107">
        <f t="shared" si="159"/>
        <v>0</v>
      </c>
      <c r="AO107" s="11">
        <f t="shared" si="160"/>
        <v>0</v>
      </c>
      <c r="AP107" s="11">
        <v>0</v>
      </c>
      <c r="AR107">
        <f>B2*AQ107</f>
        <v>0</v>
      </c>
      <c r="AT107">
        <f>B2*AS107</f>
        <v>0</v>
      </c>
      <c r="AV107">
        <f>AU107*B2*B4*BH107*2</f>
        <v>0</v>
      </c>
      <c r="AX107">
        <f>(E107/2*2*AW107)*B2*B4*BH107*2</f>
        <v>0</v>
      </c>
      <c r="AZ107">
        <f>E107/4*B2*BH107*AY107</f>
        <v>0</v>
      </c>
      <c r="BB107">
        <f>E107/4*B2*BH107*BA107</f>
        <v>0</v>
      </c>
      <c r="BD107">
        <f>E107/4*B2*BH107*BC107</f>
        <v>0</v>
      </c>
      <c r="BF107">
        <f>BE107*B2+0.5*BE107*B2*0.75</f>
        <v>0</v>
      </c>
      <c r="BG107" s="11">
        <f t="shared" si="114"/>
        <v>0</v>
      </c>
      <c r="BH107">
        <v>3</v>
      </c>
    </row>
    <row r="108" spans="3:60">
      <c r="D108" s="16">
        <f t="shared" si="146"/>
        <v>0</v>
      </c>
      <c r="G108">
        <v>7</v>
      </c>
      <c r="J108">
        <f t="shared" si="96"/>
        <v>0</v>
      </c>
      <c r="L108">
        <f t="shared" si="97"/>
        <v>0</v>
      </c>
      <c r="N108">
        <f t="shared" si="98"/>
        <v>0</v>
      </c>
      <c r="O108" s="11">
        <f t="shared" si="99"/>
        <v>0</v>
      </c>
      <c r="Q108">
        <f t="shared" si="147"/>
        <v>0</v>
      </c>
      <c r="S108">
        <f t="shared" si="148"/>
        <v>0</v>
      </c>
      <c r="U108">
        <f t="shared" si="149"/>
        <v>0</v>
      </c>
      <c r="W108">
        <f t="shared" si="150"/>
        <v>0</v>
      </c>
      <c r="Y108">
        <f t="shared" si="151"/>
        <v>0</v>
      </c>
      <c r="AA108">
        <f t="shared" si="152"/>
        <v>0</v>
      </c>
      <c r="AB108" s="11">
        <f t="shared" si="153"/>
        <v>0</v>
      </c>
      <c r="AD108">
        <f t="shared" si="154"/>
        <v>0</v>
      </c>
      <c r="AF108">
        <f t="shared" si="155"/>
        <v>0</v>
      </c>
      <c r="AH108">
        <f t="shared" si="156"/>
        <v>0</v>
      </c>
      <c r="AJ108">
        <f t="shared" si="157"/>
        <v>0</v>
      </c>
      <c r="AL108">
        <f t="shared" si="158"/>
        <v>0</v>
      </c>
      <c r="AN108">
        <f t="shared" si="159"/>
        <v>0</v>
      </c>
      <c r="AO108" s="11">
        <f t="shared" si="160"/>
        <v>0</v>
      </c>
      <c r="AP108" s="11">
        <v>0</v>
      </c>
      <c r="AR108">
        <f>B2*AQ108</f>
        <v>0</v>
      </c>
      <c r="AT108">
        <f>B2*AS108</f>
        <v>0</v>
      </c>
      <c r="AV108">
        <f>AU108*B2*B4*BH108*2</f>
        <v>0</v>
      </c>
      <c r="AX108">
        <f>(E108/2*2*AW108)*B2*B4*BH108*2</f>
        <v>0</v>
      </c>
      <c r="AZ108">
        <f>E108/4*B2*BH108*AY108</f>
        <v>0</v>
      </c>
      <c r="BB108">
        <f>E108/4*B2*BH108*BA108</f>
        <v>0</v>
      </c>
      <c r="BD108">
        <f>E108/4*B2*BH108*BC108</f>
        <v>0</v>
      </c>
      <c r="BF108">
        <f>BE108*B2+0.5*BE108*B2*0.75</f>
        <v>0</v>
      </c>
      <c r="BG108" s="11">
        <f t="shared" si="114"/>
        <v>0</v>
      </c>
      <c r="BH108">
        <v>3</v>
      </c>
    </row>
    <row r="109" spans="3:60">
      <c r="D109" s="16">
        <f t="shared" si="146"/>
        <v>0</v>
      </c>
      <c r="G109">
        <v>8</v>
      </c>
      <c r="J109">
        <f t="shared" si="96"/>
        <v>0</v>
      </c>
      <c r="L109">
        <f t="shared" si="97"/>
        <v>0</v>
      </c>
      <c r="N109">
        <f t="shared" si="98"/>
        <v>0</v>
      </c>
      <c r="O109" s="11">
        <f t="shared" si="99"/>
        <v>0</v>
      </c>
      <c r="Q109">
        <f t="shared" si="147"/>
        <v>0</v>
      </c>
      <c r="S109">
        <f t="shared" si="148"/>
        <v>0</v>
      </c>
      <c r="U109">
        <f t="shared" si="149"/>
        <v>0</v>
      </c>
      <c r="W109">
        <f t="shared" si="150"/>
        <v>0</v>
      </c>
      <c r="Y109">
        <f t="shared" si="151"/>
        <v>0</v>
      </c>
      <c r="AA109">
        <f t="shared" si="152"/>
        <v>0</v>
      </c>
      <c r="AB109" s="11">
        <f t="shared" si="153"/>
        <v>0</v>
      </c>
      <c r="AD109">
        <f t="shared" si="154"/>
        <v>0</v>
      </c>
      <c r="AF109">
        <f t="shared" si="155"/>
        <v>0</v>
      </c>
      <c r="AH109">
        <f t="shared" si="156"/>
        <v>0</v>
      </c>
      <c r="AJ109">
        <f t="shared" si="157"/>
        <v>0</v>
      </c>
      <c r="AL109">
        <f t="shared" si="158"/>
        <v>0</v>
      </c>
      <c r="AN109">
        <f t="shared" si="159"/>
        <v>0</v>
      </c>
      <c r="AO109" s="11">
        <f t="shared" si="160"/>
        <v>0</v>
      </c>
      <c r="AP109" s="11">
        <v>0</v>
      </c>
      <c r="AR109">
        <f>B2*AQ109</f>
        <v>0</v>
      </c>
      <c r="AT109">
        <f>B2*AS109</f>
        <v>0</v>
      </c>
      <c r="AV109">
        <f>AU109*B2*B4*BH109*2</f>
        <v>0</v>
      </c>
      <c r="AX109">
        <f>(E109/2*2*AW109)*B2*B4*BH109*2</f>
        <v>0</v>
      </c>
      <c r="AZ109">
        <f>E109/4*B2*BH109*AY109</f>
        <v>0</v>
      </c>
      <c r="BB109">
        <f>E109/4*B2*BH109*BA109</f>
        <v>0</v>
      </c>
      <c r="BD109">
        <f>E109/4*B2*BH109*BC109</f>
        <v>0</v>
      </c>
      <c r="BF109">
        <f>BE109*B2+0.5*BE109*B2*0.75</f>
        <v>0</v>
      </c>
      <c r="BG109" s="11">
        <f t="shared" si="114"/>
        <v>0</v>
      </c>
      <c r="BH109">
        <v>3</v>
      </c>
    </row>
    <row r="110" spans="3:60">
      <c r="D110" s="16">
        <f t="shared" si="146"/>
        <v>0</v>
      </c>
      <c r="G110">
        <v>9</v>
      </c>
      <c r="J110">
        <f t="shared" si="96"/>
        <v>0</v>
      </c>
      <c r="L110">
        <f t="shared" si="97"/>
        <v>0</v>
      </c>
      <c r="N110">
        <f t="shared" si="98"/>
        <v>0</v>
      </c>
      <c r="O110" s="11">
        <f t="shared" si="99"/>
        <v>0</v>
      </c>
      <c r="Q110">
        <f t="shared" si="147"/>
        <v>0</v>
      </c>
      <c r="S110">
        <f t="shared" si="148"/>
        <v>0</v>
      </c>
      <c r="U110">
        <f t="shared" si="149"/>
        <v>0</v>
      </c>
      <c r="W110">
        <f t="shared" si="150"/>
        <v>0</v>
      </c>
      <c r="Y110">
        <f t="shared" si="151"/>
        <v>0</v>
      </c>
      <c r="AA110">
        <f t="shared" si="152"/>
        <v>0</v>
      </c>
      <c r="AB110" s="11">
        <f t="shared" si="153"/>
        <v>0</v>
      </c>
      <c r="AD110">
        <f t="shared" si="154"/>
        <v>0</v>
      </c>
      <c r="AF110">
        <f t="shared" si="155"/>
        <v>0</v>
      </c>
      <c r="AH110">
        <f t="shared" si="156"/>
        <v>0</v>
      </c>
      <c r="AJ110">
        <f t="shared" si="157"/>
        <v>0</v>
      </c>
      <c r="AL110">
        <f t="shared" si="158"/>
        <v>0</v>
      </c>
      <c r="AN110">
        <f t="shared" si="159"/>
        <v>0</v>
      </c>
      <c r="AO110" s="11">
        <f t="shared" si="160"/>
        <v>0</v>
      </c>
      <c r="AP110" s="11">
        <v>0</v>
      </c>
      <c r="AR110">
        <f>B2*AQ110</f>
        <v>0</v>
      </c>
      <c r="AT110">
        <f>B2*AS110</f>
        <v>0</v>
      </c>
      <c r="AV110">
        <f>AU110*B2*B4*BH110*2</f>
        <v>0</v>
      </c>
      <c r="AX110">
        <f>(E110/2*2*AW110)*B2*B4*BH110*2</f>
        <v>0</v>
      </c>
      <c r="AZ110">
        <f>E110/4*B2*BH110*AY110</f>
        <v>0</v>
      </c>
      <c r="BB110">
        <f>E110/4*B2*BH110*BA110</f>
        <v>0</v>
      </c>
      <c r="BD110">
        <f>E110/4*B2*BH110*BC110</f>
        <v>0</v>
      </c>
      <c r="BF110">
        <f>BE110*B2+0.5*BE110*B2*0.75</f>
        <v>0</v>
      </c>
      <c r="BG110" s="11">
        <f t="shared" si="114"/>
        <v>0</v>
      </c>
      <c r="BH110">
        <v>3</v>
      </c>
    </row>
    <row r="111" spans="3:60">
      <c r="D111" s="16">
        <f t="shared" si="146"/>
        <v>0</v>
      </c>
      <c r="G111">
        <v>10</v>
      </c>
      <c r="J111">
        <f t="shared" si="96"/>
        <v>0</v>
      </c>
      <c r="L111">
        <f t="shared" si="97"/>
        <v>0</v>
      </c>
      <c r="N111">
        <f t="shared" si="98"/>
        <v>0</v>
      </c>
      <c r="O111" s="11">
        <f t="shared" si="99"/>
        <v>0</v>
      </c>
      <c r="Q111">
        <f t="shared" si="147"/>
        <v>0</v>
      </c>
      <c r="S111">
        <f t="shared" si="148"/>
        <v>0</v>
      </c>
      <c r="U111">
        <f t="shared" si="149"/>
        <v>0</v>
      </c>
      <c r="W111">
        <f t="shared" si="150"/>
        <v>0</v>
      </c>
      <c r="Y111">
        <f t="shared" si="151"/>
        <v>0</v>
      </c>
      <c r="AA111">
        <f t="shared" si="152"/>
        <v>0</v>
      </c>
      <c r="AB111" s="11">
        <f t="shared" si="153"/>
        <v>0</v>
      </c>
      <c r="AD111">
        <f t="shared" si="154"/>
        <v>0</v>
      </c>
      <c r="AF111">
        <f t="shared" si="155"/>
        <v>0</v>
      </c>
      <c r="AH111">
        <f t="shared" si="156"/>
        <v>0</v>
      </c>
      <c r="AJ111">
        <f t="shared" si="157"/>
        <v>0</v>
      </c>
      <c r="AL111">
        <f t="shared" si="158"/>
        <v>0</v>
      </c>
      <c r="AN111">
        <f t="shared" si="159"/>
        <v>0</v>
      </c>
      <c r="AO111" s="11">
        <f t="shared" si="160"/>
        <v>0</v>
      </c>
      <c r="AP111" s="11">
        <v>0</v>
      </c>
      <c r="AR111">
        <f>B2*AQ111</f>
        <v>0</v>
      </c>
      <c r="AT111">
        <f>B2*AS111</f>
        <v>0</v>
      </c>
      <c r="AV111">
        <f>AU111*B2*B4*BH111*2</f>
        <v>0</v>
      </c>
      <c r="AX111">
        <f>(E111/2*2*AW111)*B2*B4*BH111*2</f>
        <v>0</v>
      </c>
      <c r="AZ111">
        <f>E111/4*B2*BH111*AY111</f>
        <v>0</v>
      </c>
      <c r="BB111">
        <f>E111/4*B2*BH111*BA111</f>
        <v>0</v>
      </c>
      <c r="BD111">
        <f>E111/4*B2*BH111*BC111</f>
        <v>0</v>
      </c>
      <c r="BF111">
        <f>BE111*B2+0.5*BE111*B2*0.75</f>
        <v>0</v>
      </c>
      <c r="BG111" s="11">
        <f t="shared" si="114"/>
        <v>0</v>
      </c>
      <c r="BH111">
        <v>3</v>
      </c>
    </row>
    <row r="112" spans="3:60" s="14" customFormat="1"/>
    <row r="113" spans="3:60">
      <c r="D113" s="16">
        <f t="shared" ref="D113:D122" ca="1" si="162">O113+AB113+AO113+AP113+BG113</f>
        <v>284</v>
      </c>
      <c r="E113">
        <f ca="1">OFFSET(法宝等级!C2,H113-1,0)</f>
        <v>532.98</v>
      </c>
      <c r="F113" s="5" t="s">
        <v>128</v>
      </c>
      <c r="G113">
        <v>1</v>
      </c>
      <c r="H113">
        <v>3</v>
      </c>
      <c r="J113">
        <f t="shared" si="96"/>
        <v>0</v>
      </c>
      <c r="L113">
        <f t="shared" si="97"/>
        <v>0</v>
      </c>
      <c r="N113">
        <f t="shared" si="98"/>
        <v>0</v>
      </c>
      <c r="O113" s="11">
        <f t="shared" si="99"/>
        <v>0</v>
      </c>
      <c r="Q113">
        <f t="shared" ref="Q113:Q122" si="163">P113*BH113</f>
        <v>0</v>
      </c>
      <c r="S113">
        <f t="shared" ref="S113:S122" si="164">R113*BH113*2</f>
        <v>0</v>
      </c>
      <c r="U113">
        <f t="shared" ref="U113:U122" ca="1" si="165">ROUND((E113/2*(1-T113)+2*E113/2*T113-E113/2)*BH113*2,2)</f>
        <v>0</v>
      </c>
      <c r="W113">
        <f t="shared" ref="W113:W122" si="166">V113*BH113*2</f>
        <v>0</v>
      </c>
      <c r="Y113">
        <f t="shared" ref="Y113:Y122" si="167">X113*BH113*2</f>
        <v>0</v>
      </c>
      <c r="AA113">
        <f t="shared" ref="AA113:AA122" si="168">Z113*BH113*2</f>
        <v>0</v>
      </c>
      <c r="AB113" s="11">
        <f t="shared" ref="AB113:AB122" ca="1" si="169">Q113+S113+U113+W113+Y113+AA113</f>
        <v>0</v>
      </c>
      <c r="AD113">
        <f t="shared" ref="AD113:AD122" si="170">-AC113*BH113</f>
        <v>0</v>
      </c>
      <c r="AF113">
        <f t="shared" ref="AF113:AF122" si="171">-AE113*BH113*2</f>
        <v>0</v>
      </c>
      <c r="AH113">
        <f t="shared" ref="AH113:AH122" ca="1" si="172">-(E113/2*(1-AG113)+2*E113/2*AG113-E113/2)*BH113*2</f>
        <v>0</v>
      </c>
      <c r="AJ113">
        <f t="shared" ref="AJ113:AJ122" si="173">-AI113*BH113*2</f>
        <v>0</v>
      </c>
      <c r="AL113">
        <f t="shared" ref="AL113:AL122" si="174">-AK113*BH113*2</f>
        <v>0</v>
      </c>
      <c r="AN113">
        <f t="shared" ref="AN113:AN122" si="175">-AM113*BH113*2</f>
        <v>0</v>
      </c>
      <c r="AO113" s="11">
        <f t="shared" ref="AO113:AO122" ca="1" si="176">AD113+AF113+AH113+AJ113+AL113+AN113</f>
        <v>0</v>
      </c>
      <c r="AP113" s="11">
        <v>0</v>
      </c>
      <c r="AQ113">
        <v>71</v>
      </c>
      <c r="AR113">
        <f>B2*AQ113</f>
        <v>284</v>
      </c>
      <c r="AT113">
        <f>B2*AS113</f>
        <v>0</v>
      </c>
      <c r="AV113">
        <f>AU113*B2*B4*BH113*2</f>
        <v>0</v>
      </c>
      <c r="AX113">
        <f ca="1">(E113/2*2*AW113)*B2*B4*BH113*2</f>
        <v>0</v>
      </c>
      <c r="AZ113">
        <f ca="1">E113/4*B2*BH113*AY113</f>
        <v>0</v>
      </c>
      <c r="BB113">
        <f ca="1">E113/4*B2*BH113*BA113</f>
        <v>0</v>
      </c>
      <c r="BD113">
        <f ca="1">E113/4*B2*BH113*BC113</f>
        <v>0</v>
      </c>
      <c r="BF113">
        <f>BE113*B2+0.5*BE113*B2*0.75</f>
        <v>0</v>
      </c>
      <c r="BG113" s="11">
        <f t="shared" ca="1" si="114"/>
        <v>284</v>
      </c>
      <c r="BH113">
        <v>3</v>
      </c>
    </row>
    <row r="114" spans="3:60">
      <c r="D114" s="16">
        <f t="shared" ca="1" si="162"/>
        <v>1196</v>
      </c>
      <c r="E114">
        <f ca="1">OFFSET(法宝等级!C2,H114-1,0)</f>
        <v>3775</v>
      </c>
      <c r="G114">
        <v>2</v>
      </c>
      <c r="H114">
        <v>5</v>
      </c>
      <c r="J114">
        <f t="shared" si="96"/>
        <v>0</v>
      </c>
      <c r="L114">
        <f t="shared" si="97"/>
        <v>0</v>
      </c>
      <c r="N114">
        <f t="shared" si="98"/>
        <v>0</v>
      </c>
      <c r="O114" s="11">
        <f t="shared" si="99"/>
        <v>0</v>
      </c>
      <c r="Q114">
        <f t="shared" si="163"/>
        <v>0</v>
      </c>
      <c r="S114">
        <f t="shared" si="164"/>
        <v>0</v>
      </c>
      <c r="U114">
        <f t="shared" ca="1" si="165"/>
        <v>0</v>
      </c>
      <c r="W114">
        <f t="shared" si="166"/>
        <v>0</v>
      </c>
      <c r="Y114">
        <f t="shared" si="167"/>
        <v>0</v>
      </c>
      <c r="AA114">
        <f t="shared" si="168"/>
        <v>0</v>
      </c>
      <c r="AB114" s="11">
        <f t="shared" ca="1" si="169"/>
        <v>0</v>
      </c>
      <c r="AD114">
        <f t="shared" si="170"/>
        <v>0</v>
      </c>
      <c r="AF114">
        <f t="shared" si="171"/>
        <v>0</v>
      </c>
      <c r="AH114">
        <f t="shared" ca="1" si="172"/>
        <v>0</v>
      </c>
      <c r="AJ114">
        <f t="shared" si="173"/>
        <v>0</v>
      </c>
      <c r="AL114">
        <f t="shared" si="174"/>
        <v>0</v>
      </c>
      <c r="AN114">
        <f t="shared" si="175"/>
        <v>0</v>
      </c>
      <c r="AO114" s="11">
        <f t="shared" ca="1" si="176"/>
        <v>0</v>
      </c>
      <c r="AP114" s="11">
        <v>0</v>
      </c>
      <c r="AQ114">
        <v>299</v>
      </c>
      <c r="AR114">
        <f>B2*AQ114</f>
        <v>1196</v>
      </c>
      <c r="AT114">
        <f>B2*AS114</f>
        <v>0</v>
      </c>
      <c r="AV114">
        <f>AU114*B2*B4*BH114*2</f>
        <v>0</v>
      </c>
      <c r="AX114">
        <f ca="1">(E114/2*2*AW114)*B2*B4*BH114*2</f>
        <v>0</v>
      </c>
      <c r="AZ114">
        <f ca="1">E114/4*B2*BH114*AY114</f>
        <v>0</v>
      </c>
      <c r="BB114">
        <f ca="1">E114/4*B2*BH114*BA114</f>
        <v>0</v>
      </c>
      <c r="BD114">
        <f ca="1">E114/4*B2*BH114*BC114</f>
        <v>0</v>
      </c>
      <c r="BF114">
        <f>BE114*B2+0.5*BE114*B2*0.75</f>
        <v>0</v>
      </c>
      <c r="BG114" s="11">
        <f t="shared" ca="1" si="114"/>
        <v>1196</v>
      </c>
      <c r="BH114">
        <v>3</v>
      </c>
    </row>
    <row r="115" spans="3:60">
      <c r="D115" s="16">
        <f t="shared" si="162"/>
        <v>0</v>
      </c>
      <c r="G115">
        <v>3</v>
      </c>
      <c r="J115">
        <f t="shared" si="96"/>
        <v>0</v>
      </c>
      <c r="L115">
        <f t="shared" si="97"/>
        <v>0</v>
      </c>
      <c r="N115">
        <f t="shared" si="98"/>
        <v>0</v>
      </c>
      <c r="O115" s="11">
        <f t="shared" si="99"/>
        <v>0</v>
      </c>
      <c r="Q115">
        <f t="shared" si="163"/>
        <v>0</v>
      </c>
      <c r="S115">
        <f t="shared" si="164"/>
        <v>0</v>
      </c>
      <c r="U115">
        <f t="shared" si="165"/>
        <v>0</v>
      </c>
      <c r="W115">
        <f t="shared" si="166"/>
        <v>0</v>
      </c>
      <c r="Y115">
        <f t="shared" si="167"/>
        <v>0</v>
      </c>
      <c r="AA115">
        <f t="shared" si="168"/>
        <v>0</v>
      </c>
      <c r="AB115" s="11">
        <f t="shared" si="169"/>
        <v>0</v>
      </c>
      <c r="AD115">
        <f t="shared" si="170"/>
        <v>0</v>
      </c>
      <c r="AF115">
        <f t="shared" si="171"/>
        <v>0</v>
      </c>
      <c r="AH115">
        <f t="shared" si="172"/>
        <v>0</v>
      </c>
      <c r="AJ115">
        <f t="shared" si="173"/>
        <v>0</v>
      </c>
      <c r="AL115">
        <f t="shared" si="174"/>
        <v>0</v>
      </c>
      <c r="AN115">
        <f t="shared" si="175"/>
        <v>0</v>
      </c>
      <c r="AO115" s="11">
        <f t="shared" si="176"/>
        <v>0</v>
      </c>
      <c r="AP115" s="11">
        <v>0</v>
      </c>
      <c r="AR115">
        <f>B2*AQ115</f>
        <v>0</v>
      </c>
      <c r="AT115">
        <f>B2*AS115</f>
        <v>0</v>
      </c>
      <c r="AV115">
        <f>AU115*B2*B4*BH115*2</f>
        <v>0</v>
      </c>
      <c r="AX115">
        <f>(E115/2*2*AW115)*B2*B4*BH115*2</f>
        <v>0</v>
      </c>
      <c r="AZ115">
        <f>E115/4*B2*BH115*AY115</f>
        <v>0</v>
      </c>
      <c r="BB115">
        <f>E115/4*B2*BH115*BA115</f>
        <v>0</v>
      </c>
      <c r="BD115">
        <f>E115/4*B2*BH115*BC115</f>
        <v>0</v>
      </c>
      <c r="BF115">
        <f>BE115*B2+0.5*BE115*B2*0.75</f>
        <v>0</v>
      </c>
      <c r="BG115" s="11">
        <f t="shared" si="114"/>
        <v>0</v>
      </c>
      <c r="BH115">
        <v>3</v>
      </c>
    </row>
    <row r="116" spans="3:60">
      <c r="D116" s="16">
        <f t="shared" si="162"/>
        <v>0</v>
      </c>
      <c r="G116">
        <v>4</v>
      </c>
      <c r="J116">
        <f t="shared" si="96"/>
        <v>0</v>
      </c>
      <c r="L116">
        <f t="shared" si="97"/>
        <v>0</v>
      </c>
      <c r="N116">
        <f t="shared" si="98"/>
        <v>0</v>
      </c>
      <c r="O116" s="11">
        <f t="shared" si="99"/>
        <v>0</v>
      </c>
      <c r="Q116">
        <f t="shared" si="163"/>
        <v>0</v>
      </c>
      <c r="S116">
        <f t="shared" si="164"/>
        <v>0</v>
      </c>
      <c r="U116">
        <f t="shared" si="165"/>
        <v>0</v>
      </c>
      <c r="W116">
        <f t="shared" si="166"/>
        <v>0</v>
      </c>
      <c r="Y116">
        <f t="shared" si="167"/>
        <v>0</v>
      </c>
      <c r="AA116">
        <f t="shared" si="168"/>
        <v>0</v>
      </c>
      <c r="AB116" s="11">
        <f t="shared" si="169"/>
        <v>0</v>
      </c>
      <c r="AD116">
        <f t="shared" si="170"/>
        <v>0</v>
      </c>
      <c r="AF116">
        <f t="shared" si="171"/>
        <v>0</v>
      </c>
      <c r="AH116">
        <f t="shared" si="172"/>
        <v>0</v>
      </c>
      <c r="AJ116">
        <f t="shared" si="173"/>
        <v>0</v>
      </c>
      <c r="AL116">
        <f t="shared" si="174"/>
        <v>0</v>
      </c>
      <c r="AN116">
        <f t="shared" si="175"/>
        <v>0</v>
      </c>
      <c r="AO116" s="11">
        <f t="shared" si="176"/>
        <v>0</v>
      </c>
      <c r="AP116" s="11">
        <v>0</v>
      </c>
      <c r="AR116">
        <f>B2*AQ116</f>
        <v>0</v>
      </c>
      <c r="AT116">
        <f>B2*AS116</f>
        <v>0</v>
      </c>
      <c r="AV116">
        <f>AU116*B2*B4*BH116*2</f>
        <v>0</v>
      </c>
      <c r="AX116">
        <f>(E116/2*2*AW116)*B2*B4*BH116*2</f>
        <v>0</v>
      </c>
      <c r="AZ116">
        <f>E116/4*B2*BH116*AY116</f>
        <v>0</v>
      </c>
      <c r="BB116">
        <f>E116/4*B2*BH116*BA116</f>
        <v>0</v>
      </c>
      <c r="BD116">
        <f>E116/4*B2*BH116*BC116</f>
        <v>0</v>
      </c>
      <c r="BF116">
        <f>BE116*B2+0.5*BE116*B2*0.75</f>
        <v>0</v>
      </c>
      <c r="BG116" s="11">
        <f t="shared" si="114"/>
        <v>0</v>
      </c>
      <c r="BH116">
        <v>3</v>
      </c>
    </row>
    <row r="117" spans="3:60">
      <c r="D117" s="16">
        <f t="shared" si="162"/>
        <v>0</v>
      </c>
      <c r="G117">
        <v>5</v>
      </c>
      <c r="J117">
        <f t="shared" si="96"/>
        <v>0</v>
      </c>
      <c r="L117">
        <f t="shared" si="97"/>
        <v>0</v>
      </c>
      <c r="N117">
        <f t="shared" si="98"/>
        <v>0</v>
      </c>
      <c r="O117" s="11">
        <f t="shared" si="99"/>
        <v>0</v>
      </c>
      <c r="Q117">
        <f t="shared" si="163"/>
        <v>0</v>
      </c>
      <c r="S117">
        <f t="shared" si="164"/>
        <v>0</v>
      </c>
      <c r="U117">
        <f t="shared" si="165"/>
        <v>0</v>
      </c>
      <c r="W117">
        <f t="shared" si="166"/>
        <v>0</v>
      </c>
      <c r="Y117">
        <f t="shared" si="167"/>
        <v>0</v>
      </c>
      <c r="AA117">
        <f t="shared" si="168"/>
        <v>0</v>
      </c>
      <c r="AB117" s="11">
        <f t="shared" si="169"/>
        <v>0</v>
      </c>
      <c r="AD117">
        <f t="shared" si="170"/>
        <v>0</v>
      </c>
      <c r="AF117">
        <f t="shared" si="171"/>
        <v>0</v>
      </c>
      <c r="AH117">
        <f t="shared" si="172"/>
        <v>0</v>
      </c>
      <c r="AJ117">
        <f t="shared" si="173"/>
        <v>0</v>
      </c>
      <c r="AL117">
        <f t="shared" si="174"/>
        <v>0</v>
      </c>
      <c r="AN117">
        <f t="shared" si="175"/>
        <v>0</v>
      </c>
      <c r="AO117" s="11">
        <f t="shared" si="176"/>
        <v>0</v>
      </c>
      <c r="AP117" s="11">
        <v>0</v>
      </c>
      <c r="AR117">
        <f>B2*AQ117</f>
        <v>0</v>
      </c>
      <c r="AT117">
        <f>B2*AS117</f>
        <v>0</v>
      </c>
      <c r="AV117">
        <f>AU117*B2*B4*BH117*2</f>
        <v>0</v>
      </c>
      <c r="AX117">
        <f>(E117/2*2*AW117)*B2*B4*BH117*2</f>
        <v>0</v>
      </c>
      <c r="AZ117">
        <f>E117/4*B2*BH117*AY117</f>
        <v>0</v>
      </c>
      <c r="BB117">
        <f>E117/4*B2*BH117*BA117</f>
        <v>0</v>
      </c>
      <c r="BD117">
        <f>E117/4*B2*BH117*BC117</f>
        <v>0</v>
      </c>
      <c r="BF117">
        <f>BE117*B2+0.5*BE117*B2*0.75</f>
        <v>0</v>
      </c>
      <c r="BG117" s="11">
        <f t="shared" si="114"/>
        <v>0</v>
      </c>
      <c r="BH117">
        <v>3</v>
      </c>
    </row>
    <row r="118" spans="3:60">
      <c r="D118" s="16">
        <f t="shared" si="162"/>
        <v>0</v>
      </c>
      <c r="F118" s="5" t="s">
        <v>131</v>
      </c>
      <c r="G118">
        <v>6</v>
      </c>
      <c r="J118">
        <f t="shared" si="96"/>
        <v>0</v>
      </c>
      <c r="L118">
        <f t="shared" si="97"/>
        <v>0</v>
      </c>
      <c r="N118">
        <f t="shared" si="98"/>
        <v>0</v>
      </c>
      <c r="O118" s="11">
        <f t="shared" si="99"/>
        <v>0</v>
      </c>
      <c r="Q118">
        <f t="shared" si="163"/>
        <v>0</v>
      </c>
      <c r="S118">
        <f t="shared" si="164"/>
        <v>0</v>
      </c>
      <c r="U118">
        <f t="shared" si="165"/>
        <v>0</v>
      </c>
      <c r="W118">
        <f t="shared" si="166"/>
        <v>0</v>
      </c>
      <c r="Y118">
        <f t="shared" si="167"/>
        <v>0</v>
      </c>
      <c r="AA118">
        <f t="shared" si="168"/>
        <v>0</v>
      </c>
      <c r="AB118" s="11">
        <f t="shared" si="169"/>
        <v>0</v>
      </c>
      <c r="AD118">
        <f t="shared" si="170"/>
        <v>0</v>
      </c>
      <c r="AF118">
        <f t="shared" si="171"/>
        <v>0</v>
      </c>
      <c r="AH118">
        <f t="shared" si="172"/>
        <v>0</v>
      </c>
      <c r="AJ118">
        <f t="shared" si="173"/>
        <v>0</v>
      </c>
      <c r="AL118">
        <f t="shared" si="174"/>
        <v>0</v>
      </c>
      <c r="AN118">
        <f t="shared" si="175"/>
        <v>0</v>
      </c>
      <c r="AO118" s="11">
        <f t="shared" si="176"/>
        <v>0</v>
      </c>
      <c r="AP118" s="11">
        <v>0</v>
      </c>
      <c r="AR118">
        <f>B2*AQ118</f>
        <v>0</v>
      </c>
      <c r="AT118">
        <f>B2*AS118</f>
        <v>0</v>
      </c>
      <c r="AV118">
        <f>AU118*B2*B4*BH118*2</f>
        <v>0</v>
      </c>
      <c r="AX118">
        <f>(E118/2*2*AW118)*B2*B4*BH118*2</f>
        <v>0</v>
      </c>
      <c r="AZ118">
        <f>E118/4*B2*BH118*AY118</f>
        <v>0</v>
      </c>
      <c r="BB118">
        <f>E118/4*B2*BH118*BA118</f>
        <v>0</v>
      </c>
      <c r="BD118">
        <f>E118/4*B2*BH118*BC118</f>
        <v>0</v>
      </c>
      <c r="BF118">
        <f>BE118*B2+0.5*BE118*B2*0.75</f>
        <v>0</v>
      </c>
      <c r="BG118" s="11">
        <f t="shared" si="114"/>
        <v>0</v>
      </c>
      <c r="BH118">
        <v>3</v>
      </c>
    </row>
    <row r="119" spans="3:60">
      <c r="D119" s="16">
        <f t="shared" si="162"/>
        <v>0</v>
      </c>
      <c r="G119">
        <v>7</v>
      </c>
      <c r="J119">
        <f t="shared" si="96"/>
        <v>0</v>
      </c>
      <c r="L119">
        <f t="shared" si="97"/>
        <v>0</v>
      </c>
      <c r="N119">
        <f t="shared" si="98"/>
        <v>0</v>
      </c>
      <c r="O119" s="11">
        <f t="shared" si="99"/>
        <v>0</v>
      </c>
      <c r="Q119">
        <f t="shared" si="163"/>
        <v>0</v>
      </c>
      <c r="S119">
        <f t="shared" si="164"/>
        <v>0</v>
      </c>
      <c r="U119">
        <f t="shared" si="165"/>
        <v>0</v>
      </c>
      <c r="W119">
        <f t="shared" si="166"/>
        <v>0</v>
      </c>
      <c r="Y119">
        <f t="shared" si="167"/>
        <v>0</v>
      </c>
      <c r="AA119">
        <f t="shared" si="168"/>
        <v>0</v>
      </c>
      <c r="AB119" s="11">
        <f t="shared" si="169"/>
        <v>0</v>
      </c>
      <c r="AD119">
        <f t="shared" si="170"/>
        <v>0</v>
      </c>
      <c r="AF119">
        <f t="shared" si="171"/>
        <v>0</v>
      </c>
      <c r="AH119">
        <f t="shared" si="172"/>
        <v>0</v>
      </c>
      <c r="AJ119">
        <f t="shared" si="173"/>
        <v>0</v>
      </c>
      <c r="AL119">
        <f t="shared" si="174"/>
        <v>0</v>
      </c>
      <c r="AN119">
        <f t="shared" si="175"/>
        <v>0</v>
      </c>
      <c r="AO119" s="11">
        <f t="shared" si="176"/>
        <v>0</v>
      </c>
      <c r="AP119" s="11">
        <v>0</v>
      </c>
      <c r="AR119">
        <f>B2*AQ119</f>
        <v>0</v>
      </c>
      <c r="AT119">
        <f>B2*AS119</f>
        <v>0</v>
      </c>
      <c r="AV119">
        <f>AU119*B2*B4*BH119*2</f>
        <v>0</v>
      </c>
      <c r="AX119">
        <f>(E119/2*2*AW119)*B2*B4*BH119*2</f>
        <v>0</v>
      </c>
      <c r="AZ119">
        <f>E119/4*B2*BH119*AY119</f>
        <v>0</v>
      </c>
      <c r="BB119">
        <f>E119/4*B2*BH119*BA119</f>
        <v>0</v>
      </c>
      <c r="BD119">
        <f>E119/4*B2*BH119*BC119</f>
        <v>0</v>
      </c>
      <c r="BF119">
        <f>BE119*B2+0.5*BE119*B2*0.75</f>
        <v>0</v>
      </c>
      <c r="BG119" s="11">
        <f t="shared" si="114"/>
        <v>0</v>
      </c>
      <c r="BH119">
        <v>3</v>
      </c>
    </row>
    <row r="120" spans="3:60">
      <c r="D120" s="16">
        <f t="shared" si="162"/>
        <v>0</v>
      </c>
      <c r="G120">
        <v>8</v>
      </c>
      <c r="J120">
        <f t="shared" si="96"/>
        <v>0</v>
      </c>
      <c r="L120">
        <f t="shared" si="97"/>
        <v>0</v>
      </c>
      <c r="N120">
        <f t="shared" si="98"/>
        <v>0</v>
      </c>
      <c r="O120" s="11">
        <f t="shared" si="99"/>
        <v>0</v>
      </c>
      <c r="Q120">
        <f t="shared" si="163"/>
        <v>0</v>
      </c>
      <c r="S120">
        <f t="shared" si="164"/>
        <v>0</v>
      </c>
      <c r="U120">
        <f t="shared" si="165"/>
        <v>0</v>
      </c>
      <c r="W120">
        <f t="shared" si="166"/>
        <v>0</v>
      </c>
      <c r="Y120">
        <f t="shared" si="167"/>
        <v>0</v>
      </c>
      <c r="AA120">
        <f t="shared" si="168"/>
        <v>0</v>
      </c>
      <c r="AB120" s="11">
        <f t="shared" si="169"/>
        <v>0</v>
      </c>
      <c r="AD120">
        <f t="shared" si="170"/>
        <v>0</v>
      </c>
      <c r="AF120">
        <f t="shared" si="171"/>
        <v>0</v>
      </c>
      <c r="AH120">
        <f t="shared" si="172"/>
        <v>0</v>
      </c>
      <c r="AJ120">
        <f t="shared" si="173"/>
        <v>0</v>
      </c>
      <c r="AL120">
        <f t="shared" si="174"/>
        <v>0</v>
      </c>
      <c r="AN120">
        <f t="shared" si="175"/>
        <v>0</v>
      </c>
      <c r="AO120" s="11">
        <f t="shared" si="176"/>
        <v>0</v>
      </c>
      <c r="AP120" s="11">
        <v>0</v>
      </c>
      <c r="AR120">
        <f>B2*AQ120</f>
        <v>0</v>
      </c>
      <c r="AT120">
        <f>B2*AS120</f>
        <v>0</v>
      </c>
      <c r="AV120">
        <f>AU120*B2*B4*BH120*2</f>
        <v>0</v>
      </c>
      <c r="AX120">
        <f>(E120/2*2*AW120)*B2*B4*BH120*2</f>
        <v>0</v>
      </c>
      <c r="AZ120">
        <f>E120/4*B2*BH120*AY120</f>
        <v>0</v>
      </c>
      <c r="BB120">
        <f>E120/4*B2*BH120*BA120</f>
        <v>0</v>
      </c>
      <c r="BD120">
        <f>E120/4*B2*BH120*BC120</f>
        <v>0</v>
      </c>
      <c r="BF120">
        <f>BE120*B2+0.5*BE120*B2*0.75</f>
        <v>0</v>
      </c>
      <c r="BG120" s="11">
        <f t="shared" si="114"/>
        <v>0</v>
      </c>
      <c r="BH120">
        <v>3</v>
      </c>
    </row>
    <row r="121" spans="3:60">
      <c r="D121" s="16">
        <f t="shared" si="162"/>
        <v>0</v>
      </c>
      <c r="G121">
        <v>9</v>
      </c>
      <c r="J121">
        <f t="shared" si="96"/>
        <v>0</v>
      </c>
      <c r="L121">
        <f t="shared" si="97"/>
        <v>0</v>
      </c>
      <c r="N121">
        <f t="shared" si="98"/>
        <v>0</v>
      </c>
      <c r="O121" s="11">
        <f t="shared" si="99"/>
        <v>0</v>
      </c>
      <c r="Q121">
        <f t="shared" si="163"/>
        <v>0</v>
      </c>
      <c r="S121">
        <f t="shared" si="164"/>
        <v>0</v>
      </c>
      <c r="U121">
        <f t="shared" si="165"/>
        <v>0</v>
      </c>
      <c r="W121">
        <f t="shared" si="166"/>
        <v>0</v>
      </c>
      <c r="Y121">
        <f t="shared" si="167"/>
        <v>0</v>
      </c>
      <c r="AA121">
        <f t="shared" si="168"/>
        <v>0</v>
      </c>
      <c r="AB121" s="11">
        <f t="shared" si="169"/>
        <v>0</v>
      </c>
      <c r="AD121">
        <f t="shared" si="170"/>
        <v>0</v>
      </c>
      <c r="AF121">
        <f t="shared" si="171"/>
        <v>0</v>
      </c>
      <c r="AH121">
        <f t="shared" si="172"/>
        <v>0</v>
      </c>
      <c r="AJ121">
        <f t="shared" si="173"/>
        <v>0</v>
      </c>
      <c r="AL121">
        <f t="shared" si="174"/>
        <v>0</v>
      </c>
      <c r="AN121">
        <f t="shared" si="175"/>
        <v>0</v>
      </c>
      <c r="AO121" s="11">
        <f t="shared" si="176"/>
        <v>0</v>
      </c>
      <c r="AP121" s="11">
        <v>0</v>
      </c>
      <c r="AR121">
        <f>B2*AQ121</f>
        <v>0</v>
      </c>
      <c r="AT121">
        <f>B2*AS121</f>
        <v>0</v>
      </c>
      <c r="AV121">
        <f>AU121*B2*B4*BH121*2</f>
        <v>0</v>
      </c>
      <c r="AX121">
        <f>(E121/2*2*AW121)*B2*B4*BH121*2</f>
        <v>0</v>
      </c>
      <c r="AZ121">
        <f>E121/4*B2*BH121*AY121</f>
        <v>0</v>
      </c>
      <c r="BB121">
        <f>E121/4*B2*BH121*BA121</f>
        <v>0</v>
      </c>
      <c r="BD121">
        <f>E121/4*B2*BH121*BC121</f>
        <v>0</v>
      </c>
      <c r="BF121">
        <f>BE121*B2+0.5*BE121*B2*0.75</f>
        <v>0</v>
      </c>
      <c r="BG121" s="11">
        <f t="shared" si="114"/>
        <v>0</v>
      </c>
      <c r="BH121">
        <v>3</v>
      </c>
    </row>
    <row r="122" spans="3:60">
      <c r="D122" s="16">
        <f t="shared" si="162"/>
        <v>0</v>
      </c>
      <c r="G122">
        <v>10</v>
      </c>
      <c r="J122">
        <f t="shared" si="96"/>
        <v>0</v>
      </c>
      <c r="L122">
        <f t="shared" si="97"/>
        <v>0</v>
      </c>
      <c r="N122">
        <f t="shared" si="98"/>
        <v>0</v>
      </c>
      <c r="O122" s="11">
        <f t="shared" si="99"/>
        <v>0</v>
      </c>
      <c r="Q122">
        <f t="shared" si="163"/>
        <v>0</v>
      </c>
      <c r="S122">
        <f t="shared" si="164"/>
        <v>0</v>
      </c>
      <c r="U122">
        <f t="shared" si="165"/>
        <v>0</v>
      </c>
      <c r="W122">
        <f t="shared" si="166"/>
        <v>0</v>
      </c>
      <c r="Y122">
        <f t="shared" si="167"/>
        <v>0</v>
      </c>
      <c r="AA122">
        <f t="shared" si="168"/>
        <v>0</v>
      </c>
      <c r="AB122" s="11">
        <f t="shared" si="169"/>
        <v>0</v>
      </c>
      <c r="AD122">
        <f t="shared" si="170"/>
        <v>0</v>
      </c>
      <c r="AF122">
        <f t="shared" si="171"/>
        <v>0</v>
      </c>
      <c r="AH122">
        <f t="shared" si="172"/>
        <v>0</v>
      </c>
      <c r="AJ122">
        <f t="shared" si="173"/>
        <v>0</v>
      </c>
      <c r="AL122">
        <f t="shared" si="174"/>
        <v>0</v>
      </c>
      <c r="AN122">
        <f t="shared" si="175"/>
        <v>0</v>
      </c>
      <c r="AO122" s="11">
        <f t="shared" si="176"/>
        <v>0</v>
      </c>
      <c r="AP122" s="11">
        <v>0</v>
      </c>
      <c r="AR122">
        <f>B2*AQ122</f>
        <v>0</v>
      </c>
      <c r="AT122">
        <f>B2*AS122</f>
        <v>0</v>
      </c>
      <c r="AV122">
        <f>AU122*B2*B4*BH122*2</f>
        <v>0</v>
      </c>
      <c r="AX122">
        <f>(E122/2*2*AW122)*B2*B4*BH122*2</f>
        <v>0</v>
      </c>
      <c r="AZ122">
        <f>E122/4*B2*BH122*AY122</f>
        <v>0</v>
      </c>
      <c r="BB122">
        <f>E122/4*B2*BH122*BA122</f>
        <v>0</v>
      </c>
      <c r="BD122">
        <f>E122/4*B2*BH122*BC122</f>
        <v>0</v>
      </c>
      <c r="BF122">
        <f>BE122*B2+0.5*BE122*B2*0.75</f>
        <v>0</v>
      </c>
      <c r="BG122" s="11">
        <f t="shared" si="114"/>
        <v>0</v>
      </c>
      <c r="BH122">
        <v>3</v>
      </c>
    </row>
    <row r="123" spans="3:60" s="14" customFormat="1">
      <c r="C123" s="14" t="s">
        <v>81</v>
      </c>
    </row>
    <row r="124" spans="3:60">
      <c r="D124" s="16">
        <f t="shared" ref="D124:D133" ca="1" si="177">O124+AB124+AO124+AP124+BG124</f>
        <v>43</v>
      </c>
      <c r="E124">
        <f ca="1">OFFSET(法宝等级!C2,H124-1,0)</f>
        <v>42.57</v>
      </c>
      <c r="F124" s="5" t="s">
        <v>133</v>
      </c>
      <c r="G124">
        <v>1</v>
      </c>
      <c r="H124">
        <v>1</v>
      </c>
      <c r="I124">
        <f ca="1">ROUND(E124,0)</f>
        <v>43</v>
      </c>
      <c r="J124">
        <f t="shared" ca="1" si="96"/>
        <v>43</v>
      </c>
      <c r="L124">
        <f t="shared" si="97"/>
        <v>0</v>
      </c>
      <c r="N124">
        <f t="shared" si="98"/>
        <v>0</v>
      </c>
      <c r="O124" s="11">
        <f t="shared" ca="1" si="99"/>
        <v>43</v>
      </c>
      <c r="Q124">
        <f t="shared" ref="Q124:Q133" si="178">P124*BH124</f>
        <v>0</v>
      </c>
      <c r="S124">
        <f t="shared" ref="S124:S133" si="179">R124*BH124*2</f>
        <v>0</v>
      </c>
      <c r="U124">
        <f t="shared" ref="U124:U133" ca="1" si="180">ROUND((E124/2*(1-T124)+2*E124/2*T124-E124/2)*BH124*2,2)</f>
        <v>0</v>
      </c>
      <c r="W124">
        <f t="shared" ref="W124:W133" si="181">V124*BH124*2</f>
        <v>0</v>
      </c>
      <c r="Y124">
        <f t="shared" ref="Y124:Y133" si="182">X124*BH124*2</f>
        <v>0</v>
      </c>
      <c r="AA124">
        <f t="shared" ref="AA124:AA133" si="183">Z124*BH124*2</f>
        <v>0</v>
      </c>
      <c r="AB124" s="11">
        <f t="shared" ref="AB124:AB133" ca="1" si="184">Q124+S124+U124+W124+Y124+AA124</f>
        <v>0</v>
      </c>
      <c r="AD124">
        <f t="shared" ref="AD124:AD133" si="185">-AC124*BH124</f>
        <v>0</v>
      </c>
      <c r="AF124">
        <f t="shared" ref="AF124:AF133" si="186">-AE124*BH124*2</f>
        <v>0</v>
      </c>
      <c r="AH124">
        <f t="shared" ref="AH124:AH133" ca="1" si="187">-(E124/2*(1-AG124)+2*E124/2*AG124-E124/2)*BH124*2</f>
        <v>0</v>
      </c>
      <c r="AJ124">
        <f t="shared" ref="AJ124:AJ133" si="188">-AI124*BH124*2</f>
        <v>0</v>
      </c>
      <c r="AL124">
        <f t="shared" ref="AL124:AL133" si="189">-AK124*BH124*2</f>
        <v>0</v>
      </c>
      <c r="AN124">
        <f t="shared" ref="AN124:AN133" si="190">-AM124*BH124*2</f>
        <v>0</v>
      </c>
      <c r="AO124" s="11">
        <f t="shared" ref="AO124:AO133" ca="1" si="191">AD124+AF124+AH124+AJ124+AL124+AN124</f>
        <v>0</v>
      </c>
      <c r="AP124" s="11">
        <v>0</v>
      </c>
      <c r="AR124">
        <f>B2*AQ124</f>
        <v>0</v>
      </c>
      <c r="AT124">
        <f>B2*AS124</f>
        <v>0</v>
      </c>
      <c r="AV124">
        <f>AU124*B2*B4*BH124*2</f>
        <v>0</v>
      </c>
      <c r="AX124">
        <f ca="1">(E124/2*2*AW124)*B2*B4*BH124*2</f>
        <v>0</v>
      </c>
      <c r="AZ124">
        <f ca="1">E124/4*B2*BH124*AY124</f>
        <v>0</v>
      </c>
      <c r="BB124">
        <f ca="1">E124/4*B2*BH124*BA124</f>
        <v>0</v>
      </c>
      <c r="BD124">
        <f ca="1">E124/4*B2*BH124*BC124</f>
        <v>0</v>
      </c>
      <c r="BF124">
        <f>BE124*B2+0.5*BE124*B2*0.75</f>
        <v>0</v>
      </c>
      <c r="BG124" s="11">
        <f t="shared" ca="1" si="114"/>
        <v>0</v>
      </c>
      <c r="BH124">
        <v>3</v>
      </c>
    </row>
    <row r="125" spans="3:60">
      <c r="D125" s="16">
        <f t="shared" ca="1" si="177"/>
        <v>202</v>
      </c>
      <c r="E125">
        <f ca="1">OFFSET(法宝等级!C2,H125-1,0)</f>
        <v>202.29</v>
      </c>
      <c r="G125">
        <v>2</v>
      </c>
      <c r="H125">
        <v>2</v>
      </c>
      <c r="I125">
        <f ca="1">ROUND(E125,0)</f>
        <v>202</v>
      </c>
      <c r="J125">
        <f t="shared" ca="1" si="96"/>
        <v>202</v>
      </c>
      <c r="L125">
        <f t="shared" si="97"/>
        <v>0</v>
      </c>
      <c r="N125">
        <f t="shared" si="98"/>
        <v>0</v>
      </c>
      <c r="O125" s="11">
        <f t="shared" ca="1" si="99"/>
        <v>202</v>
      </c>
      <c r="Q125">
        <f t="shared" si="178"/>
        <v>0</v>
      </c>
      <c r="S125">
        <f t="shared" si="179"/>
        <v>0</v>
      </c>
      <c r="U125">
        <f t="shared" ca="1" si="180"/>
        <v>0</v>
      </c>
      <c r="W125">
        <f t="shared" si="181"/>
        <v>0</v>
      </c>
      <c r="Y125">
        <f t="shared" si="182"/>
        <v>0</v>
      </c>
      <c r="AA125">
        <f t="shared" si="183"/>
        <v>0</v>
      </c>
      <c r="AB125" s="11">
        <f t="shared" ca="1" si="184"/>
        <v>0</v>
      </c>
      <c r="AD125">
        <f t="shared" si="185"/>
        <v>0</v>
      </c>
      <c r="AF125">
        <f t="shared" si="186"/>
        <v>0</v>
      </c>
      <c r="AH125">
        <f t="shared" ca="1" si="187"/>
        <v>0</v>
      </c>
      <c r="AJ125">
        <f t="shared" si="188"/>
        <v>0</v>
      </c>
      <c r="AL125">
        <f t="shared" si="189"/>
        <v>0</v>
      </c>
      <c r="AN125">
        <f t="shared" si="190"/>
        <v>0</v>
      </c>
      <c r="AO125" s="11">
        <f t="shared" ca="1" si="191"/>
        <v>0</v>
      </c>
      <c r="AP125" s="11">
        <v>0</v>
      </c>
      <c r="AR125">
        <f>B2*AQ125</f>
        <v>0</v>
      </c>
      <c r="AT125">
        <f>B2*AS125</f>
        <v>0</v>
      </c>
      <c r="AV125">
        <f>AU125*B2*B4*BH125*2</f>
        <v>0</v>
      </c>
      <c r="AX125">
        <f ca="1">(E125/2*2*AW125)*B2*B4*BH125*2</f>
        <v>0</v>
      </c>
      <c r="AZ125">
        <f ca="1">E125/4*B2*BH125*AY125</f>
        <v>0</v>
      </c>
      <c r="BB125">
        <f ca="1">E125/4*B2*BH125*BA125</f>
        <v>0</v>
      </c>
      <c r="BD125">
        <f ca="1">E125/4*B2*BH125*BC125</f>
        <v>0</v>
      </c>
      <c r="BF125">
        <f>BE125*B2+0.5*BE125*B2*0.75</f>
        <v>0</v>
      </c>
      <c r="BG125" s="11">
        <f t="shared" ca="1" si="114"/>
        <v>0</v>
      </c>
      <c r="BH125">
        <v>3</v>
      </c>
    </row>
    <row r="126" spans="3:60">
      <c r="D126" s="16">
        <f t="shared" si="177"/>
        <v>0</v>
      </c>
      <c r="G126">
        <v>3</v>
      </c>
      <c r="J126">
        <f t="shared" si="96"/>
        <v>0</v>
      </c>
      <c r="L126">
        <f t="shared" si="97"/>
        <v>0</v>
      </c>
      <c r="N126">
        <f t="shared" si="98"/>
        <v>0</v>
      </c>
      <c r="O126" s="11">
        <f t="shared" si="99"/>
        <v>0</v>
      </c>
      <c r="Q126">
        <f t="shared" si="178"/>
        <v>0</v>
      </c>
      <c r="S126">
        <f t="shared" si="179"/>
        <v>0</v>
      </c>
      <c r="U126">
        <f t="shared" si="180"/>
        <v>0</v>
      </c>
      <c r="W126">
        <f t="shared" si="181"/>
        <v>0</v>
      </c>
      <c r="Y126">
        <f t="shared" si="182"/>
        <v>0</v>
      </c>
      <c r="AA126">
        <f t="shared" si="183"/>
        <v>0</v>
      </c>
      <c r="AB126" s="11">
        <f t="shared" si="184"/>
        <v>0</v>
      </c>
      <c r="AD126">
        <f t="shared" si="185"/>
        <v>0</v>
      </c>
      <c r="AF126">
        <f t="shared" si="186"/>
        <v>0</v>
      </c>
      <c r="AH126">
        <f t="shared" si="187"/>
        <v>0</v>
      </c>
      <c r="AJ126">
        <f t="shared" si="188"/>
        <v>0</v>
      </c>
      <c r="AL126">
        <f t="shared" si="189"/>
        <v>0</v>
      </c>
      <c r="AN126">
        <f t="shared" si="190"/>
        <v>0</v>
      </c>
      <c r="AO126" s="11">
        <f t="shared" si="191"/>
        <v>0</v>
      </c>
      <c r="AP126" s="11">
        <v>0</v>
      </c>
      <c r="AR126">
        <f>B2*AQ126</f>
        <v>0</v>
      </c>
      <c r="AT126">
        <f>B2*AS126</f>
        <v>0</v>
      </c>
      <c r="AV126">
        <f>AU126*B2*B4*BH126*2</f>
        <v>0</v>
      </c>
      <c r="AX126">
        <f>(E126/2*2*AW126)*B2*B4*BH126*2</f>
        <v>0</v>
      </c>
      <c r="AZ126">
        <f>E126/4*B2*BH126*AY126</f>
        <v>0</v>
      </c>
      <c r="BB126">
        <f>E126/4*B2*BH126*BA126</f>
        <v>0</v>
      </c>
      <c r="BD126">
        <f>E126/4*B2*BH126*BC126</f>
        <v>0</v>
      </c>
      <c r="BF126">
        <f>BE126*B2+0.5*BE126*B2*0.75</f>
        <v>0</v>
      </c>
      <c r="BG126" s="11">
        <f t="shared" si="114"/>
        <v>0</v>
      </c>
      <c r="BH126">
        <v>3</v>
      </c>
    </row>
    <row r="127" spans="3:60">
      <c r="D127" s="16">
        <f t="shared" si="177"/>
        <v>0</v>
      </c>
      <c r="G127">
        <v>4</v>
      </c>
      <c r="J127">
        <f t="shared" si="96"/>
        <v>0</v>
      </c>
      <c r="L127">
        <f t="shared" si="97"/>
        <v>0</v>
      </c>
      <c r="N127">
        <f t="shared" si="98"/>
        <v>0</v>
      </c>
      <c r="O127" s="11">
        <f t="shared" si="99"/>
        <v>0</v>
      </c>
      <c r="Q127">
        <f t="shared" si="178"/>
        <v>0</v>
      </c>
      <c r="S127">
        <f t="shared" si="179"/>
        <v>0</v>
      </c>
      <c r="U127">
        <f t="shared" si="180"/>
        <v>0</v>
      </c>
      <c r="W127">
        <f t="shared" si="181"/>
        <v>0</v>
      </c>
      <c r="Y127">
        <f t="shared" si="182"/>
        <v>0</v>
      </c>
      <c r="AA127">
        <f t="shared" si="183"/>
        <v>0</v>
      </c>
      <c r="AB127" s="11">
        <f t="shared" si="184"/>
        <v>0</v>
      </c>
      <c r="AD127">
        <f t="shared" si="185"/>
        <v>0</v>
      </c>
      <c r="AF127">
        <f t="shared" si="186"/>
        <v>0</v>
      </c>
      <c r="AH127">
        <f t="shared" si="187"/>
        <v>0</v>
      </c>
      <c r="AJ127">
        <f t="shared" si="188"/>
        <v>0</v>
      </c>
      <c r="AL127">
        <f t="shared" si="189"/>
        <v>0</v>
      </c>
      <c r="AN127">
        <f t="shared" si="190"/>
        <v>0</v>
      </c>
      <c r="AO127" s="11">
        <f t="shared" si="191"/>
        <v>0</v>
      </c>
      <c r="AP127" s="11">
        <v>0</v>
      </c>
      <c r="AR127">
        <f>B2*AQ127</f>
        <v>0</v>
      </c>
      <c r="AT127">
        <f>B2*AS127</f>
        <v>0</v>
      </c>
      <c r="AV127">
        <f>AU127*B2*B4*BH127*2</f>
        <v>0</v>
      </c>
      <c r="AX127">
        <f>(E127/2*2*AW127)*B2*B4*BH127*2</f>
        <v>0</v>
      </c>
      <c r="AZ127">
        <f>E127/4*B2*BH127*AY127</f>
        <v>0</v>
      </c>
      <c r="BB127">
        <f>E127/4*B2*BH127*BA127</f>
        <v>0</v>
      </c>
      <c r="BD127">
        <f>E127/4*B2*BH127*BC127</f>
        <v>0</v>
      </c>
      <c r="BF127">
        <f>BE127*B2+0.5*BE127*B2*0.75</f>
        <v>0</v>
      </c>
      <c r="BG127" s="11">
        <f t="shared" si="114"/>
        <v>0</v>
      </c>
      <c r="BH127">
        <v>3</v>
      </c>
    </row>
    <row r="128" spans="3:60">
      <c r="D128" s="16">
        <f t="shared" si="177"/>
        <v>0</v>
      </c>
      <c r="F128" s="5" t="s">
        <v>134</v>
      </c>
      <c r="G128">
        <v>5</v>
      </c>
      <c r="J128">
        <f t="shared" si="96"/>
        <v>0</v>
      </c>
      <c r="L128">
        <f t="shared" si="97"/>
        <v>0</v>
      </c>
      <c r="N128">
        <f t="shared" si="98"/>
        <v>0</v>
      </c>
      <c r="O128" s="11">
        <f t="shared" si="99"/>
        <v>0</v>
      </c>
      <c r="Q128">
        <f t="shared" si="178"/>
        <v>0</v>
      </c>
      <c r="S128">
        <f t="shared" si="179"/>
        <v>0</v>
      </c>
      <c r="U128">
        <f t="shared" si="180"/>
        <v>0</v>
      </c>
      <c r="W128">
        <f t="shared" si="181"/>
        <v>0</v>
      </c>
      <c r="Y128">
        <f t="shared" si="182"/>
        <v>0</v>
      </c>
      <c r="AA128">
        <f t="shared" si="183"/>
        <v>0</v>
      </c>
      <c r="AB128" s="11">
        <f t="shared" si="184"/>
        <v>0</v>
      </c>
      <c r="AD128">
        <f t="shared" si="185"/>
        <v>0</v>
      </c>
      <c r="AF128">
        <f t="shared" si="186"/>
        <v>0</v>
      </c>
      <c r="AH128">
        <f t="shared" si="187"/>
        <v>0</v>
      </c>
      <c r="AJ128">
        <f t="shared" si="188"/>
        <v>0</v>
      </c>
      <c r="AL128">
        <f t="shared" si="189"/>
        <v>0</v>
      </c>
      <c r="AN128">
        <f t="shared" si="190"/>
        <v>0</v>
      </c>
      <c r="AO128" s="11">
        <f t="shared" si="191"/>
        <v>0</v>
      </c>
      <c r="AP128" s="11">
        <v>0</v>
      </c>
      <c r="AR128">
        <f>B2*AQ128</f>
        <v>0</v>
      </c>
      <c r="AT128">
        <f>B2*AS128</f>
        <v>0</v>
      </c>
      <c r="AV128">
        <f>AU128*B2*B4*BH128*2</f>
        <v>0</v>
      </c>
      <c r="AX128">
        <f>(E128/2*2*AW128)*B2*B4*BH128*2</f>
        <v>0</v>
      </c>
      <c r="AZ128">
        <f>E128/4*B2*BH128*AY128</f>
        <v>0</v>
      </c>
      <c r="BB128">
        <f>E128/4*B2*BH128*BA128</f>
        <v>0</v>
      </c>
      <c r="BD128">
        <f>E128/4*B2*BH128*BC128</f>
        <v>0</v>
      </c>
      <c r="BF128">
        <f>BE128*B2+0.5*BE128*B2*0.75</f>
        <v>0</v>
      </c>
      <c r="BG128" s="11">
        <f t="shared" si="114"/>
        <v>0</v>
      </c>
      <c r="BH128">
        <v>3</v>
      </c>
    </row>
    <row r="129" spans="3:60">
      <c r="D129" s="16">
        <f t="shared" si="177"/>
        <v>0</v>
      </c>
      <c r="G129">
        <v>6</v>
      </c>
      <c r="J129">
        <f t="shared" si="96"/>
        <v>0</v>
      </c>
      <c r="L129">
        <f t="shared" si="97"/>
        <v>0</v>
      </c>
      <c r="N129">
        <f t="shared" si="98"/>
        <v>0</v>
      </c>
      <c r="O129" s="11">
        <f t="shared" si="99"/>
        <v>0</v>
      </c>
      <c r="Q129">
        <f t="shared" si="178"/>
        <v>0</v>
      </c>
      <c r="S129">
        <f t="shared" si="179"/>
        <v>0</v>
      </c>
      <c r="U129">
        <f t="shared" si="180"/>
        <v>0</v>
      </c>
      <c r="W129">
        <f t="shared" si="181"/>
        <v>0</v>
      </c>
      <c r="Y129">
        <f t="shared" si="182"/>
        <v>0</v>
      </c>
      <c r="AA129">
        <f t="shared" si="183"/>
        <v>0</v>
      </c>
      <c r="AB129" s="11">
        <f t="shared" si="184"/>
        <v>0</v>
      </c>
      <c r="AD129">
        <f t="shared" si="185"/>
        <v>0</v>
      </c>
      <c r="AF129">
        <f t="shared" si="186"/>
        <v>0</v>
      </c>
      <c r="AH129">
        <f t="shared" si="187"/>
        <v>0</v>
      </c>
      <c r="AJ129">
        <f t="shared" si="188"/>
        <v>0</v>
      </c>
      <c r="AL129">
        <f t="shared" si="189"/>
        <v>0</v>
      </c>
      <c r="AN129">
        <f t="shared" si="190"/>
        <v>0</v>
      </c>
      <c r="AO129" s="11">
        <f t="shared" si="191"/>
        <v>0</v>
      </c>
      <c r="AP129" s="11">
        <v>0</v>
      </c>
      <c r="AR129">
        <f>B2*AQ129</f>
        <v>0</v>
      </c>
      <c r="AT129">
        <f>B2*AS129</f>
        <v>0</v>
      </c>
      <c r="AV129">
        <f>AU129*B2*B4*BH129*2</f>
        <v>0</v>
      </c>
      <c r="AX129">
        <f>(E129/2*2*AW129)*B2*B4*BH129*2</f>
        <v>0</v>
      </c>
      <c r="AZ129">
        <f>E129/4*B2*BH129*AY129</f>
        <v>0</v>
      </c>
      <c r="BB129">
        <f>E129/4*B2*BH129*BA129</f>
        <v>0</v>
      </c>
      <c r="BD129">
        <f>E129/4*B2*BH129*BC129</f>
        <v>0</v>
      </c>
      <c r="BF129">
        <f>BE129*B2+0.5*BE129*B2*0.75</f>
        <v>0</v>
      </c>
      <c r="BG129" s="11">
        <f t="shared" si="114"/>
        <v>0</v>
      </c>
      <c r="BH129">
        <v>3</v>
      </c>
    </row>
    <row r="130" spans="3:60">
      <c r="D130" s="16">
        <f t="shared" si="177"/>
        <v>0</v>
      </c>
      <c r="G130">
        <v>7</v>
      </c>
      <c r="J130">
        <f t="shared" si="96"/>
        <v>0</v>
      </c>
      <c r="L130">
        <f t="shared" si="97"/>
        <v>0</v>
      </c>
      <c r="N130">
        <f t="shared" si="98"/>
        <v>0</v>
      </c>
      <c r="O130" s="11">
        <f t="shared" si="99"/>
        <v>0</v>
      </c>
      <c r="Q130">
        <f t="shared" si="178"/>
        <v>0</v>
      </c>
      <c r="S130">
        <f t="shared" si="179"/>
        <v>0</v>
      </c>
      <c r="U130">
        <f t="shared" si="180"/>
        <v>0</v>
      </c>
      <c r="W130">
        <f t="shared" si="181"/>
        <v>0</v>
      </c>
      <c r="Y130">
        <f t="shared" si="182"/>
        <v>0</v>
      </c>
      <c r="AA130">
        <f t="shared" si="183"/>
        <v>0</v>
      </c>
      <c r="AB130" s="11">
        <f t="shared" si="184"/>
        <v>0</v>
      </c>
      <c r="AD130">
        <f t="shared" si="185"/>
        <v>0</v>
      </c>
      <c r="AF130">
        <f t="shared" si="186"/>
        <v>0</v>
      </c>
      <c r="AH130">
        <f t="shared" si="187"/>
        <v>0</v>
      </c>
      <c r="AJ130">
        <f t="shared" si="188"/>
        <v>0</v>
      </c>
      <c r="AL130">
        <f t="shared" si="189"/>
        <v>0</v>
      </c>
      <c r="AN130">
        <f t="shared" si="190"/>
        <v>0</v>
      </c>
      <c r="AO130" s="11">
        <f t="shared" si="191"/>
        <v>0</v>
      </c>
      <c r="AP130" s="11">
        <v>0</v>
      </c>
      <c r="AR130">
        <f>B2*AQ130</f>
        <v>0</v>
      </c>
      <c r="AT130">
        <f>B2*AS130</f>
        <v>0</v>
      </c>
      <c r="AV130">
        <f>AU130*B2*B4*BH130*2</f>
        <v>0</v>
      </c>
      <c r="AX130">
        <f>(E130/2*2*AW130)*B2*B4*BH130*2</f>
        <v>0</v>
      </c>
      <c r="AZ130">
        <f>E130/4*B2*BH130*AY130</f>
        <v>0</v>
      </c>
      <c r="BB130">
        <f>E130/4*B2*BH130*BA130</f>
        <v>0</v>
      </c>
      <c r="BD130">
        <f>E130/4*B2*BH130*BC130</f>
        <v>0</v>
      </c>
      <c r="BF130">
        <f>BE130*B2+0.5*BE130*B2*0.75</f>
        <v>0</v>
      </c>
      <c r="BG130" s="11">
        <f t="shared" si="114"/>
        <v>0</v>
      </c>
      <c r="BH130">
        <v>3</v>
      </c>
    </row>
    <row r="131" spans="3:60">
      <c r="D131" s="16">
        <f t="shared" si="177"/>
        <v>0</v>
      </c>
      <c r="F131" s="5" t="s">
        <v>135</v>
      </c>
      <c r="G131">
        <v>8</v>
      </c>
      <c r="J131">
        <f t="shared" si="96"/>
        <v>0</v>
      </c>
      <c r="L131">
        <f t="shared" si="97"/>
        <v>0</v>
      </c>
      <c r="N131">
        <f t="shared" si="98"/>
        <v>0</v>
      </c>
      <c r="O131" s="11">
        <f t="shared" si="99"/>
        <v>0</v>
      </c>
      <c r="Q131">
        <f t="shared" si="178"/>
        <v>0</v>
      </c>
      <c r="S131">
        <f t="shared" si="179"/>
        <v>0</v>
      </c>
      <c r="U131">
        <f t="shared" si="180"/>
        <v>0</v>
      </c>
      <c r="W131">
        <f t="shared" si="181"/>
        <v>0</v>
      </c>
      <c r="Y131">
        <f t="shared" si="182"/>
        <v>0</v>
      </c>
      <c r="AA131">
        <f t="shared" si="183"/>
        <v>0</v>
      </c>
      <c r="AB131" s="11">
        <f t="shared" si="184"/>
        <v>0</v>
      </c>
      <c r="AD131">
        <f t="shared" si="185"/>
        <v>0</v>
      </c>
      <c r="AF131">
        <f t="shared" si="186"/>
        <v>0</v>
      </c>
      <c r="AH131">
        <f t="shared" si="187"/>
        <v>0</v>
      </c>
      <c r="AJ131">
        <f t="shared" si="188"/>
        <v>0</v>
      </c>
      <c r="AL131">
        <f t="shared" si="189"/>
        <v>0</v>
      </c>
      <c r="AN131">
        <f t="shared" si="190"/>
        <v>0</v>
      </c>
      <c r="AO131" s="11">
        <f t="shared" si="191"/>
        <v>0</v>
      </c>
      <c r="AP131" s="11">
        <v>0</v>
      </c>
      <c r="AR131">
        <f>B2*AQ131</f>
        <v>0</v>
      </c>
      <c r="AT131">
        <f>B2*AS131</f>
        <v>0</v>
      </c>
      <c r="AV131">
        <f>AU131*B2*B4*BH131*2</f>
        <v>0</v>
      </c>
      <c r="AX131">
        <f>(E131/2*2*AW131)*B2*B4*BH131*2</f>
        <v>0</v>
      </c>
      <c r="AZ131">
        <f>E131/4*B2*BH131*AY131</f>
        <v>0</v>
      </c>
      <c r="BB131">
        <f>E131/4*B2*BH131*BA131</f>
        <v>0</v>
      </c>
      <c r="BD131">
        <f>E131/4*B2*BH131*BC131</f>
        <v>0</v>
      </c>
      <c r="BF131">
        <f>BE131*B2+0.5*BE131*B2*0.75</f>
        <v>0</v>
      </c>
      <c r="BG131" s="11">
        <f t="shared" si="114"/>
        <v>0</v>
      </c>
      <c r="BH131">
        <v>3</v>
      </c>
    </row>
    <row r="132" spans="3:60">
      <c r="D132" s="16">
        <f t="shared" si="177"/>
        <v>0</v>
      </c>
      <c r="G132">
        <v>9</v>
      </c>
      <c r="J132">
        <f t="shared" ref="J132:J177" si="192">I132</f>
        <v>0</v>
      </c>
      <c r="L132">
        <f t="shared" ref="L132:L177" si="193">K132</f>
        <v>0</v>
      </c>
      <c r="N132">
        <f t="shared" ref="N132:N177" si="194">M132</f>
        <v>0</v>
      </c>
      <c r="O132" s="11">
        <f t="shared" ref="O132:O177" si="195">J132+L132+N132</f>
        <v>0</v>
      </c>
      <c r="Q132">
        <f t="shared" si="178"/>
        <v>0</v>
      </c>
      <c r="S132">
        <f t="shared" si="179"/>
        <v>0</v>
      </c>
      <c r="U132">
        <f t="shared" si="180"/>
        <v>0</v>
      </c>
      <c r="W132">
        <f t="shared" si="181"/>
        <v>0</v>
      </c>
      <c r="Y132">
        <f t="shared" si="182"/>
        <v>0</v>
      </c>
      <c r="AA132">
        <f t="shared" si="183"/>
        <v>0</v>
      </c>
      <c r="AB132" s="11">
        <f t="shared" si="184"/>
        <v>0</v>
      </c>
      <c r="AD132">
        <f t="shared" si="185"/>
        <v>0</v>
      </c>
      <c r="AF132">
        <f t="shared" si="186"/>
        <v>0</v>
      </c>
      <c r="AH132">
        <f t="shared" si="187"/>
        <v>0</v>
      </c>
      <c r="AJ132">
        <f t="shared" si="188"/>
        <v>0</v>
      </c>
      <c r="AL132">
        <f t="shared" si="189"/>
        <v>0</v>
      </c>
      <c r="AN132">
        <f t="shared" si="190"/>
        <v>0</v>
      </c>
      <c r="AO132" s="11">
        <f t="shared" si="191"/>
        <v>0</v>
      </c>
      <c r="AP132" s="11">
        <v>0</v>
      </c>
      <c r="AR132">
        <f>B2*AQ132</f>
        <v>0</v>
      </c>
      <c r="AT132">
        <f>B2*AS132</f>
        <v>0</v>
      </c>
      <c r="AV132">
        <f>AU132*B2*B4*BH132*2</f>
        <v>0</v>
      </c>
      <c r="AX132">
        <f>(E132/2*2*AW132)*B2*B4*BH132*2</f>
        <v>0</v>
      </c>
      <c r="AZ132">
        <f>E132/4*B2*BH132*AY132</f>
        <v>0</v>
      </c>
      <c r="BB132">
        <f>E132/4*B2*BH132*BA132</f>
        <v>0</v>
      </c>
      <c r="BD132">
        <f>E132/4*B2*BH132*BC132</f>
        <v>0</v>
      </c>
      <c r="BF132">
        <f>BE132*B2+0.5*BE132*B2*0.75</f>
        <v>0</v>
      </c>
      <c r="BG132" s="11">
        <f t="shared" ref="BG132:BG177" si="196">AR132+AT132+AV132+AX132+AZ132+BB132+BD132+BF132</f>
        <v>0</v>
      </c>
      <c r="BH132">
        <v>3</v>
      </c>
    </row>
    <row r="133" spans="3:60">
      <c r="D133" s="16">
        <f t="shared" si="177"/>
        <v>0</v>
      </c>
      <c r="G133">
        <v>10</v>
      </c>
      <c r="J133">
        <f t="shared" si="192"/>
        <v>0</v>
      </c>
      <c r="L133">
        <f t="shared" si="193"/>
        <v>0</v>
      </c>
      <c r="N133">
        <f t="shared" si="194"/>
        <v>0</v>
      </c>
      <c r="O133" s="11">
        <f t="shared" si="195"/>
        <v>0</v>
      </c>
      <c r="Q133">
        <f t="shared" si="178"/>
        <v>0</v>
      </c>
      <c r="S133">
        <f t="shared" si="179"/>
        <v>0</v>
      </c>
      <c r="U133">
        <f t="shared" si="180"/>
        <v>0</v>
      </c>
      <c r="W133">
        <f t="shared" si="181"/>
        <v>0</v>
      </c>
      <c r="Y133">
        <f t="shared" si="182"/>
        <v>0</v>
      </c>
      <c r="AA133">
        <f t="shared" si="183"/>
        <v>0</v>
      </c>
      <c r="AB133" s="11">
        <f t="shared" si="184"/>
        <v>0</v>
      </c>
      <c r="AD133">
        <f t="shared" si="185"/>
        <v>0</v>
      </c>
      <c r="AF133">
        <f t="shared" si="186"/>
        <v>0</v>
      </c>
      <c r="AH133">
        <f t="shared" si="187"/>
        <v>0</v>
      </c>
      <c r="AJ133">
        <f t="shared" si="188"/>
        <v>0</v>
      </c>
      <c r="AL133">
        <f t="shared" si="189"/>
        <v>0</v>
      </c>
      <c r="AN133">
        <f t="shared" si="190"/>
        <v>0</v>
      </c>
      <c r="AO133" s="11">
        <f t="shared" si="191"/>
        <v>0</v>
      </c>
      <c r="AP133" s="11">
        <v>0</v>
      </c>
      <c r="AR133">
        <f>B2*AQ133</f>
        <v>0</v>
      </c>
      <c r="AT133">
        <f>B2*AS133</f>
        <v>0</v>
      </c>
      <c r="AV133">
        <f>AU133*B2*B4*BH133*2</f>
        <v>0</v>
      </c>
      <c r="AX133">
        <f>(E133/2*2*AW133)*B2*B4*BH133*2</f>
        <v>0</v>
      </c>
      <c r="AZ133">
        <f>E133/4*B2*BH133*AY133</f>
        <v>0</v>
      </c>
      <c r="BB133">
        <f>E133/4*B2*BH133*BA133</f>
        <v>0</v>
      </c>
      <c r="BD133">
        <f>E133/4*B2*BH133*BC133</f>
        <v>0</v>
      </c>
      <c r="BF133">
        <f>BE133*B2+0.5*BE133*B2*0.75</f>
        <v>0</v>
      </c>
      <c r="BG133" s="11">
        <f t="shared" si="196"/>
        <v>0</v>
      </c>
      <c r="BH133">
        <v>3</v>
      </c>
    </row>
    <row r="134" spans="3:60" s="14" customFormat="1">
      <c r="C134" s="14" t="s">
        <v>82</v>
      </c>
    </row>
    <row r="135" spans="3:60">
      <c r="D135" s="16">
        <f t="shared" ref="D135:D144" ca="1" si="197">O135+AB135+AO135+AP135+BG135</f>
        <v>44.55</v>
      </c>
      <c r="E135">
        <f ca="1">OFFSET(法宝等级!C2,H135-1,0)</f>
        <v>42.57</v>
      </c>
      <c r="F135" s="5" t="s">
        <v>137</v>
      </c>
      <c r="G135">
        <v>1</v>
      </c>
      <c r="H135">
        <v>1</v>
      </c>
      <c r="J135">
        <f t="shared" si="192"/>
        <v>0</v>
      </c>
      <c r="L135">
        <f t="shared" si="193"/>
        <v>0</v>
      </c>
      <c r="N135">
        <f t="shared" si="194"/>
        <v>0</v>
      </c>
      <c r="O135" s="11">
        <f t="shared" si="195"/>
        <v>0</v>
      </c>
      <c r="Q135">
        <f t="shared" ref="Q135:Q144" si="198">P135*BH135</f>
        <v>0</v>
      </c>
      <c r="R135">
        <v>4</v>
      </c>
      <c r="S135">
        <f t="shared" ref="S135:S144" si="199">R135*BH135*2</f>
        <v>24</v>
      </c>
      <c r="T135">
        <v>0.02</v>
      </c>
      <c r="U135">
        <f t="shared" ref="U135:U144" ca="1" si="200">ROUND((E135/2*(1-T135)+2*E135/2*T135-E135/2)*BH135*2,2)</f>
        <v>2.5499999999999998</v>
      </c>
      <c r="V135">
        <v>3</v>
      </c>
      <c r="W135">
        <f t="shared" ref="W135:W144" si="201">V135*BH135*2</f>
        <v>18</v>
      </c>
      <c r="Y135">
        <f t="shared" ref="Y135:Y144" si="202">X135*BH135*2</f>
        <v>0</v>
      </c>
      <c r="AA135">
        <f t="shared" ref="AA135:AA144" si="203">Z135*BH135*2</f>
        <v>0</v>
      </c>
      <c r="AB135" s="11">
        <f t="shared" ref="AB135:AB177" ca="1" si="204">Q135+S135+U135+W135+Y135+AA135</f>
        <v>44.55</v>
      </c>
      <c r="AD135">
        <f t="shared" ref="AD135:AD144" si="205">-AC135*BH135</f>
        <v>0</v>
      </c>
      <c r="AF135">
        <f t="shared" ref="AF135:AF144" si="206">-AE135*BH135*2</f>
        <v>0</v>
      </c>
      <c r="AH135">
        <f t="shared" ref="AH135:AH144" ca="1" si="207">-(E135/2*(1-AG135)+2*E135/2*AG135-E135/2)*BH135*2</f>
        <v>0</v>
      </c>
      <c r="AJ135">
        <f t="shared" ref="AJ135:AJ144" si="208">-AI135*BH135*2</f>
        <v>0</v>
      </c>
      <c r="AL135">
        <f t="shared" ref="AL135:AL144" si="209">-AK135*BH135*2</f>
        <v>0</v>
      </c>
      <c r="AN135">
        <f t="shared" ref="AN135:AN144" si="210">-AM135*BH135*2</f>
        <v>0</v>
      </c>
      <c r="AO135" s="11">
        <f t="shared" ref="AO135:AO144" ca="1" si="211">AD135+AF135+AH135+AJ135+AL135+AN135</f>
        <v>0</v>
      </c>
      <c r="AP135" s="11">
        <v>0</v>
      </c>
      <c r="AR135">
        <f>B2*AQ135</f>
        <v>0</v>
      </c>
      <c r="AT135">
        <f>B2*AS135</f>
        <v>0</v>
      </c>
      <c r="AV135">
        <f>AU135*B2*B4*BH135*2</f>
        <v>0</v>
      </c>
      <c r="AX135">
        <f ca="1">(E135/2*2*AW135)*B2*B4*BH135*2</f>
        <v>0</v>
      </c>
      <c r="AZ135">
        <f ca="1">E135/4*B2*BH135*AY135</f>
        <v>0</v>
      </c>
      <c r="BB135">
        <f ca="1">E135/4*B2*BH135*BA135</f>
        <v>0</v>
      </c>
      <c r="BD135">
        <f ca="1">E135/4*B2*BH135*BC135</f>
        <v>0</v>
      </c>
      <c r="BF135">
        <f>BE135*B2+0.5*BE135*B2*0.75</f>
        <v>0</v>
      </c>
      <c r="BG135" s="11">
        <f t="shared" ca="1" si="196"/>
        <v>0</v>
      </c>
      <c r="BH135">
        <v>3</v>
      </c>
    </row>
    <row r="136" spans="3:60">
      <c r="D136" s="16">
        <f t="shared" ca="1" si="197"/>
        <v>114.41</v>
      </c>
      <c r="E136">
        <f ca="1">OFFSET(法宝等级!C2,H136-1,0)</f>
        <v>202.29</v>
      </c>
      <c r="G136">
        <v>2</v>
      </c>
      <c r="H136">
        <v>2</v>
      </c>
      <c r="J136">
        <f t="shared" si="192"/>
        <v>0</v>
      </c>
      <c r="L136">
        <f t="shared" si="193"/>
        <v>0</v>
      </c>
      <c r="N136">
        <f t="shared" si="194"/>
        <v>0</v>
      </c>
      <c r="O136" s="11">
        <f t="shared" si="195"/>
        <v>0</v>
      </c>
      <c r="Q136">
        <f t="shared" si="198"/>
        <v>0</v>
      </c>
      <c r="R136">
        <v>7</v>
      </c>
      <c r="S136">
        <f t="shared" si="199"/>
        <v>42</v>
      </c>
      <c r="T136">
        <v>0.06</v>
      </c>
      <c r="U136">
        <f t="shared" ca="1" si="200"/>
        <v>36.409999999999997</v>
      </c>
      <c r="V136">
        <v>6</v>
      </c>
      <c r="W136">
        <f t="shared" si="201"/>
        <v>36</v>
      </c>
      <c r="Y136">
        <f t="shared" si="202"/>
        <v>0</v>
      </c>
      <c r="AA136">
        <f t="shared" si="203"/>
        <v>0</v>
      </c>
      <c r="AB136" s="11">
        <f t="shared" ca="1" si="204"/>
        <v>114.41</v>
      </c>
      <c r="AD136">
        <f t="shared" si="205"/>
        <v>0</v>
      </c>
      <c r="AF136">
        <f t="shared" si="206"/>
        <v>0</v>
      </c>
      <c r="AH136">
        <f t="shared" ca="1" si="207"/>
        <v>0</v>
      </c>
      <c r="AJ136">
        <f t="shared" si="208"/>
        <v>0</v>
      </c>
      <c r="AL136">
        <f t="shared" si="209"/>
        <v>0</v>
      </c>
      <c r="AN136">
        <f t="shared" si="210"/>
        <v>0</v>
      </c>
      <c r="AO136" s="11">
        <f t="shared" ca="1" si="211"/>
        <v>0</v>
      </c>
      <c r="AP136" s="11">
        <v>0</v>
      </c>
      <c r="AR136">
        <f>B2*AQ136</f>
        <v>0</v>
      </c>
      <c r="AT136">
        <f>B2*AS136</f>
        <v>0</v>
      </c>
      <c r="AV136">
        <f>AU136*B2*B4*BH136*2</f>
        <v>0</v>
      </c>
      <c r="AX136">
        <f ca="1">(E136/2*2*AW136)*B2*B4*BH136*2</f>
        <v>0</v>
      </c>
      <c r="AZ136">
        <f ca="1">E136/4*B2*BH136*AY136</f>
        <v>0</v>
      </c>
      <c r="BB136">
        <f ca="1">E136/4*B2*BH136*BA136</f>
        <v>0</v>
      </c>
      <c r="BD136">
        <f ca="1">E136/4*B2*BH136*BC136</f>
        <v>0</v>
      </c>
      <c r="BF136">
        <f>BE136*B2+0.5*BE136*B2*0.75</f>
        <v>0</v>
      </c>
      <c r="BG136" s="11">
        <f t="shared" ca="1" si="196"/>
        <v>0</v>
      </c>
      <c r="BH136">
        <v>3</v>
      </c>
    </row>
    <row r="137" spans="3:60">
      <c r="D137" s="16">
        <f t="shared" si="197"/>
        <v>0</v>
      </c>
      <c r="G137">
        <v>3</v>
      </c>
      <c r="J137">
        <f t="shared" si="192"/>
        <v>0</v>
      </c>
      <c r="L137">
        <f t="shared" si="193"/>
        <v>0</v>
      </c>
      <c r="N137">
        <f t="shared" si="194"/>
        <v>0</v>
      </c>
      <c r="O137" s="11">
        <f t="shared" si="195"/>
        <v>0</v>
      </c>
      <c r="Q137">
        <f t="shared" si="198"/>
        <v>0</v>
      </c>
      <c r="S137">
        <f t="shared" si="199"/>
        <v>0</v>
      </c>
      <c r="U137">
        <f t="shared" si="200"/>
        <v>0</v>
      </c>
      <c r="W137">
        <f t="shared" si="201"/>
        <v>0</v>
      </c>
      <c r="Y137">
        <f t="shared" si="202"/>
        <v>0</v>
      </c>
      <c r="AA137">
        <f t="shared" si="203"/>
        <v>0</v>
      </c>
      <c r="AB137" s="11">
        <f t="shared" si="204"/>
        <v>0</v>
      </c>
      <c r="AD137">
        <f t="shared" si="205"/>
        <v>0</v>
      </c>
      <c r="AF137">
        <f t="shared" si="206"/>
        <v>0</v>
      </c>
      <c r="AH137">
        <f t="shared" si="207"/>
        <v>0</v>
      </c>
      <c r="AJ137">
        <f t="shared" si="208"/>
        <v>0</v>
      </c>
      <c r="AL137">
        <f t="shared" si="209"/>
        <v>0</v>
      </c>
      <c r="AN137">
        <f t="shared" si="210"/>
        <v>0</v>
      </c>
      <c r="AO137" s="11">
        <f t="shared" si="211"/>
        <v>0</v>
      </c>
      <c r="AP137" s="11">
        <v>0</v>
      </c>
      <c r="AR137">
        <f>B2*AQ137</f>
        <v>0</v>
      </c>
      <c r="AT137">
        <f>B2*AS137</f>
        <v>0</v>
      </c>
      <c r="AV137">
        <f>AU137*B2*B4*BH137*2</f>
        <v>0</v>
      </c>
      <c r="AX137">
        <f>(E137/2*2*AW137)*B2*B4*BH137*2</f>
        <v>0</v>
      </c>
      <c r="AZ137">
        <f>E137/4*B2*BH137*AY137</f>
        <v>0</v>
      </c>
      <c r="BB137">
        <f>E137/4*B2*BH137*BA137</f>
        <v>0</v>
      </c>
      <c r="BD137">
        <f>E137/4*B2*BH137*BC137</f>
        <v>0</v>
      </c>
      <c r="BF137">
        <f>BE137*B2+0.5*BE137*B2*0.75</f>
        <v>0</v>
      </c>
      <c r="BG137" s="11">
        <f t="shared" si="196"/>
        <v>0</v>
      </c>
      <c r="BH137">
        <v>3</v>
      </c>
    </row>
    <row r="138" spans="3:60">
      <c r="D138" s="16">
        <f t="shared" si="197"/>
        <v>0</v>
      </c>
      <c r="G138">
        <v>4</v>
      </c>
      <c r="J138">
        <f t="shared" si="192"/>
        <v>0</v>
      </c>
      <c r="L138">
        <f t="shared" si="193"/>
        <v>0</v>
      </c>
      <c r="N138">
        <f t="shared" si="194"/>
        <v>0</v>
      </c>
      <c r="O138" s="11">
        <f t="shared" si="195"/>
        <v>0</v>
      </c>
      <c r="Q138">
        <f t="shared" si="198"/>
        <v>0</v>
      </c>
      <c r="S138">
        <f t="shared" si="199"/>
        <v>0</v>
      </c>
      <c r="U138">
        <f t="shared" si="200"/>
        <v>0</v>
      </c>
      <c r="W138">
        <f t="shared" si="201"/>
        <v>0</v>
      </c>
      <c r="Y138">
        <f t="shared" si="202"/>
        <v>0</v>
      </c>
      <c r="AA138">
        <f t="shared" si="203"/>
        <v>0</v>
      </c>
      <c r="AB138" s="11">
        <f t="shared" si="204"/>
        <v>0</v>
      </c>
      <c r="AD138">
        <f t="shared" si="205"/>
        <v>0</v>
      </c>
      <c r="AF138">
        <f t="shared" si="206"/>
        <v>0</v>
      </c>
      <c r="AH138">
        <f t="shared" si="207"/>
        <v>0</v>
      </c>
      <c r="AJ138">
        <f t="shared" si="208"/>
        <v>0</v>
      </c>
      <c r="AL138">
        <f t="shared" si="209"/>
        <v>0</v>
      </c>
      <c r="AN138">
        <f t="shared" si="210"/>
        <v>0</v>
      </c>
      <c r="AO138" s="11">
        <f t="shared" si="211"/>
        <v>0</v>
      </c>
      <c r="AP138" s="11">
        <v>0</v>
      </c>
      <c r="AR138">
        <f>B2*AQ138</f>
        <v>0</v>
      </c>
      <c r="AT138">
        <f>B2*AS138</f>
        <v>0</v>
      </c>
      <c r="AV138">
        <f>AU138*B2*B4*BH138*2</f>
        <v>0</v>
      </c>
      <c r="AX138">
        <f>(E138/2*2*AW138)*B2*B4*BH138*2</f>
        <v>0</v>
      </c>
      <c r="AZ138">
        <f>E138/4*B2*BH138*AY138</f>
        <v>0</v>
      </c>
      <c r="BB138">
        <f>E138/4*B2*BH138*BA138</f>
        <v>0</v>
      </c>
      <c r="BD138">
        <f>E138/4*B2*BH138*BC138</f>
        <v>0</v>
      </c>
      <c r="BF138">
        <f>BE138*B2+0.5*BE138*B2*0.75</f>
        <v>0</v>
      </c>
      <c r="BG138" s="11">
        <f t="shared" si="196"/>
        <v>0</v>
      </c>
      <c r="BH138">
        <v>3</v>
      </c>
    </row>
    <row r="139" spans="3:60">
      <c r="D139" s="16">
        <f t="shared" si="197"/>
        <v>0</v>
      </c>
      <c r="G139">
        <v>5</v>
      </c>
      <c r="J139">
        <f t="shared" si="192"/>
        <v>0</v>
      </c>
      <c r="L139">
        <f t="shared" si="193"/>
        <v>0</v>
      </c>
      <c r="N139">
        <f t="shared" si="194"/>
        <v>0</v>
      </c>
      <c r="O139" s="11">
        <f t="shared" si="195"/>
        <v>0</v>
      </c>
      <c r="Q139">
        <f t="shared" si="198"/>
        <v>0</v>
      </c>
      <c r="S139">
        <f t="shared" si="199"/>
        <v>0</v>
      </c>
      <c r="U139">
        <f t="shared" si="200"/>
        <v>0</v>
      </c>
      <c r="W139">
        <f t="shared" si="201"/>
        <v>0</v>
      </c>
      <c r="Y139">
        <f t="shared" si="202"/>
        <v>0</v>
      </c>
      <c r="AA139">
        <f t="shared" si="203"/>
        <v>0</v>
      </c>
      <c r="AB139" s="11">
        <f t="shared" si="204"/>
        <v>0</v>
      </c>
      <c r="AD139">
        <f t="shared" si="205"/>
        <v>0</v>
      </c>
      <c r="AF139">
        <f t="shared" si="206"/>
        <v>0</v>
      </c>
      <c r="AH139">
        <f t="shared" si="207"/>
        <v>0</v>
      </c>
      <c r="AJ139">
        <f t="shared" si="208"/>
        <v>0</v>
      </c>
      <c r="AL139">
        <f t="shared" si="209"/>
        <v>0</v>
      </c>
      <c r="AN139">
        <f t="shared" si="210"/>
        <v>0</v>
      </c>
      <c r="AO139" s="11">
        <f t="shared" si="211"/>
        <v>0</v>
      </c>
      <c r="AP139" s="11">
        <v>0</v>
      </c>
      <c r="AR139">
        <f>B2*AQ139</f>
        <v>0</v>
      </c>
      <c r="AT139">
        <f>B2*AS139</f>
        <v>0</v>
      </c>
      <c r="AV139">
        <f>AU139*B2*B4*BH139*2</f>
        <v>0</v>
      </c>
      <c r="AX139">
        <f>(E139/2*2*AW139)*B2*B4*BH139*2</f>
        <v>0</v>
      </c>
      <c r="AZ139">
        <f>E139/4*B2*BH139*AY139</f>
        <v>0</v>
      </c>
      <c r="BB139">
        <f>E139/4*B2*BH139*BA139</f>
        <v>0</v>
      </c>
      <c r="BD139">
        <f>E139/4*B2*BH139*BC139</f>
        <v>0</v>
      </c>
      <c r="BF139">
        <f>BE139*B2+0.5*BE139*B2*0.75</f>
        <v>0</v>
      </c>
      <c r="BG139" s="11">
        <f t="shared" si="196"/>
        <v>0</v>
      </c>
      <c r="BH139">
        <v>3</v>
      </c>
    </row>
    <row r="140" spans="3:60">
      <c r="D140" s="16">
        <f t="shared" si="197"/>
        <v>0</v>
      </c>
      <c r="F140" s="5" t="s">
        <v>138</v>
      </c>
      <c r="G140">
        <v>6</v>
      </c>
      <c r="J140">
        <f t="shared" si="192"/>
        <v>0</v>
      </c>
      <c r="L140">
        <f t="shared" si="193"/>
        <v>0</v>
      </c>
      <c r="N140">
        <f t="shared" si="194"/>
        <v>0</v>
      </c>
      <c r="O140" s="11">
        <f t="shared" si="195"/>
        <v>0</v>
      </c>
      <c r="Q140">
        <f t="shared" si="198"/>
        <v>0</v>
      </c>
      <c r="S140">
        <f t="shared" si="199"/>
        <v>0</v>
      </c>
      <c r="U140">
        <f t="shared" si="200"/>
        <v>0</v>
      </c>
      <c r="W140">
        <f t="shared" si="201"/>
        <v>0</v>
      </c>
      <c r="Y140">
        <f t="shared" si="202"/>
        <v>0</v>
      </c>
      <c r="AA140">
        <f t="shared" si="203"/>
        <v>0</v>
      </c>
      <c r="AB140" s="11">
        <f t="shared" si="204"/>
        <v>0</v>
      </c>
      <c r="AD140">
        <f t="shared" si="205"/>
        <v>0</v>
      </c>
      <c r="AF140">
        <f t="shared" si="206"/>
        <v>0</v>
      </c>
      <c r="AH140">
        <f t="shared" si="207"/>
        <v>0</v>
      </c>
      <c r="AJ140">
        <f t="shared" si="208"/>
        <v>0</v>
      </c>
      <c r="AL140">
        <f t="shared" si="209"/>
        <v>0</v>
      </c>
      <c r="AN140">
        <f t="shared" si="210"/>
        <v>0</v>
      </c>
      <c r="AO140" s="11">
        <f t="shared" si="211"/>
        <v>0</v>
      </c>
      <c r="AP140" s="11">
        <v>0</v>
      </c>
      <c r="AR140">
        <f>B2*AQ140</f>
        <v>0</v>
      </c>
      <c r="AT140">
        <f>B2*AS140</f>
        <v>0</v>
      </c>
      <c r="AV140">
        <f>AU140*B2*B4*BH140*2</f>
        <v>0</v>
      </c>
      <c r="AX140">
        <f>(E140/2*2*AW140)*B2*B4*BH140*2</f>
        <v>0</v>
      </c>
      <c r="AZ140">
        <f>E140/4*B2*BH140*AY140</f>
        <v>0</v>
      </c>
      <c r="BB140">
        <f>E140/4*B2*BH140*BA140</f>
        <v>0</v>
      </c>
      <c r="BD140">
        <f>E140/4*B2*BH140*BC140</f>
        <v>0</v>
      </c>
      <c r="BF140">
        <f>BE140*B2+0.5*BE140*B2*0.75</f>
        <v>0</v>
      </c>
      <c r="BG140" s="11">
        <f t="shared" si="196"/>
        <v>0</v>
      </c>
      <c r="BH140">
        <v>3</v>
      </c>
    </row>
    <row r="141" spans="3:60">
      <c r="D141" s="16">
        <f t="shared" si="197"/>
        <v>0</v>
      </c>
      <c r="G141">
        <v>7</v>
      </c>
      <c r="J141">
        <f t="shared" si="192"/>
        <v>0</v>
      </c>
      <c r="L141">
        <f t="shared" si="193"/>
        <v>0</v>
      </c>
      <c r="N141">
        <f t="shared" si="194"/>
        <v>0</v>
      </c>
      <c r="O141" s="11">
        <f t="shared" si="195"/>
        <v>0</v>
      </c>
      <c r="Q141">
        <f t="shared" si="198"/>
        <v>0</v>
      </c>
      <c r="S141">
        <f t="shared" si="199"/>
        <v>0</v>
      </c>
      <c r="U141">
        <f t="shared" si="200"/>
        <v>0</v>
      </c>
      <c r="W141">
        <f t="shared" si="201"/>
        <v>0</v>
      </c>
      <c r="Y141">
        <f t="shared" si="202"/>
        <v>0</v>
      </c>
      <c r="AA141">
        <f t="shared" si="203"/>
        <v>0</v>
      </c>
      <c r="AB141" s="11">
        <f t="shared" si="204"/>
        <v>0</v>
      </c>
      <c r="AD141">
        <f t="shared" si="205"/>
        <v>0</v>
      </c>
      <c r="AF141">
        <f t="shared" si="206"/>
        <v>0</v>
      </c>
      <c r="AH141">
        <f t="shared" si="207"/>
        <v>0</v>
      </c>
      <c r="AJ141">
        <f t="shared" si="208"/>
        <v>0</v>
      </c>
      <c r="AL141">
        <f t="shared" si="209"/>
        <v>0</v>
      </c>
      <c r="AN141">
        <f t="shared" si="210"/>
        <v>0</v>
      </c>
      <c r="AO141" s="11">
        <f t="shared" si="211"/>
        <v>0</v>
      </c>
      <c r="AP141" s="11">
        <v>0</v>
      </c>
      <c r="AR141">
        <f>B2*AQ141</f>
        <v>0</v>
      </c>
      <c r="AT141">
        <f>B2*AS141</f>
        <v>0</v>
      </c>
      <c r="AV141">
        <f>AU141*B2*B4*BH141*2</f>
        <v>0</v>
      </c>
      <c r="AX141">
        <f>(E141/2*2*AW141)*B2*B4*BH141*2</f>
        <v>0</v>
      </c>
      <c r="AZ141">
        <f>E141/4*B2*BH141*AY141</f>
        <v>0</v>
      </c>
      <c r="BB141">
        <f>E141/4*B2*BH141*BA141</f>
        <v>0</v>
      </c>
      <c r="BD141">
        <f>E141/4*B2*BH141*BC141</f>
        <v>0</v>
      </c>
      <c r="BF141">
        <f>BE141*B2+0.5*BE141*B2*0.75</f>
        <v>0</v>
      </c>
      <c r="BG141" s="11">
        <f t="shared" si="196"/>
        <v>0</v>
      </c>
      <c r="BH141">
        <v>3</v>
      </c>
    </row>
    <row r="142" spans="3:60">
      <c r="D142" s="16">
        <f t="shared" si="197"/>
        <v>0</v>
      </c>
      <c r="G142">
        <v>8</v>
      </c>
      <c r="J142">
        <f t="shared" si="192"/>
        <v>0</v>
      </c>
      <c r="L142">
        <f t="shared" si="193"/>
        <v>0</v>
      </c>
      <c r="N142">
        <f t="shared" si="194"/>
        <v>0</v>
      </c>
      <c r="O142" s="11">
        <f t="shared" si="195"/>
        <v>0</v>
      </c>
      <c r="Q142">
        <f t="shared" si="198"/>
        <v>0</v>
      </c>
      <c r="S142">
        <f t="shared" si="199"/>
        <v>0</v>
      </c>
      <c r="U142">
        <f t="shared" si="200"/>
        <v>0</v>
      </c>
      <c r="W142">
        <f t="shared" si="201"/>
        <v>0</v>
      </c>
      <c r="Y142">
        <f t="shared" si="202"/>
        <v>0</v>
      </c>
      <c r="AA142">
        <f t="shared" si="203"/>
        <v>0</v>
      </c>
      <c r="AB142" s="11">
        <f t="shared" si="204"/>
        <v>0</v>
      </c>
      <c r="AD142">
        <f t="shared" si="205"/>
        <v>0</v>
      </c>
      <c r="AF142">
        <f t="shared" si="206"/>
        <v>0</v>
      </c>
      <c r="AH142">
        <f t="shared" si="207"/>
        <v>0</v>
      </c>
      <c r="AJ142">
        <f t="shared" si="208"/>
        <v>0</v>
      </c>
      <c r="AL142">
        <f t="shared" si="209"/>
        <v>0</v>
      </c>
      <c r="AN142">
        <f t="shared" si="210"/>
        <v>0</v>
      </c>
      <c r="AO142" s="11">
        <f t="shared" si="211"/>
        <v>0</v>
      </c>
      <c r="AP142" s="11">
        <v>0</v>
      </c>
      <c r="AR142">
        <f>B2*AQ142</f>
        <v>0</v>
      </c>
      <c r="AT142">
        <f>B2*AS142</f>
        <v>0</v>
      </c>
      <c r="AV142">
        <f>AU142*B2*B4*BH142*2</f>
        <v>0</v>
      </c>
      <c r="AX142">
        <f>(E142/2*2*AW142)*B2*B4*BH142*2</f>
        <v>0</v>
      </c>
      <c r="AZ142">
        <f>E142/4*B2*BH142*AY142</f>
        <v>0</v>
      </c>
      <c r="BB142">
        <f>E142/4*B2*BH142*BA142</f>
        <v>0</v>
      </c>
      <c r="BD142">
        <f>E142/4*B2*BH142*BC142</f>
        <v>0</v>
      </c>
      <c r="BF142">
        <f>BE142*B2+0.5*BE142*B2*0.75</f>
        <v>0</v>
      </c>
      <c r="BG142" s="11">
        <f t="shared" si="196"/>
        <v>0</v>
      </c>
      <c r="BH142">
        <v>3</v>
      </c>
    </row>
    <row r="143" spans="3:60">
      <c r="D143" s="16">
        <f t="shared" si="197"/>
        <v>0</v>
      </c>
      <c r="G143">
        <v>9</v>
      </c>
      <c r="J143">
        <f t="shared" si="192"/>
        <v>0</v>
      </c>
      <c r="L143">
        <f t="shared" si="193"/>
        <v>0</v>
      </c>
      <c r="N143">
        <f t="shared" si="194"/>
        <v>0</v>
      </c>
      <c r="O143" s="11">
        <f t="shared" si="195"/>
        <v>0</v>
      </c>
      <c r="Q143">
        <f t="shared" si="198"/>
        <v>0</v>
      </c>
      <c r="S143">
        <f t="shared" si="199"/>
        <v>0</v>
      </c>
      <c r="U143">
        <f t="shared" si="200"/>
        <v>0</v>
      </c>
      <c r="W143">
        <f t="shared" si="201"/>
        <v>0</v>
      </c>
      <c r="Y143">
        <f t="shared" si="202"/>
        <v>0</v>
      </c>
      <c r="AA143">
        <f t="shared" si="203"/>
        <v>0</v>
      </c>
      <c r="AB143" s="11">
        <f t="shared" si="204"/>
        <v>0</v>
      </c>
      <c r="AD143">
        <f t="shared" si="205"/>
        <v>0</v>
      </c>
      <c r="AF143">
        <f t="shared" si="206"/>
        <v>0</v>
      </c>
      <c r="AH143">
        <f t="shared" si="207"/>
        <v>0</v>
      </c>
      <c r="AJ143">
        <f t="shared" si="208"/>
        <v>0</v>
      </c>
      <c r="AL143">
        <f t="shared" si="209"/>
        <v>0</v>
      </c>
      <c r="AN143">
        <f t="shared" si="210"/>
        <v>0</v>
      </c>
      <c r="AO143" s="11">
        <f t="shared" si="211"/>
        <v>0</v>
      </c>
      <c r="AP143" s="11">
        <v>0</v>
      </c>
      <c r="AR143">
        <f>B2*AQ143</f>
        <v>0</v>
      </c>
      <c r="AT143">
        <f>B2*AS143</f>
        <v>0</v>
      </c>
      <c r="AV143">
        <f>AU143*B2*B4*BH143*2</f>
        <v>0</v>
      </c>
      <c r="AX143">
        <f>(E143/2*2*AW143)*B2*B4*BH143*2</f>
        <v>0</v>
      </c>
      <c r="AZ143">
        <f>E143/4*B2*BH143*AY143</f>
        <v>0</v>
      </c>
      <c r="BB143">
        <f>E143/4*B2*BH143*BA143</f>
        <v>0</v>
      </c>
      <c r="BD143">
        <f>E143/4*B2*BH143*BC143</f>
        <v>0</v>
      </c>
      <c r="BF143">
        <f>BE143*B2+0.5*BE143*B2*0.75</f>
        <v>0</v>
      </c>
      <c r="BG143" s="11">
        <f t="shared" si="196"/>
        <v>0</v>
      </c>
      <c r="BH143">
        <v>3</v>
      </c>
    </row>
    <row r="144" spans="3:60">
      <c r="D144" s="16">
        <f t="shared" si="197"/>
        <v>0</v>
      </c>
      <c r="G144">
        <v>10</v>
      </c>
      <c r="J144">
        <f t="shared" si="192"/>
        <v>0</v>
      </c>
      <c r="L144">
        <f t="shared" si="193"/>
        <v>0</v>
      </c>
      <c r="N144">
        <f t="shared" si="194"/>
        <v>0</v>
      </c>
      <c r="O144" s="11">
        <f t="shared" si="195"/>
        <v>0</v>
      </c>
      <c r="Q144">
        <f t="shared" si="198"/>
        <v>0</v>
      </c>
      <c r="S144">
        <f t="shared" si="199"/>
        <v>0</v>
      </c>
      <c r="U144">
        <f t="shared" si="200"/>
        <v>0</v>
      </c>
      <c r="W144">
        <f t="shared" si="201"/>
        <v>0</v>
      </c>
      <c r="Y144">
        <f t="shared" si="202"/>
        <v>0</v>
      </c>
      <c r="AA144">
        <f t="shared" si="203"/>
        <v>0</v>
      </c>
      <c r="AB144" s="11">
        <f t="shared" si="204"/>
        <v>0</v>
      </c>
      <c r="AD144">
        <f t="shared" si="205"/>
        <v>0</v>
      </c>
      <c r="AF144">
        <f t="shared" si="206"/>
        <v>0</v>
      </c>
      <c r="AH144">
        <f t="shared" si="207"/>
        <v>0</v>
      </c>
      <c r="AJ144">
        <f t="shared" si="208"/>
        <v>0</v>
      </c>
      <c r="AL144">
        <f t="shared" si="209"/>
        <v>0</v>
      </c>
      <c r="AN144">
        <f t="shared" si="210"/>
        <v>0</v>
      </c>
      <c r="AO144" s="11">
        <f t="shared" si="211"/>
        <v>0</v>
      </c>
      <c r="AP144" s="11">
        <v>0</v>
      </c>
      <c r="AR144">
        <f>B2*AQ144</f>
        <v>0</v>
      </c>
      <c r="AT144">
        <f>B2*AS144</f>
        <v>0</v>
      </c>
      <c r="AV144">
        <f>AU144*B2*B4*BH144*2</f>
        <v>0</v>
      </c>
      <c r="AX144">
        <f>(E144/2*2*AW144)*B2*B4*BH144*2</f>
        <v>0</v>
      </c>
      <c r="AZ144">
        <f>E144/4*B2*BH144*AY144</f>
        <v>0</v>
      </c>
      <c r="BB144">
        <f>E144/4*B2*BH144*BA144</f>
        <v>0</v>
      </c>
      <c r="BD144">
        <f>E144/4*B2*BH144*BC144</f>
        <v>0</v>
      </c>
      <c r="BF144">
        <f>BE144*B2+0.5*BE144*B2*0.75</f>
        <v>0</v>
      </c>
      <c r="BG144" s="11">
        <f t="shared" si="196"/>
        <v>0</v>
      </c>
      <c r="BH144">
        <v>3</v>
      </c>
    </row>
    <row r="145" spans="3:60" s="14" customFormat="1">
      <c r="C145" s="14" t="s">
        <v>85</v>
      </c>
    </row>
    <row r="146" spans="3:60">
      <c r="D146" s="16">
        <f t="shared" ref="D146:D155" ca="1" si="212">O146+AB146+AO146+AP146+BG146</f>
        <v>43</v>
      </c>
      <c r="E146">
        <f ca="1">OFFSET(法宝等级!C2,H146-1,0)</f>
        <v>42.57</v>
      </c>
      <c r="F146" s="5" t="s">
        <v>142</v>
      </c>
      <c r="G146">
        <v>1</v>
      </c>
      <c r="H146">
        <v>1</v>
      </c>
      <c r="J146">
        <f t="shared" si="192"/>
        <v>0</v>
      </c>
      <c r="L146">
        <f t="shared" si="193"/>
        <v>0</v>
      </c>
      <c r="M146">
        <f ca="1">ROUND(E146,0)</f>
        <v>43</v>
      </c>
      <c r="N146">
        <f t="shared" ca="1" si="194"/>
        <v>43</v>
      </c>
      <c r="O146" s="11">
        <f t="shared" ca="1" si="195"/>
        <v>43</v>
      </c>
      <c r="Q146">
        <f t="shared" ref="Q146:Q155" si="213">P146*BH146</f>
        <v>0</v>
      </c>
      <c r="S146">
        <f t="shared" ref="S146:S155" si="214">R146*BH146*2</f>
        <v>0</v>
      </c>
      <c r="U146">
        <f t="shared" ref="U146:U155" ca="1" si="215">ROUND((E146/2*(1-T146)+2*E146/2*T146-E146/2)*BH146*2,2)</f>
        <v>0</v>
      </c>
      <c r="W146">
        <f t="shared" ref="W146:W155" si="216">V146*BH146*2</f>
        <v>0</v>
      </c>
      <c r="Y146">
        <f t="shared" ref="Y146:Y155" si="217">X146*BH146*2</f>
        <v>0</v>
      </c>
      <c r="AA146">
        <f t="shared" ref="AA146:AA155" si="218">Z146*BH146*2</f>
        <v>0</v>
      </c>
      <c r="AB146" s="11">
        <f t="shared" ca="1" si="204"/>
        <v>0</v>
      </c>
      <c r="AD146">
        <f t="shared" ref="AD146:AD155" si="219">-AC146*BH146</f>
        <v>0</v>
      </c>
      <c r="AF146">
        <f t="shared" ref="AF146:AF155" si="220">-AE146*BH146*2</f>
        <v>0</v>
      </c>
      <c r="AH146">
        <f t="shared" ref="AH146:AH155" ca="1" si="221">-(E146/2*(1-AG146)+2*E146/2*AG146-E146/2)*BH146*2</f>
        <v>0</v>
      </c>
      <c r="AJ146">
        <f t="shared" ref="AJ146:AJ155" si="222">-AI146*BH146*2</f>
        <v>0</v>
      </c>
      <c r="AL146">
        <f t="shared" ref="AL146:AL155" si="223">-AK146*BH146*2</f>
        <v>0</v>
      </c>
      <c r="AN146">
        <f t="shared" ref="AN146:AN155" si="224">-AM146*BH146*2</f>
        <v>0</v>
      </c>
      <c r="AO146" s="11">
        <f t="shared" ref="AO146:AO155" ca="1" si="225">AD146+AF146+AH146+AJ146+AL146+AN146</f>
        <v>0</v>
      </c>
      <c r="AP146" s="11">
        <v>0</v>
      </c>
      <c r="AR146">
        <f>B2*AQ146</f>
        <v>0</v>
      </c>
      <c r="AT146">
        <f>B2*AS146</f>
        <v>0</v>
      </c>
      <c r="AV146">
        <f>AU146*B2*B4*BH146*2</f>
        <v>0</v>
      </c>
      <c r="AX146">
        <f ca="1">(E146/2*2*AW146)*B2*B4*BH146*2</f>
        <v>0</v>
      </c>
      <c r="AZ146">
        <f ca="1">E146/4*B2*BH146*AY146</f>
        <v>0</v>
      </c>
      <c r="BB146">
        <f ca="1">E146/4*B2*BH146*BA146</f>
        <v>0</v>
      </c>
      <c r="BD146">
        <f ca="1">E146/4*B2*BH146*BC146</f>
        <v>0</v>
      </c>
      <c r="BF146">
        <f>BE146*B2+0.5*BE146*B2*0.75</f>
        <v>0</v>
      </c>
      <c r="BG146" s="11">
        <f t="shared" ca="1" si="196"/>
        <v>0</v>
      </c>
      <c r="BH146">
        <v>3</v>
      </c>
    </row>
    <row r="147" spans="3:60">
      <c r="D147" s="16">
        <f t="shared" ca="1" si="212"/>
        <v>202</v>
      </c>
      <c r="E147">
        <f ca="1">OFFSET(法宝等级!C2,H147-1,0)</f>
        <v>202.29</v>
      </c>
      <c r="G147">
        <v>2</v>
      </c>
      <c r="H147">
        <v>2</v>
      </c>
      <c r="J147">
        <f t="shared" si="192"/>
        <v>0</v>
      </c>
      <c r="L147">
        <f t="shared" si="193"/>
        <v>0</v>
      </c>
      <c r="M147">
        <f t="shared" ref="M147:M149" ca="1" si="226">ROUND(E147,0)</f>
        <v>202</v>
      </c>
      <c r="N147">
        <f t="shared" ca="1" si="194"/>
        <v>202</v>
      </c>
      <c r="O147" s="11">
        <f t="shared" ca="1" si="195"/>
        <v>202</v>
      </c>
      <c r="Q147">
        <f t="shared" si="213"/>
        <v>0</v>
      </c>
      <c r="S147">
        <f t="shared" si="214"/>
        <v>0</v>
      </c>
      <c r="U147">
        <f t="shared" ca="1" si="215"/>
        <v>0</v>
      </c>
      <c r="W147">
        <f t="shared" si="216"/>
        <v>0</v>
      </c>
      <c r="Y147">
        <f t="shared" si="217"/>
        <v>0</v>
      </c>
      <c r="AA147">
        <f t="shared" si="218"/>
        <v>0</v>
      </c>
      <c r="AB147" s="11">
        <f t="shared" ca="1" si="204"/>
        <v>0</v>
      </c>
      <c r="AD147">
        <f t="shared" si="219"/>
        <v>0</v>
      </c>
      <c r="AF147">
        <f t="shared" si="220"/>
        <v>0</v>
      </c>
      <c r="AH147">
        <f t="shared" ca="1" si="221"/>
        <v>0</v>
      </c>
      <c r="AJ147">
        <f t="shared" si="222"/>
        <v>0</v>
      </c>
      <c r="AL147">
        <f t="shared" si="223"/>
        <v>0</v>
      </c>
      <c r="AN147">
        <f t="shared" si="224"/>
        <v>0</v>
      </c>
      <c r="AO147" s="11">
        <f t="shared" ca="1" si="225"/>
        <v>0</v>
      </c>
      <c r="AP147" s="11">
        <v>0</v>
      </c>
      <c r="AR147">
        <f>B2*AQ147</f>
        <v>0</v>
      </c>
      <c r="AT147">
        <f>B2*AS147</f>
        <v>0</v>
      </c>
      <c r="AV147">
        <f>AU147*B2*B4*BH147*2</f>
        <v>0</v>
      </c>
      <c r="AX147">
        <f ca="1">(E147/2*2*AW147)*B2*B4*BH147*2</f>
        <v>0</v>
      </c>
      <c r="AZ147">
        <f ca="1">E147/4*B2*BH147*AY147</f>
        <v>0</v>
      </c>
      <c r="BB147">
        <f ca="1">E147/4*B2*BH147*BA147</f>
        <v>0</v>
      </c>
      <c r="BD147">
        <f ca="1">E147/4*B2*BH147*BC147</f>
        <v>0</v>
      </c>
      <c r="BF147">
        <f>BE147*B2+0.5*BE147*B2*0.75</f>
        <v>0</v>
      </c>
      <c r="BG147" s="11">
        <f t="shared" ca="1" si="196"/>
        <v>0</v>
      </c>
      <c r="BH147">
        <v>3</v>
      </c>
    </row>
    <row r="148" spans="3:60">
      <c r="D148" s="16">
        <f t="shared" ca="1" si="212"/>
        <v>533</v>
      </c>
      <c r="E148">
        <f ca="1">OFFSET(法宝等级!C2,H148-1,0)</f>
        <v>532.98</v>
      </c>
      <c r="G148">
        <v>3</v>
      </c>
      <c r="H148">
        <v>3</v>
      </c>
      <c r="J148">
        <f t="shared" si="192"/>
        <v>0</v>
      </c>
      <c r="L148">
        <f t="shared" si="193"/>
        <v>0</v>
      </c>
      <c r="M148">
        <f t="shared" ca="1" si="226"/>
        <v>533</v>
      </c>
      <c r="N148">
        <f t="shared" ca="1" si="194"/>
        <v>533</v>
      </c>
      <c r="O148" s="11">
        <f t="shared" ca="1" si="195"/>
        <v>533</v>
      </c>
      <c r="Q148">
        <f t="shared" si="213"/>
        <v>0</v>
      </c>
      <c r="S148">
        <f t="shared" si="214"/>
        <v>0</v>
      </c>
      <c r="U148">
        <f t="shared" ca="1" si="215"/>
        <v>0</v>
      </c>
      <c r="W148">
        <f t="shared" si="216"/>
        <v>0</v>
      </c>
      <c r="Y148">
        <f t="shared" si="217"/>
        <v>0</v>
      </c>
      <c r="AA148">
        <f t="shared" si="218"/>
        <v>0</v>
      </c>
      <c r="AB148" s="11">
        <f t="shared" ca="1" si="204"/>
        <v>0</v>
      </c>
      <c r="AD148">
        <f t="shared" si="219"/>
        <v>0</v>
      </c>
      <c r="AF148">
        <f t="shared" si="220"/>
        <v>0</v>
      </c>
      <c r="AH148">
        <f t="shared" ca="1" si="221"/>
        <v>0</v>
      </c>
      <c r="AJ148">
        <f t="shared" si="222"/>
        <v>0</v>
      </c>
      <c r="AL148">
        <f t="shared" si="223"/>
        <v>0</v>
      </c>
      <c r="AN148">
        <f t="shared" si="224"/>
        <v>0</v>
      </c>
      <c r="AO148" s="11">
        <f t="shared" ca="1" si="225"/>
        <v>0</v>
      </c>
      <c r="AP148" s="11">
        <v>0</v>
      </c>
      <c r="AR148">
        <f>B2*AQ148</f>
        <v>0</v>
      </c>
      <c r="AT148">
        <f>B2*AS148</f>
        <v>0</v>
      </c>
      <c r="AV148">
        <f>AU148*B2*B4*BH148*2</f>
        <v>0</v>
      </c>
      <c r="AX148">
        <f ca="1">(E148/2*2*AW148)*B2*B4*BH148*2</f>
        <v>0</v>
      </c>
      <c r="AZ148">
        <f ca="1">E148/4*B2*BH148*AY148</f>
        <v>0</v>
      </c>
      <c r="BB148">
        <f ca="1">E148/4*B2*BH148*BA148</f>
        <v>0</v>
      </c>
      <c r="BD148">
        <f ca="1">E148/4*B2*BH148*BC148</f>
        <v>0</v>
      </c>
      <c r="BF148">
        <f>BE148*B2+0.5*BE148*B2*0.75</f>
        <v>0</v>
      </c>
      <c r="BG148" s="11">
        <f t="shared" ca="1" si="196"/>
        <v>0</v>
      </c>
      <c r="BH148">
        <v>3</v>
      </c>
    </row>
    <row r="149" spans="3:60">
      <c r="D149" s="16">
        <f t="shared" ca="1" si="212"/>
        <v>3775</v>
      </c>
      <c r="E149">
        <f ca="1">OFFSET(法宝等级!C2,H149-1,0)</f>
        <v>3775</v>
      </c>
      <c r="G149">
        <v>4</v>
      </c>
      <c r="H149">
        <v>5</v>
      </c>
      <c r="J149">
        <f t="shared" si="192"/>
        <v>0</v>
      </c>
      <c r="L149">
        <f t="shared" si="193"/>
        <v>0</v>
      </c>
      <c r="M149">
        <f t="shared" ca="1" si="226"/>
        <v>3775</v>
      </c>
      <c r="N149">
        <f t="shared" ca="1" si="194"/>
        <v>3775</v>
      </c>
      <c r="O149" s="11">
        <f t="shared" ca="1" si="195"/>
        <v>3775</v>
      </c>
      <c r="Q149">
        <f t="shared" si="213"/>
        <v>0</v>
      </c>
      <c r="S149">
        <f t="shared" si="214"/>
        <v>0</v>
      </c>
      <c r="U149">
        <f t="shared" ca="1" si="215"/>
        <v>0</v>
      </c>
      <c r="W149">
        <f t="shared" si="216"/>
        <v>0</v>
      </c>
      <c r="Y149">
        <f t="shared" si="217"/>
        <v>0</v>
      </c>
      <c r="AA149">
        <f t="shared" si="218"/>
        <v>0</v>
      </c>
      <c r="AB149" s="11">
        <f t="shared" ca="1" si="204"/>
        <v>0</v>
      </c>
      <c r="AD149">
        <f t="shared" si="219"/>
        <v>0</v>
      </c>
      <c r="AF149">
        <f t="shared" si="220"/>
        <v>0</v>
      </c>
      <c r="AH149">
        <f t="shared" ca="1" si="221"/>
        <v>0</v>
      </c>
      <c r="AJ149">
        <f t="shared" si="222"/>
        <v>0</v>
      </c>
      <c r="AL149">
        <f t="shared" si="223"/>
        <v>0</v>
      </c>
      <c r="AN149">
        <f t="shared" si="224"/>
        <v>0</v>
      </c>
      <c r="AO149" s="11">
        <f t="shared" ca="1" si="225"/>
        <v>0</v>
      </c>
      <c r="AP149" s="11">
        <v>0</v>
      </c>
      <c r="AR149">
        <f>B2*AQ149</f>
        <v>0</v>
      </c>
      <c r="AT149">
        <f>B2*AS149</f>
        <v>0</v>
      </c>
      <c r="AV149">
        <f>AU149*B2*B4*BH149*2</f>
        <v>0</v>
      </c>
      <c r="AX149">
        <f ca="1">(E149/2*2*AW149)*B2*B4*BH149*2</f>
        <v>0</v>
      </c>
      <c r="AZ149">
        <f ca="1">E149/4*B2*BH149*AY149</f>
        <v>0</v>
      </c>
      <c r="BB149">
        <f ca="1">E149/4*B2*BH149*BA149</f>
        <v>0</v>
      </c>
      <c r="BD149">
        <f ca="1">E149/4*B2*BH149*BC149</f>
        <v>0</v>
      </c>
      <c r="BF149">
        <f>BE149*B2+0.5*BE149*B2*0.75</f>
        <v>0</v>
      </c>
      <c r="BG149" s="11">
        <f t="shared" ca="1" si="196"/>
        <v>0</v>
      </c>
      <c r="BH149">
        <v>3</v>
      </c>
    </row>
    <row r="150" spans="3:60">
      <c r="D150" s="16">
        <f t="shared" si="212"/>
        <v>0</v>
      </c>
      <c r="F150" s="5" t="s">
        <v>143</v>
      </c>
      <c r="G150">
        <v>5</v>
      </c>
      <c r="J150">
        <f t="shared" si="192"/>
        <v>0</v>
      </c>
      <c r="L150">
        <f t="shared" si="193"/>
        <v>0</v>
      </c>
      <c r="N150">
        <f t="shared" si="194"/>
        <v>0</v>
      </c>
      <c r="O150" s="11">
        <f t="shared" si="195"/>
        <v>0</v>
      </c>
      <c r="Q150">
        <f t="shared" si="213"/>
        <v>0</v>
      </c>
      <c r="S150">
        <f t="shared" si="214"/>
        <v>0</v>
      </c>
      <c r="U150">
        <f t="shared" si="215"/>
        <v>0</v>
      </c>
      <c r="W150">
        <f t="shared" si="216"/>
        <v>0</v>
      </c>
      <c r="Y150">
        <f t="shared" si="217"/>
        <v>0</v>
      </c>
      <c r="AA150">
        <f t="shared" si="218"/>
        <v>0</v>
      </c>
      <c r="AB150" s="11">
        <f t="shared" si="204"/>
        <v>0</v>
      </c>
      <c r="AD150">
        <f t="shared" si="219"/>
        <v>0</v>
      </c>
      <c r="AF150">
        <f t="shared" si="220"/>
        <v>0</v>
      </c>
      <c r="AH150">
        <f t="shared" si="221"/>
        <v>0</v>
      </c>
      <c r="AJ150">
        <f t="shared" si="222"/>
        <v>0</v>
      </c>
      <c r="AL150">
        <f t="shared" si="223"/>
        <v>0</v>
      </c>
      <c r="AN150">
        <f t="shared" si="224"/>
        <v>0</v>
      </c>
      <c r="AO150" s="11">
        <f t="shared" si="225"/>
        <v>0</v>
      </c>
      <c r="AP150" s="11">
        <v>0</v>
      </c>
      <c r="AR150">
        <f>B2*AQ150</f>
        <v>0</v>
      </c>
      <c r="AT150">
        <f>B2*AS150</f>
        <v>0</v>
      </c>
      <c r="AV150">
        <f>AU150*B2*B4*BH150*2</f>
        <v>0</v>
      </c>
      <c r="AX150">
        <f>(E150/2*2*AW150)*B2*B4*BH150*2</f>
        <v>0</v>
      </c>
      <c r="AZ150">
        <f>E150/4*B2*BH150*AY150</f>
        <v>0</v>
      </c>
      <c r="BB150">
        <f>E150/4*B2*BH150*BA150</f>
        <v>0</v>
      </c>
      <c r="BD150">
        <f>E150/4*B2*BH150*BC150</f>
        <v>0</v>
      </c>
      <c r="BF150">
        <f>BE150*B2+0.5*BE150*B2*0.75</f>
        <v>0</v>
      </c>
      <c r="BG150" s="11">
        <f t="shared" si="196"/>
        <v>0</v>
      </c>
      <c r="BH150">
        <v>3</v>
      </c>
    </row>
    <row r="151" spans="3:60">
      <c r="D151" s="16">
        <f t="shared" si="212"/>
        <v>0</v>
      </c>
      <c r="G151">
        <v>6</v>
      </c>
      <c r="J151">
        <f t="shared" si="192"/>
        <v>0</v>
      </c>
      <c r="L151">
        <f t="shared" si="193"/>
        <v>0</v>
      </c>
      <c r="N151">
        <f t="shared" si="194"/>
        <v>0</v>
      </c>
      <c r="O151" s="11">
        <f t="shared" si="195"/>
        <v>0</v>
      </c>
      <c r="Q151">
        <f t="shared" si="213"/>
        <v>0</v>
      </c>
      <c r="S151">
        <f t="shared" si="214"/>
        <v>0</v>
      </c>
      <c r="U151">
        <f t="shared" si="215"/>
        <v>0</v>
      </c>
      <c r="W151">
        <f t="shared" si="216"/>
        <v>0</v>
      </c>
      <c r="Y151">
        <f t="shared" si="217"/>
        <v>0</v>
      </c>
      <c r="AA151">
        <f t="shared" si="218"/>
        <v>0</v>
      </c>
      <c r="AB151" s="11">
        <f t="shared" si="204"/>
        <v>0</v>
      </c>
      <c r="AD151">
        <f t="shared" si="219"/>
        <v>0</v>
      </c>
      <c r="AF151">
        <f t="shared" si="220"/>
        <v>0</v>
      </c>
      <c r="AH151">
        <f t="shared" si="221"/>
        <v>0</v>
      </c>
      <c r="AJ151">
        <f t="shared" si="222"/>
        <v>0</v>
      </c>
      <c r="AL151">
        <f t="shared" si="223"/>
        <v>0</v>
      </c>
      <c r="AN151">
        <f t="shared" si="224"/>
        <v>0</v>
      </c>
      <c r="AO151" s="11">
        <f t="shared" si="225"/>
        <v>0</v>
      </c>
      <c r="AP151" s="11">
        <v>0</v>
      </c>
      <c r="AR151">
        <f>B2*AQ151</f>
        <v>0</v>
      </c>
      <c r="AT151">
        <f>B2*AS151</f>
        <v>0</v>
      </c>
      <c r="AV151">
        <f>AU151*B2*B4*BH151*2</f>
        <v>0</v>
      </c>
      <c r="AX151">
        <f>(E151/2*2*AW151)*B2*B4*BH151*2</f>
        <v>0</v>
      </c>
      <c r="AZ151">
        <f>E151/4*B2*BH151*AY151</f>
        <v>0</v>
      </c>
      <c r="BB151">
        <f>E151/4*B2*BH151*BA151</f>
        <v>0</v>
      </c>
      <c r="BD151">
        <f>E151/4*B2*BH151*BC151</f>
        <v>0</v>
      </c>
      <c r="BF151">
        <f>BE151*B2+0.5*BE151*B2*0.75</f>
        <v>0</v>
      </c>
      <c r="BG151" s="11">
        <f t="shared" si="196"/>
        <v>0</v>
      </c>
      <c r="BH151">
        <v>3</v>
      </c>
    </row>
    <row r="152" spans="3:60">
      <c r="D152" s="16">
        <f t="shared" si="212"/>
        <v>0</v>
      </c>
      <c r="G152">
        <v>7</v>
      </c>
      <c r="J152">
        <f t="shared" si="192"/>
        <v>0</v>
      </c>
      <c r="L152">
        <f t="shared" si="193"/>
        <v>0</v>
      </c>
      <c r="N152">
        <f t="shared" si="194"/>
        <v>0</v>
      </c>
      <c r="O152" s="11">
        <f t="shared" si="195"/>
        <v>0</v>
      </c>
      <c r="Q152">
        <f t="shared" si="213"/>
        <v>0</v>
      </c>
      <c r="S152">
        <f t="shared" si="214"/>
        <v>0</v>
      </c>
      <c r="U152">
        <f t="shared" si="215"/>
        <v>0</v>
      </c>
      <c r="W152">
        <f t="shared" si="216"/>
        <v>0</v>
      </c>
      <c r="Y152">
        <f t="shared" si="217"/>
        <v>0</v>
      </c>
      <c r="AA152">
        <f t="shared" si="218"/>
        <v>0</v>
      </c>
      <c r="AB152" s="11">
        <f t="shared" si="204"/>
        <v>0</v>
      </c>
      <c r="AD152">
        <f t="shared" si="219"/>
        <v>0</v>
      </c>
      <c r="AF152">
        <f t="shared" si="220"/>
        <v>0</v>
      </c>
      <c r="AH152">
        <f t="shared" si="221"/>
        <v>0</v>
      </c>
      <c r="AJ152">
        <f t="shared" si="222"/>
        <v>0</v>
      </c>
      <c r="AL152">
        <f t="shared" si="223"/>
        <v>0</v>
      </c>
      <c r="AN152">
        <f t="shared" si="224"/>
        <v>0</v>
      </c>
      <c r="AO152" s="11">
        <f t="shared" si="225"/>
        <v>0</v>
      </c>
      <c r="AP152" s="11">
        <v>0</v>
      </c>
      <c r="AR152">
        <f>B2*AQ152</f>
        <v>0</v>
      </c>
      <c r="AT152">
        <f>B2*AS152</f>
        <v>0</v>
      </c>
      <c r="AV152">
        <f>AU152*B2*B4*BH152*2</f>
        <v>0</v>
      </c>
      <c r="AX152">
        <f>(E152/2*2*AW152)*B2*B4*BH152*2</f>
        <v>0</v>
      </c>
      <c r="AZ152">
        <f>E152/4*B2*BH152*AY152</f>
        <v>0</v>
      </c>
      <c r="BB152">
        <f>E152/4*B2*BH152*BA152</f>
        <v>0</v>
      </c>
      <c r="BD152">
        <f>E152/4*B2*BH152*BC152</f>
        <v>0</v>
      </c>
      <c r="BF152">
        <f>BE152*B2+0.5*BE152*B2*0.75</f>
        <v>0</v>
      </c>
      <c r="BG152" s="11">
        <f t="shared" si="196"/>
        <v>0</v>
      </c>
      <c r="BH152">
        <v>3</v>
      </c>
    </row>
    <row r="153" spans="3:60">
      <c r="D153" s="16">
        <f t="shared" si="212"/>
        <v>0</v>
      </c>
      <c r="F153" s="5" t="s">
        <v>144</v>
      </c>
      <c r="G153">
        <v>8</v>
      </c>
      <c r="J153">
        <f t="shared" si="192"/>
        <v>0</v>
      </c>
      <c r="L153">
        <f t="shared" si="193"/>
        <v>0</v>
      </c>
      <c r="N153">
        <f t="shared" si="194"/>
        <v>0</v>
      </c>
      <c r="O153" s="11">
        <f t="shared" si="195"/>
        <v>0</v>
      </c>
      <c r="Q153">
        <f t="shared" si="213"/>
        <v>0</v>
      </c>
      <c r="S153">
        <f t="shared" si="214"/>
        <v>0</v>
      </c>
      <c r="U153">
        <f t="shared" si="215"/>
        <v>0</v>
      </c>
      <c r="W153">
        <f t="shared" si="216"/>
        <v>0</v>
      </c>
      <c r="Y153">
        <f t="shared" si="217"/>
        <v>0</v>
      </c>
      <c r="AA153">
        <f t="shared" si="218"/>
        <v>0</v>
      </c>
      <c r="AB153" s="11">
        <f t="shared" si="204"/>
        <v>0</v>
      </c>
      <c r="AD153">
        <f t="shared" si="219"/>
        <v>0</v>
      </c>
      <c r="AF153">
        <f t="shared" si="220"/>
        <v>0</v>
      </c>
      <c r="AH153">
        <f t="shared" si="221"/>
        <v>0</v>
      </c>
      <c r="AJ153">
        <f t="shared" si="222"/>
        <v>0</v>
      </c>
      <c r="AL153">
        <f t="shared" si="223"/>
        <v>0</v>
      </c>
      <c r="AN153">
        <f t="shared" si="224"/>
        <v>0</v>
      </c>
      <c r="AO153" s="11">
        <f t="shared" si="225"/>
        <v>0</v>
      </c>
      <c r="AP153" s="11">
        <v>0</v>
      </c>
      <c r="AR153">
        <f>B2*AQ153</f>
        <v>0</v>
      </c>
      <c r="AT153">
        <f>B2*AS153</f>
        <v>0</v>
      </c>
      <c r="AV153">
        <f>AU153*B2*B4*BH153*2</f>
        <v>0</v>
      </c>
      <c r="AX153">
        <f>(E153/2*2*AW153)*B2*B4*BH153*2</f>
        <v>0</v>
      </c>
      <c r="AZ153">
        <f>E153/4*B2*BH153*AY153</f>
        <v>0</v>
      </c>
      <c r="BB153">
        <f>E153/4*B2*BH153*BA153</f>
        <v>0</v>
      </c>
      <c r="BD153">
        <f>E153/4*B2*BH153*BC153</f>
        <v>0</v>
      </c>
      <c r="BF153">
        <f>BE153*B2+0.5*BE153*B2*0.75</f>
        <v>0</v>
      </c>
      <c r="BG153" s="11">
        <f t="shared" si="196"/>
        <v>0</v>
      </c>
      <c r="BH153">
        <v>3</v>
      </c>
    </row>
    <row r="154" spans="3:60">
      <c r="D154" s="16">
        <f t="shared" si="212"/>
        <v>0</v>
      </c>
      <c r="G154">
        <v>9</v>
      </c>
      <c r="J154">
        <f t="shared" si="192"/>
        <v>0</v>
      </c>
      <c r="L154">
        <f t="shared" si="193"/>
        <v>0</v>
      </c>
      <c r="N154">
        <f t="shared" si="194"/>
        <v>0</v>
      </c>
      <c r="O154" s="11">
        <f t="shared" si="195"/>
        <v>0</v>
      </c>
      <c r="Q154">
        <f t="shared" si="213"/>
        <v>0</v>
      </c>
      <c r="S154">
        <f t="shared" si="214"/>
        <v>0</v>
      </c>
      <c r="U154">
        <f t="shared" si="215"/>
        <v>0</v>
      </c>
      <c r="W154">
        <f t="shared" si="216"/>
        <v>0</v>
      </c>
      <c r="Y154">
        <f t="shared" si="217"/>
        <v>0</v>
      </c>
      <c r="AA154">
        <f t="shared" si="218"/>
        <v>0</v>
      </c>
      <c r="AB154" s="11">
        <f t="shared" si="204"/>
        <v>0</v>
      </c>
      <c r="AD154">
        <f t="shared" si="219"/>
        <v>0</v>
      </c>
      <c r="AF154">
        <f t="shared" si="220"/>
        <v>0</v>
      </c>
      <c r="AH154">
        <f t="shared" si="221"/>
        <v>0</v>
      </c>
      <c r="AJ154">
        <f t="shared" si="222"/>
        <v>0</v>
      </c>
      <c r="AL154">
        <f t="shared" si="223"/>
        <v>0</v>
      </c>
      <c r="AN154">
        <f t="shared" si="224"/>
        <v>0</v>
      </c>
      <c r="AO154" s="11">
        <f t="shared" si="225"/>
        <v>0</v>
      </c>
      <c r="AP154" s="11">
        <v>0</v>
      </c>
      <c r="AR154">
        <f>B2*AQ154</f>
        <v>0</v>
      </c>
      <c r="AT154">
        <f>B2*AS154</f>
        <v>0</v>
      </c>
      <c r="AV154">
        <f>AU154*B2*B4*BH154*2</f>
        <v>0</v>
      </c>
      <c r="AX154">
        <f>(E154/2*2*AW154)*B2*B4*BH154*2</f>
        <v>0</v>
      </c>
      <c r="AZ154">
        <f>E154/4*B2*BH154*AY154</f>
        <v>0</v>
      </c>
      <c r="BB154">
        <f>E154/4*B2*BH154*BA154</f>
        <v>0</v>
      </c>
      <c r="BD154">
        <f>E154/4*B2*BH154*BC154</f>
        <v>0</v>
      </c>
      <c r="BF154">
        <f>BE154*B2+0.5*BE154*B2*0.75</f>
        <v>0</v>
      </c>
      <c r="BG154" s="11">
        <f t="shared" si="196"/>
        <v>0</v>
      </c>
      <c r="BH154">
        <v>3</v>
      </c>
    </row>
    <row r="155" spans="3:60">
      <c r="D155" s="16">
        <f t="shared" si="212"/>
        <v>0</v>
      </c>
      <c r="G155">
        <v>10</v>
      </c>
      <c r="J155">
        <f t="shared" si="192"/>
        <v>0</v>
      </c>
      <c r="L155">
        <f t="shared" si="193"/>
        <v>0</v>
      </c>
      <c r="N155">
        <f t="shared" si="194"/>
        <v>0</v>
      </c>
      <c r="O155" s="11">
        <f t="shared" si="195"/>
        <v>0</v>
      </c>
      <c r="Q155">
        <f t="shared" si="213"/>
        <v>0</v>
      </c>
      <c r="S155">
        <f t="shared" si="214"/>
        <v>0</v>
      </c>
      <c r="U155">
        <f t="shared" si="215"/>
        <v>0</v>
      </c>
      <c r="W155">
        <f t="shared" si="216"/>
        <v>0</v>
      </c>
      <c r="Y155">
        <f t="shared" si="217"/>
        <v>0</v>
      </c>
      <c r="AA155">
        <f t="shared" si="218"/>
        <v>0</v>
      </c>
      <c r="AB155" s="11">
        <f t="shared" si="204"/>
        <v>0</v>
      </c>
      <c r="AD155">
        <f t="shared" si="219"/>
        <v>0</v>
      </c>
      <c r="AF155">
        <f t="shared" si="220"/>
        <v>0</v>
      </c>
      <c r="AH155">
        <f t="shared" si="221"/>
        <v>0</v>
      </c>
      <c r="AJ155">
        <f t="shared" si="222"/>
        <v>0</v>
      </c>
      <c r="AL155">
        <f t="shared" si="223"/>
        <v>0</v>
      </c>
      <c r="AN155">
        <f t="shared" si="224"/>
        <v>0</v>
      </c>
      <c r="AO155" s="11">
        <f t="shared" si="225"/>
        <v>0</v>
      </c>
      <c r="AP155" s="11">
        <v>0</v>
      </c>
      <c r="AR155">
        <f>B2*AQ155</f>
        <v>0</v>
      </c>
      <c r="AT155">
        <f>B2*AS155</f>
        <v>0</v>
      </c>
      <c r="AV155">
        <f>AU155*B2*B4*BH155*2</f>
        <v>0</v>
      </c>
      <c r="AX155">
        <f>(E155/2*2*AW155)*B2*B4*BH155*2</f>
        <v>0</v>
      </c>
      <c r="AZ155">
        <f>E155/4*B2*BH155*AY155</f>
        <v>0</v>
      </c>
      <c r="BB155">
        <f>E155/4*B2*BH155*BA155</f>
        <v>0</v>
      </c>
      <c r="BD155">
        <f>E155/4*B2*BH155*BC155</f>
        <v>0</v>
      </c>
      <c r="BF155">
        <f>BE155*B2+0.5*BE155*B2*0.75</f>
        <v>0</v>
      </c>
      <c r="BG155" s="11">
        <f t="shared" si="196"/>
        <v>0</v>
      </c>
      <c r="BH155">
        <v>3</v>
      </c>
    </row>
    <row r="156" spans="3:60" s="14" customFormat="1"/>
    <row r="157" spans="3:60">
      <c r="D157" s="16">
        <f t="shared" ref="D157:D166" ca="1" si="227">O157+AB157+AO157+AP157+BG157</f>
        <v>1525.2868000000001</v>
      </c>
      <c r="E157">
        <f ca="1">OFFSET(法宝等级!C2,H157-1,0)</f>
        <v>1540.69</v>
      </c>
      <c r="F157" s="5" t="s">
        <v>145</v>
      </c>
      <c r="G157">
        <v>1</v>
      </c>
      <c r="H157">
        <v>4</v>
      </c>
      <c r="J157">
        <f t="shared" si="192"/>
        <v>0</v>
      </c>
      <c r="L157">
        <f t="shared" si="193"/>
        <v>0</v>
      </c>
      <c r="N157">
        <f t="shared" si="194"/>
        <v>0</v>
      </c>
      <c r="O157" s="11">
        <f t="shared" si="195"/>
        <v>0</v>
      </c>
      <c r="Q157">
        <f t="shared" ref="Q157:Q166" si="228">P157*BH157</f>
        <v>0</v>
      </c>
      <c r="S157">
        <f t="shared" ref="S157:S166" si="229">R157*BH157*2</f>
        <v>0</v>
      </c>
      <c r="U157">
        <f t="shared" ref="U157:U166" ca="1" si="230">ROUND((E157/2*(1-T157)+2*E157/2*T157-E157/2)*BH157*2,2)</f>
        <v>0</v>
      </c>
      <c r="W157">
        <f t="shared" ref="W157:W166" si="231">V157*BH157*2</f>
        <v>0</v>
      </c>
      <c r="Y157">
        <f t="shared" ref="Y157:Y166" si="232">X157*BH157*2</f>
        <v>0</v>
      </c>
      <c r="AA157">
        <f t="shared" ref="AA157:AA166" si="233">Z157*BH157*2</f>
        <v>0</v>
      </c>
      <c r="AB157" s="11">
        <f t="shared" ca="1" si="204"/>
        <v>0</v>
      </c>
      <c r="AD157">
        <f t="shared" ref="AD157:AD166" si="234">-AC157*BH157</f>
        <v>0</v>
      </c>
      <c r="AF157">
        <f t="shared" ref="AF157:AF166" si="235">-AE157*BH157*2</f>
        <v>0</v>
      </c>
      <c r="AH157">
        <f t="shared" ref="AH157:AH166" ca="1" si="236">-(E157/2*(1-AG157)+2*E157/2*AG157-E157/2)*BH157*2</f>
        <v>0</v>
      </c>
      <c r="AJ157">
        <f t="shared" ref="AJ157:AJ166" si="237">-AI157*BH157*2</f>
        <v>0</v>
      </c>
      <c r="AL157">
        <f t="shared" ref="AL157:AL166" si="238">-AK157*BH157*2</f>
        <v>0</v>
      </c>
      <c r="AN157">
        <f t="shared" ref="AN157:AN166" si="239">-AM157*BH157*2</f>
        <v>0</v>
      </c>
      <c r="AO157" s="11">
        <f t="shared" ref="AO157:AO166" ca="1" si="240">AD157+AF157+AH157+AJ157+AL157+AN157</f>
        <v>0</v>
      </c>
      <c r="AP157" s="11">
        <v>0</v>
      </c>
      <c r="AR157">
        <f>B2*AQ157</f>
        <v>0</v>
      </c>
      <c r="AT157">
        <f>B2*AS157</f>
        <v>0</v>
      </c>
      <c r="AV157">
        <f>AU157*B2*B4*BH157*2</f>
        <v>0</v>
      </c>
      <c r="AW157">
        <v>0.06</v>
      </c>
      <c r="AX157">
        <f ca="1">(E157/2*2*AW157)*B2*B4*BH157*2</f>
        <v>1109.2968000000001</v>
      </c>
      <c r="AY157">
        <v>0.09</v>
      </c>
      <c r="AZ157">
        <f ca="1">ROUND(E157/4*B2*BH157*AY157,2)</f>
        <v>415.99</v>
      </c>
      <c r="BB157">
        <f ca="1">E157/4*B2*BH157*BA157</f>
        <v>0</v>
      </c>
      <c r="BD157">
        <f ca="1">E157/4*B2*BH157*BC157</f>
        <v>0</v>
      </c>
      <c r="BF157">
        <f>BE157*B2+0.5*BE157*B2*0.75</f>
        <v>0</v>
      </c>
      <c r="BG157" s="11">
        <f t="shared" ca="1" si="196"/>
        <v>1525.2868000000001</v>
      </c>
      <c r="BH157">
        <v>3</v>
      </c>
    </row>
    <row r="158" spans="3:60">
      <c r="D158" s="16">
        <f t="shared" si="227"/>
        <v>0</v>
      </c>
      <c r="G158">
        <v>2</v>
      </c>
      <c r="J158">
        <f t="shared" si="192"/>
        <v>0</v>
      </c>
      <c r="L158">
        <f t="shared" si="193"/>
        <v>0</v>
      </c>
      <c r="N158">
        <f t="shared" si="194"/>
        <v>0</v>
      </c>
      <c r="O158" s="11">
        <f t="shared" si="195"/>
        <v>0</v>
      </c>
      <c r="Q158">
        <f t="shared" si="228"/>
        <v>0</v>
      </c>
      <c r="S158">
        <f t="shared" si="229"/>
        <v>0</v>
      </c>
      <c r="U158">
        <f t="shared" si="230"/>
        <v>0</v>
      </c>
      <c r="W158">
        <f t="shared" si="231"/>
        <v>0</v>
      </c>
      <c r="Y158">
        <f t="shared" si="232"/>
        <v>0</v>
      </c>
      <c r="AA158">
        <f t="shared" si="233"/>
        <v>0</v>
      </c>
      <c r="AB158" s="11">
        <f t="shared" si="204"/>
        <v>0</v>
      </c>
      <c r="AD158">
        <f t="shared" si="234"/>
        <v>0</v>
      </c>
      <c r="AF158">
        <f t="shared" si="235"/>
        <v>0</v>
      </c>
      <c r="AH158">
        <f t="shared" si="236"/>
        <v>0</v>
      </c>
      <c r="AJ158">
        <f t="shared" si="237"/>
        <v>0</v>
      </c>
      <c r="AL158">
        <f t="shared" si="238"/>
        <v>0</v>
      </c>
      <c r="AN158">
        <f t="shared" si="239"/>
        <v>0</v>
      </c>
      <c r="AO158" s="11">
        <f t="shared" si="240"/>
        <v>0</v>
      </c>
      <c r="AP158" s="11">
        <v>0</v>
      </c>
      <c r="AR158">
        <f>B2*AQ158</f>
        <v>0</v>
      </c>
      <c r="AT158">
        <f>B2*AS158</f>
        <v>0</v>
      </c>
      <c r="AV158">
        <f>AU158*B2*B4*BH158*2</f>
        <v>0</v>
      </c>
      <c r="AX158">
        <f>(E158/2*2*AW158)*B2*B4*BH158*2</f>
        <v>0</v>
      </c>
      <c r="AZ158">
        <f>ROUND(E158/4*B2*BH158*AY158,2)</f>
        <v>0</v>
      </c>
      <c r="BB158">
        <f>E158/4*B2*BH158*BA158</f>
        <v>0</v>
      </c>
      <c r="BD158">
        <f>E158/4*B2*BH158*BC158</f>
        <v>0</v>
      </c>
      <c r="BF158">
        <f>BE158*B2+0.5*BE158*B2*0.75</f>
        <v>0</v>
      </c>
      <c r="BG158" s="11">
        <f t="shared" si="196"/>
        <v>0</v>
      </c>
      <c r="BH158">
        <v>3</v>
      </c>
    </row>
    <row r="159" spans="3:60">
      <c r="D159" s="16">
        <f t="shared" si="227"/>
        <v>0</v>
      </c>
      <c r="G159">
        <v>3</v>
      </c>
      <c r="J159">
        <f t="shared" si="192"/>
        <v>0</v>
      </c>
      <c r="L159">
        <f t="shared" si="193"/>
        <v>0</v>
      </c>
      <c r="N159">
        <f t="shared" si="194"/>
        <v>0</v>
      </c>
      <c r="O159" s="11">
        <f t="shared" si="195"/>
        <v>0</v>
      </c>
      <c r="Q159">
        <f t="shared" si="228"/>
        <v>0</v>
      </c>
      <c r="S159">
        <f t="shared" si="229"/>
        <v>0</v>
      </c>
      <c r="U159">
        <f t="shared" si="230"/>
        <v>0</v>
      </c>
      <c r="W159">
        <f t="shared" si="231"/>
        <v>0</v>
      </c>
      <c r="Y159">
        <f t="shared" si="232"/>
        <v>0</v>
      </c>
      <c r="AA159">
        <f t="shared" si="233"/>
        <v>0</v>
      </c>
      <c r="AB159" s="11">
        <f t="shared" si="204"/>
        <v>0</v>
      </c>
      <c r="AD159">
        <f t="shared" si="234"/>
        <v>0</v>
      </c>
      <c r="AF159">
        <f t="shared" si="235"/>
        <v>0</v>
      </c>
      <c r="AH159">
        <f t="shared" si="236"/>
        <v>0</v>
      </c>
      <c r="AJ159">
        <f t="shared" si="237"/>
        <v>0</v>
      </c>
      <c r="AL159">
        <f t="shared" si="238"/>
        <v>0</v>
      </c>
      <c r="AN159">
        <f t="shared" si="239"/>
        <v>0</v>
      </c>
      <c r="AO159" s="11">
        <f t="shared" si="240"/>
        <v>0</v>
      </c>
      <c r="AP159" s="11">
        <v>0</v>
      </c>
      <c r="AR159">
        <f>B2*AQ159</f>
        <v>0</v>
      </c>
      <c r="AT159">
        <f>B2*AS159</f>
        <v>0</v>
      </c>
      <c r="AV159">
        <f>AU159*B2*B4*BH159*2</f>
        <v>0</v>
      </c>
      <c r="AX159">
        <f>(E159/2*2*AW159)*B2*B4*BH159*2</f>
        <v>0</v>
      </c>
      <c r="AZ159">
        <f>ROUND(E159/4*B2*BH159*AY159,2)</f>
        <v>0</v>
      </c>
      <c r="BB159">
        <f>E159/4*B2*BH159*BA159</f>
        <v>0</v>
      </c>
      <c r="BD159">
        <f>E159/4*B2*BH159*BC159</f>
        <v>0</v>
      </c>
      <c r="BF159">
        <f>BE159*B2+0.5*BE159*B2*0.75</f>
        <v>0</v>
      </c>
      <c r="BG159" s="11">
        <f t="shared" si="196"/>
        <v>0</v>
      </c>
      <c r="BH159">
        <v>3</v>
      </c>
    </row>
    <row r="160" spans="3:60">
      <c r="D160" s="16">
        <f t="shared" si="227"/>
        <v>0</v>
      </c>
      <c r="G160">
        <v>4</v>
      </c>
      <c r="J160">
        <f t="shared" si="192"/>
        <v>0</v>
      </c>
      <c r="L160">
        <f t="shared" si="193"/>
        <v>0</v>
      </c>
      <c r="N160">
        <f t="shared" si="194"/>
        <v>0</v>
      </c>
      <c r="O160" s="11">
        <f t="shared" si="195"/>
        <v>0</v>
      </c>
      <c r="Q160">
        <f t="shared" si="228"/>
        <v>0</v>
      </c>
      <c r="S160">
        <f t="shared" si="229"/>
        <v>0</v>
      </c>
      <c r="U160">
        <f t="shared" si="230"/>
        <v>0</v>
      </c>
      <c r="W160">
        <f t="shared" si="231"/>
        <v>0</v>
      </c>
      <c r="Y160">
        <f t="shared" si="232"/>
        <v>0</v>
      </c>
      <c r="AA160">
        <f t="shared" si="233"/>
        <v>0</v>
      </c>
      <c r="AB160" s="11">
        <f t="shared" si="204"/>
        <v>0</v>
      </c>
      <c r="AD160">
        <f t="shared" si="234"/>
        <v>0</v>
      </c>
      <c r="AF160">
        <f t="shared" si="235"/>
        <v>0</v>
      </c>
      <c r="AH160">
        <f t="shared" si="236"/>
        <v>0</v>
      </c>
      <c r="AJ160">
        <f t="shared" si="237"/>
        <v>0</v>
      </c>
      <c r="AL160">
        <f t="shared" si="238"/>
        <v>0</v>
      </c>
      <c r="AN160">
        <f t="shared" si="239"/>
        <v>0</v>
      </c>
      <c r="AO160" s="11">
        <f t="shared" si="240"/>
        <v>0</v>
      </c>
      <c r="AP160" s="11">
        <v>0</v>
      </c>
      <c r="AR160">
        <f>B2*AQ160</f>
        <v>0</v>
      </c>
      <c r="AT160">
        <f>B2*AS160</f>
        <v>0</v>
      </c>
      <c r="AV160">
        <f>AU160*B2*B4*BH160*2</f>
        <v>0</v>
      </c>
      <c r="AX160">
        <f>(E160/2*2*AW160)*B2*B4*BH160*2</f>
        <v>0</v>
      </c>
      <c r="AZ160">
        <f>ROUND(E160/4*B2*BH160*AY160,2)</f>
        <v>0</v>
      </c>
      <c r="BB160">
        <f>E160/4*B2*BH160*BA160</f>
        <v>0</v>
      </c>
      <c r="BD160">
        <f>E160/4*B2*BH160*BC160</f>
        <v>0</v>
      </c>
      <c r="BF160">
        <f>BE160*B2+0.5*BE160*B2*0.75</f>
        <v>0</v>
      </c>
      <c r="BG160" s="11">
        <f t="shared" si="196"/>
        <v>0</v>
      </c>
      <c r="BH160">
        <v>3</v>
      </c>
    </row>
    <row r="161" spans="3:60">
      <c r="D161" s="16">
        <f t="shared" si="227"/>
        <v>0</v>
      </c>
      <c r="G161">
        <v>5</v>
      </c>
      <c r="J161">
        <f t="shared" si="192"/>
        <v>0</v>
      </c>
      <c r="L161">
        <f t="shared" si="193"/>
        <v>0</v>
      </c>
      <c r="N161">
        <f t="shared" si="194"/>
        <v>0</v>
      </c>
      <c r="O161" s="11">
        <f t="shared" si="195"/>
        <v>0</v>
      </c>
      <c r="Q161">
        <f t="shared" si="228"/>
        <v>0</v>
      </c>
      <c r="S161">
        <f t="shared" si="229"/>
        <v>0</v>
      </c>
      <c r="U161">
        <f t="shared" si="230"/>
        <v>0</v>
      </c>
      <c r="W161">
        <f t="shared" si="231"/>
        <v>0</v>
      </c>
      <c r="Y161">
        <f t="shared" si="232"/>
        <v>0</v>
      </c>
      <c r="AA161">
        <f t="shared" si="233"/>
        <v>0</v>
      </c>
      <c r="AB161" s="11">
        <f t="shared" si="204"/>
        <v>0</v>
      </c>
      <c r="AD161">
        <f t="shared" si="234"/>
        <v>0</v>
      </c>
      <c r="AF161">
        <f t="shared" si="235"/>
        <v>0</v>
      </c>
      <c r="AH161">
        <f t="shared" si="236"/>
        <v>0</v>
      </c>
      <c r="AJ161">
        <f t="shared" si="237"/>
        <v>0</v>
      </c>
      <c r="AL161">
        <f t="shared" si="238"/>
        <v>0</v>
      </c>
      <c r="AN161">
        <f t="shared" si="239"/>
        <v>0</v>
      </c>
      <c r="AO161" s="11">
        <f t="shared" si="240"/>
        <v>0</v>
      </c>
      <c r="AP161" s="11">
        <v>0</v>
      </c>
      <c r="AR161">
        <f>B2*AQ161</f>
        <v>0</v>
      </c>
      <c r="AT161">
        <f>B2*AS161</f>
        <v>0</v>
      </c>
      <c r="AV161">
        <f>AU161*B2*B4*BH161*2</f>
        <v>0</v>
      </c>
      <c r="AX161">
        <f>(E161/2*2*AW161)*B2*B4*BH161*2</f>
        <v>0</v>
      </c>
      <c r="AZ161">
        <f>ROUND(E161/4*B2*BH161*AY161,2)</f>
        <v>0</v>
      </c>
      <c r="BB161">
        <f>E161/4*B2*BH161*BA161</f>
        <v>0</v>
      </c>
      <c r="BD161">
        <f>E161/4*B2*BH161*BC161</f>
        <v>0</v>
      </c>
      <c r="BF161">
        <f>BE161*B2+0.5*BE161*B2*0.75</f>
        <v>0</v>
      </c>
      <c r="BG161" s="11">
        <f t="shared" si="196"/>
        <v>0</v>
      </c>
      <c r="BH161">
        <v>3</v>
      </c>
    </row>
    <row r="162" spans="3:60">
      <c r="D162" s="16">
        <f t="shared" si="227"/>
        <v>0</v>
      </c>
      <c r="F162" s="5" t="s">
        <v>146</v>
      </c>
      <c r="G162">
        <v>6</v>
      </c>
      <c r="J162">
        <f t="shared" si="192"/>
        <v>0</v>
      </c>
      <c r="L162">
        <f t="shared" si="193"/>
        <v>0</v>
      </c>
      <c r="N162">
        <f t="shared" si="194"/>
        <v>0</v>
      </c>
      <c r="O162" s="11">
        <f t="shared" si="195"/>
        <v>0</v>
      </c>
      <c r="Q162">
        <f t="shared" si="228"/>
        <v>0</v>
      </c>
      <c r="S162">
        <f t="shared" si="229"/>
        <v>0</v>
      </c>
      <c r="U162">
        <f t="shared" si="230"/>
        <v>0</v>
      </c>
      <c r="W162">
        <f t="shared" si="231"/>
        <v>0</v>
      </c>
      <c r="Y162">
        <f t="shared" si="232"/>
        <v>0</v>
      </c>
      <c r="AA162">
        <f t="shared" si="233"/>
        <v>0</v>
      </c>
      <c r="AB162" s="11">
        <f t="shared" si="204"/>
        <v>0</v>
      </c>
      <c r="AD162">
        <f t="shared" si="234"/>
        <v>0</v>
      </c>
      <c r="AF162">
        <f t="shared" si="235"/>
        <v>0</v>
      </c>
      <c r="AH162">
        <f t="shared" si="236"/>
        <v>0</v>
      </c>
      <c r="AJ162">
        <f t="shared" si="237"/>
        <v>0</v>
      </c>
      <c r="AL162">
        <f t="shared" si="238"/>
        <v>0</v>
      </c>
      <c r="AN162">
        <f t="shared" si="239"/>
        <v>0</v>
      </c>
      <c r="AO162" s="11">
        <f t="shared" si="240"/>
        <v>0</v>
      </c>
      <c r="AP162" s="11">
        <v>0</v>
      </c>
      <c r="AR162">
        <f>B2*AQ162</f>
        <v>0</v>
      </c>
      <c r="AT162">
        <f>B2*AS162</f>
        <v>0</v>
      </c>
      <c r="AV162">
        <f>AU162*B2*B4*BH162*2</f>
        <v>0</v>
      </c>
      <c r="AX162">
        <f>(E162/2*2*AW162)*B2*B4*BH162*2</f>
        <v>0</v>
      </c>
      <c r="AZ162">
        <f>ROUND(E162/4*B2*BH162*AY162,2)</f>
        <v>0</v>
      </c>
      <c r="BB162">
        <f>E162/4*B2*BH162*BA162</f>
        <v>0</v>
      </c>
      <c r="BD162">
        <f>E162/4*B2*BH162*BC162</f>
        <v>0</v>
      </c>
      <c r="BF162">
        <f>BE162*B2+0.5*BE162*B2*0.75</f>
        <v>0</v>
      </c>
      <c r="BG162" s="11">
        <f t="shared" si="196"/>
        <v>0</v>
      </c>
      <c r="BH162">
        <v>3</v>
      </c>
    </row>
    <row r="163" spans="3:60">
      <c r="D163" s="16">
        <f t="shared" si="227"/>
        <v>0</v>
      </c>
      <c r="G163">
        <v>7</v>
      </c>
      <c r="J163">
        <f t="shared" si="192"/>
        <v>0</v>
      </c>
      <c r="L163">
        <f t="shared" si="193"/>
        <v>0</v>
      </c>
      <c r="N163">
        <f t="shared" si="194"/>
        <v>0</v>
      </c>
      <c r="O163" s="11">
        <f t="shared" si="195"/>
        <v>0</v>
      </c>
      <c r="Q163">
        <f t="shared" si="228"/>
        <v>0</v>
      </c>
      <c r="S163">
        <f t="shared" si="229"/>
        <v>0</v>
      </c>
      <c r="U163">
        <f t="shared" si="230"/>
        <v>0</v>
      </c>
      <c r="W163">
        <f t="shared" si="231"/>
        <v>0</v>
      </c>
      <c r="Y163">
        <f t="shared" si="232"/>
        <v>0</v>
      </c>
      <c r="AA163">
        <f t="shared" si="233"/>
        <v>0</v>
      </c>
      <c r="AB163" s="11">
        <f t="shared" si="204"/>
        <v>0</v>
      </c>
      <c r="AD163">
        <f t="shared" si="234"/>
        <v>0</v>
      </c>
      <c r="AF163">
        <f t="shared" si="235"/>
        <v>0</v>
      </c>
      <c r="AH163">
        <f t="shared" si="236"/>
        <v>0</v>
      </c>
      <c r="AJ163">
        <f t="shared" si="237"/>
        <v>0</v>
      </c>
      <c r="AL163">
        <f t="shared" si="238"/>
        <v>0</v>
      </c>
      <c r="AN163">
        <f t="shared" si="239"/>
        <v>0</v>
      </c>
      <c r="AO163" s="11">
        <f t="shared" si="240"/>
        <v>0</v>
      </c>
      <c r="AP163" s="11">
        <v>0</v>
      </c>
      <c r="AR163">
        <f>B2*AQ163</f>
        <v>0</v>
      </c>
      <c r="AT163">
        <f>B2*AS163</f>
        <v>0</v>
      </c>
      <c r="AV163">
        <f>AU163*B2*B4*BH163*2</f>
        <v>0</v>
      </c>
      <c r="AX163">
        <f>(E163/2*2*AW163)*B2*B4*BH163*2</f>
        <v>0</v>
      </c>
      <c r="AZ163">
        <f>ROUND(E163/4*B2*BH163*AY163,2)</f>
        <v>0</v>
      </c>
      <c r="BB163">
        <f>E163/4*B2*BH163*BA163</f>
        <v>0</v>
      </c>
      <c r="BD163">
        <f>E163/4*B2*BH163*BC163</f>
        <v>0</v>
      </c>
      <c r="BF163">
        <f>BE163*B2+0.5*BE163*B2*0.75</f>
        <v>0</v>
      </c>
      <c r="BG163" s="11">
        <f t="shared" si="196"/>
        <v>0</v>
      </c>
      <c r="BH163">
        <v>3</v>
      </c>
    </row>
    <row r="164" spans="3:60">
      <c r="D164" s="16">
        <f t="shared" si="227"/>
        <v>0</v>
      </c>
      <c r="G164">
        <v>8</v>
      </c>
      <c r="J164">
        <f t="shared" si="192"/>
        <v>0</v>
      </c>
      <c r="L164">
        <f t="shared" si="193"/>
        <v>0</v>
      </c>
      <c r="N164">
        <f t="shared" si="194"/>
        <v>0</v>
      </c>
      <c r="O164" s="11">
        <f t="shared" si="195"/>
        <v>0</v>
      </c>
      <c r="Q164">
        <f t="shared" si="228"/>
        <v>0</v>
      </c>
      <c r="S164">
        <f t="shared" si="229"/>
        <v>0</v>
      </c>
      <c r="U164">
        <f t="shared" si="230"/>
        <v>0</v>
      </c>
      <c r="W164">
        <f t="shared" si="231"/>
        <v>0</v>
      </c>
      <c r="Y164">
        <f t="shared" si="232"/>
        <v>0</v>
      </c>
      <c r="AA164">
        <f t="shared" si="233"/>
        <v>0</v>
      </c>
      <c r="AB164" s="11">
        <f t="shared" si="204"/>
        <v>0</v>
      </c>
      <c r="AD164">
        <f t="shared" si="234"/>
        <v>0</v>
      </c>
      <c r="AF164">
        <f t="shared" si="235"/>
        <v>0</v>
      </c>
      <c r="AH164">
        <f t="shared" si="236"/>
        <v>0</v>
      </c>
      <c r="AJ164">
        <f t="shared" si="237"/>
        <v>0</v>
      </c>
      <c r="AL164">
        <f t="shared" si="238"/>
        <v>0</v>
      </c>
      <c r="AN164">
        <f t="shared" si="239"/>
        <v>0</v>
      </c>
      <c r="AO164" s="11">
        <f t="shared" si="240"/>
        <v>0</v>
      </c>
      <c r="AP164" s="11">
        <v>0</v>
      </c>
      <c r="AR164">
        <f>B2*AQ164</f>
        <v>0</v>
      </c>
      <c r="AT164">
        <f>B2*AS164</f>
        <v>0</v>
      </c>
      <c r="AV164">
        <f>AU164*B2*B4*BH164*2</f>
        <v>0</v>
      </c>
      <c r="AX164">
        <f>(E164/2*2*AW164)*B2*B4*BH164*2</f>
        <v>0</v>
      </c>
      <c r="AZ164">
        <f>ROUND(E164/4*B2*BH164*AY164,2)</f>
        <v>0</v>
      </c>
      <c r="BB164">
        <f>E164/4*B2*BH164*BA164</f>
        <v>0</v>
      </c>
      <c r="BD164">
        <f>E164/4*B2*BH164*BC164</f>
        <v>0</v>
      </c>
      <c r="BF164">
        <f>BE164*B2+0.5*BE164*B2*0.75</f>
        <v>0</v>
      </c>
      <c r="BG164" s="11">
        <f t="shared" si="196"/>
        <v>0</v>
      </c>
      <c r="BH164">
        <v>3</v>
      </c>
    </row>
    <row r="165" spans="3:60">
      <c r="D165" s="16">
        <f t="shared" si="227"/>
        <v>0</v>
      </c>
      <c r="G165">
        <v>9</v>
      </c>
      <c r="J165">
        <f t="shared" si="192"/>
        <v>0</v>
      </c>
      <c r="L165">
        <f t="shared" si="193"/>
        <v>0</v>
      </c>
      <c r="N165">
        <f t="shared" si="194"/>
        <v>0</v>
      </c>
      <c r="O165" s="11">
        <f t="shared" si="195"/>
        <v>0</v>
      </c>
      <c r="Q165">
        <f t="shared" si="228"/>
        <v>0</v>
      </c>
      <c r="S165">
        <f t="shared" si="229"/>
        <v>0</v>
      </c>
      <c r="U165">
        <f t="shared" si="230"/>
        <v>0</v>
      </c>
      <c r="W165">
        <f t="shared" si="231"/>
        <v>0</v>
      </c>
      <c r="Y165">
        <f t="shared" si="232"/>
        <v>0</v>
      </c>
      <c r="AA165">
        <f t="shared" si="233"/>
        <v>0</v>
      </c>
      <c r="AB165" s="11">
        <f t="shared" si="204"/>
        <v>0</v>
      </c>
      <c r="AD165">
        <f t="shared" si="234"/>
        <v>0</v>
      </c>
      <c r="AF165">
        <f t="shared" si="235"/>
        <v>0</v>
      </c>
      <c r="AH165">
        <f t="shared" si="236"/>
        <v>0</v>
      </c>
      <c r="AJ165">
        <f t="shared" si="237"/>
        <v>0</v>
      </c>
      <c r="AL165">
        <f t="shared" si="238"/>
        <v>0</v>
      </c>
      <c r="AN165">
        <f t="shared" si="239"/>
        <v>0</v>
      </c>
      <c r="AO165" s="11">
        <f t="shared" si="240"/>
        <v>0</v>
      </c>
      <c r="AP165" s="11">
        <v>0</v>
      </c>
      <c r="AR165">
        <f>B2*AQ165</f>
        <v>0</v>
      </c>
      <c r="AT165">
        <f>B2*AS165</f>
        <v>0</v>
      </c>
      <c r="AV165">
        <f>AU165*B2*B4*BH165*2</f>
        <v>0</v>
      </c>
      <c r="AX165">
        <f>(E165/2*2*AW165)*B2*B4*BH165*2</f>
        <v>0</v>
      </c>
      <c r="AZ165">
        <f>ROUND(E165/4*B2*BH165*AY165,2)</f>
        <v>0</v>
      </c>
      <c r="BB165">
        <f>E165/4*B2*BH165*BA165</f>
        <v>0</v>
      </c>
      <c r="BD165">
        <f>E165/4*B2*BH165*BC165</f>
        <v>0</v>
      </c>
      <c r="BF165">
        <f>BE165*B2+0.5*BE165*B2*0.75</f>
        <v>0</v>
      </c>
      <c r="BG165" s="11">
        <f t="shared" si="196"/>
        <v>0</v>
      </c>
      <c r="BH165">
        <v>3</v>
      </c>
    </row>
    <row r="166" spans="3:60">
      <c r="D166" s="16">
        <f t="shared" si="227"/>
        <v>0</v>
      </c>
      <c r="G166">
        <v>10</v>
      </c>
      <c r="J166">
        <f t="shared" si="192"/>
        <v>0</v>
      </c>
      <c r="L166">
        <f t="shared" si="193"/>
        <v>0</v>
      </c>
      <c r="N166">
        <f t="shared" si="194"/>
        <v>0</v>
      </c>
      <c r="O166" s="11">
        <f t="shared" si="195"/>
        <v>0</v>
      </c>
      <c r="Q166">
        <f t="shared" si="228"/>
        <v>0</v>
      </c>
      <c r="S166">
        <f t="shared" si="229"/>
        <v>0</v>
      </c>
      <c r="U166">
        <f t="shared" si="230"/>
        <v>0</v>
      </c>
      <c r="W166">
        <f t="shared" si="231"/>
        <v>0</v>
      </c>
      <c r="Y166">
        <f t="shared" si="232"/>
        <v>0</v>
      </c>
      <c r="AA166">
        <f t="shared" si="233"/>
        <v>0</v>
      </c>
      <c r="AB166" s="11">
        <f t="shared" si="204"/>
        <v>0</v>
      </c>
      <c r="AD166">
        <f t="shared" si="234"/>
        <v>0</v>
      </c>
      <c r="AF166">
        <f t="shared" si="235"/>
        <v>0</v>
      </c>
      <c r="AH166">
        <f t="shared" si="236"/>
        <v>0</v>
      </c>
      <c r="AJ166">
        <f t="shared" si="237"/>
        <v>0</v>
      </c>
      <c r="AL166">
        <f t="shared" si="238"/>
        <v>0</v>
      </c>
      <c r="AN166">
        <f t="shared" si="239"/>
        <v>0</v>
      </c>
      <c r="AO166" s="11">
        <f t="shared" si="240"/>
        <v>0</v>
      </c>
      <c r="AP166" s="11">
        <v>0</v>
      </c>
      <c r="AR166">
        <f>B2*AQ166</f>
        <v>0</v>
      </c>
      <c r="AT166">
        <f>B2*AS166</f>
        <v>0</v>
      </c>
      <c r="AV166">
        <f>AU166*B2*B4*BH166*2</f>
        <v>0</v>
      </c>
      <c r="AX166">
        <f>(E166/2*2*AW166)*B2*B4*BH166*2</f>
        <v>0</v>
      </c>
      <c r="AZ166">
        <f>ROUND(E166/4*B2*BH166*AY166,2)</f>
        <v>0</v>
      </c>
      <c r="BB166">
        <f>E166/4*B2*BH166*BA166</f>
        <v>0</v>
      </c>
      <c r="BD166">
        <f>E166/4*B2*BH166*BC166</f>
        <v>0</v>
      </c>
      <c r="BF166">
        <f>BE166*B2+0.5*BE166*B2*0.75</f>
        <v>0</v>
      </c>
      <c r="BG166" s="11">
        <f t="shared" si="196"/>
        <v>0</v>
      </c>
      <c r="BH166">
        <v>3</v>
      </c>
    </row>
    <row r="167" spans="3:60" s="14" customFormat="1">
      <c r="C167" s="14" t="s">
        <v>140</v>
      </c>
    </row>
    <row r="168" spans="3:60">
      <c r="D168" s="16">
        <f t="shared" ref="D168:D177" ca="1" si="241">O168+AB168+AO168+AP168+BG168</f>
        <v>43</v>
      </c>
      <c r="E168">
        <f ca="1">OFFSET(法宝等级!C2,H168-1,0)</f>
        <v>42.57</v>
      </c>
      <c r="F168" s="5" t="s">
        <v>147</v>
      </c>
      <c r="G168">
        <v>1</v>
      </c>
      <c r="H168">
        <v>1</v>
      </c>
      <c r="I168">
        <f ca="1">ROUND(E168,0)</f>
        <v>43</v>
      </c>
      <c r="J168">
        <f t="shared" ca="1" si="192"/>
        <v>43</v>
      </c>
      <c r="L168">
        <f t="shared" si="193"/>
        <v>0</v>
      </c>
      <c r="N168">
        <f t="shared" si="194"/>
        <v>0</v>
      </c>
      <c r="O168" s="11">
        <f t="shared" ca="1" si="195"/>
        <v>43</v>
      </c>
      <c r="Q168">
        <f t="shared" ref="Q168:Q177" si="242">P168*BH168</f>
        <v>0</v>
      </c>
      <c r="S168">
        <f t="shared" ref="S168:S177" si="243">R168*BH168*2</f>
        <v>0</v>
      </c>
      <c r="U168">
        <f t="shared" ref="U168:U177" ca="1" si="244">ROUND((E168/2*(1-T168)+2*E168/2*T168-E168/2)*BH168*2,2)</f>
        <v>0</v>
      </c>
      <c r="W168">
        <f t="shared" ref="W168:W177" si="245">V168*BH168*2</f>
        <v>0</v>
      </c>
      <c r="Y168">
        <f t="shared" ref="Y168:Y177" si="246">X168*BH168*2</f>
        <v>0</v>
      </c>
      <c r="AA168">
        <f t="shared" ref="AA168:AA177" si="247">Z168*BH168*2</f>
        <v>0</v>
      </c>
      <c r="AB168" s="11">
        <f t="shared" ca="1" si="204"/>
        <v>0</v>
      </c>
      <c r="AD168">
        <f t="shared" ref="AD168:AD177" si="248">-AC168*BH168</f>
        <v>0</v>
      </c>
      <c r="AF168">
        <f t="shared" ref="AF168:AF177" si="249">-AE168*BH168*2</f>
        <v>0</v>
      </c>
      <c r="AH168">
        <f t="shared" ref="AH168:AH177" ca="1" si="250">-(E168/2*(1-AG168)+2*E168/2*AG168-E168/2)*BH168*2</f>
        <v>0</v>
      </c>
      <c r="AJ168">
        <f t="shared" ref="AJ168:AJ177" si="251">-AI168*BH168*2</f>
        <v>0</v>
      </c>
      <c r="AL168">
        <f t="shared" ref="AL168:AL177" si="252">-AK168*BH168*2</f>
        <v>0</v>
      </c>
      <c r="AN168">
        <f t="shared" ref="AN168:AN177" si="253">-AM168*BH168*2</f>
        <v>0</v>
      </c>
      <c r="AO168" s="11">
        <f t="shared" ref="AO168:AO177" ca="1" si="254">AD168+AF168+AH168+AJ168+AL168+AN168</f>
        <v>0</v>
      </c>
      <c r="AP168" s="11">
        <v>0</v>
      </c>
      <c r="AR168">
        <f>B2*AQ168</f>
        <v>0</v>
      </c>
      <c r="AT168">
        <f>B2*AS168</f>
        <v>0</v>
      </c>
      <c r="AV168">
        <f>AU168*B2*B4*BH168*2</f>
        <v>0</v>
      </c>
      <c r="AX168">
        <f ca="1">(E168/2*2*AW168)*B2*B4*BH168*2</f>
        <v>0</v>
      </c>
      <c r="AZ168">
        <f ca="1">E168/4*B2*BH168*AY168</f>
        <v>0</v>
      </c>
      <c r="BB168">
        <f ca="1">E168/4*B2*BH168*BA168</f>
        <v>0</v>
      </c>
      <c r="BD168">
        <f ca="1">E168/4*B2*BH168*BC168</f>
        <v>0</v>
      </c>
      <c r="BF168">
        <f>BE168*B2+0.5*BE168*B2*0.75</f>
        <v>0</v>
      </c>
      <c r="BG168" s="11">
        <f t="shared" ca="1" si="196"/>
        <v>0</v>
      </c>
      <c r="BH168">
        <v>3</v>
      </c>
    </row>
    <row r="169" spans="3:60">
      <c r="D169" s="16">
        <f t="shared" ca="1" si="241"/>
        <v>202</v>
      </c>
      <c r="E169">
        <f ca="1">OFFSET(法宝等级!C2,H169-1,0)</f>
        <v>202.29</v>
      </c>
      <c r="G169">
        <v>2</v>
      </c>
      <c r="H169">
        <v>2</v>
      </c>
      <c r="I169">
        <f ca="1">ROUND(E169,0)</f>
        <v>202</v>
      </c>
      <c r="J169">
        <f t="shared" ca="1" si="192"/>
        <v>202</v>
      </c>
      <c r="L169">
        <f t="shared" si="193"/>
        <v>0</v>
      </c>
      <c r="N169">
        <f t="shared" si="194"/>
        <v>0</v>
      </c>
      <c r="O169" s="11">
        <f t="shared" ca="1" si="195"/>
        <v>202</v>
      </c>
      <c r="Q169">
        <f t="shared" si="242"/>
        <v>0</v>
      </c>
      <c r="S169">
        <f t="shared" si="243"/>
        <v>0</v>
      </c>
      <c r="U169">
        <f t="shared" ca="1" si="244"/>
        <v>0</v>
      </c>
      <c r="W169">
        <f t="shared" si="245"/>
        <v>0</v>
      </c>
      <c r="Y169">
        <f t="shared" si="246"/>
        <v>0</v>
      </c>
      <c r="AA169">
        <f t="shared" si="247"/>
        <v>0</v>
      </c>
      <c r="AB169" s="11">
        <f t="shared" ca="1" si="204"/>
        <v>0</v>
      </c>
      <c r="AD169">
        <f t="shared" si="248"/>
        <v>0</v>
      </c>
      <c r="AF169">
        <f t="shared" si="249"/>
        <v>0</v>
      </c>
      <c r="AH169">
        <f t="shared" ca="1" si="250"/>
        <v>0</v>
      </c>
      <c r="AJ169">
        <f t="shared" si="251"/>
        <v>0</v>
      </c>
      <c r="AL169">
        <f t="shared" si="252"/>
        <v>0</v>
      </c>
      <c r="AN169">
        <f t="shared" si="253"/>
        <v>0</v>
      </c>
      <c r="AO169" s="11">
        <f t="shared" ca="1" si="254"/>
        <v>0</v>
      </c>
      <c r="AP169" s="11">
        <v>0</v>
      </c>
      <c r="AR169">
        <f>B2*AQ169</f>
        <v>0</v>
      </c>
      <c r="AT169">
        <f>B2*AS169</f>
        <v>0</v>
      </c>
      <c r="AV169">
        <f>AU169*B2*B4*BH169*2</f>
        <v>0</v>
      </c>
      <c r="AX169">
        <f ca="1">(E169/2*2*AW169)*B2*B4*BH169*2</f>
        <v>0</v>
      </c>
      <c r="AZ169">
        <f ca="1">E169/4*B2*BH169*AY169</f>
        <v>0</v>
      </c>
      <c r="BB169">
        <f ca="1">E169/4*B2*BH169*BA169</f>
        <v>0</v>
      </c>
      <c r="BD169">
        <f ca="1">E169/4*B2*BH169*BC169</f>
        <v>0</v>
      </c>
      <c r="BF169">
        <f>BE169*B2+0.5*BE169*B2*0.75</f>
        <v>0</v>
      </c>
      <c r="BG169" s="11">
        <f t="shared" ca="1" si="196"/>
        <v>0</v>
      </c>
      <c r="BH169">
        <v>3</v>
      </c>
    </row>
    <row r="170" spans="3:60">
      <c r="D170" s="16">
        <f t="shared" si="241"/>
        <v>0</v>
      </c>
      <c r="G170">
        <v>3</v>
      </c>
      <c r="J170">
        <f t="shared" si="192"/>
        <v>0</v>
      </c>
      <c r="L170">
        <f t="shared" si="193"/>
        <v>0</v>
      </c>
      <c r="N170">
        <f t="shared" si="194"/>
        <v>0</v>
      </c>
      <c r="O170" s="11">
        <f t="shared" si="195"/>
        <v>0</v>
      </c>
      <c r="Q170">
        <f t="shared" si="242"/>
        <v>0</v>
      </c>
      <c r="S170">
        <f t="shared" si="243"/>
        <v>0</v>
      </c>
      <c r="U170">
        <f t="shared" si="244"/>
        <v>0</v>
      </c>
      <c r="W170">
        <f t="shared" si="245"/>
        <v>0</v>
      </c>
      <c r="Y170">
        <f t="shared" si="246"/>
        <v>0</v>
      </c>
      <c r="AA170">
        <f t="shared" si="247"/>
        <v>0</v>
      </c>
      <c r="AB170" s="11">
        <f t="shared" si="204"/>
        <v>0</v>
      </c>
      <c r="AD170">
        <f t="shared" si="248"/>
        <v>0</v>
      </c>
      <c r="AF170">
        <f t="shared" si="249"/>
        <v>0</v>
      </c>
      <c r="AH170">
        <f t="shared" si="250"/>
        <v>0</v>
      </c>
      <c r="AJ170">
        <f t="shared" si="251"/>
        <v>0</v>
      </c>
      <c r="AL170">
        <f t="shared" si="252"/>
        <v>0</v>
      </c>
      <c r="AN170">
        <f t="shared" si="253"/>
        <v>0</v>
      </c>
      <c r="AO170" s="11">
        <f t="shared" si="254"/>
        <v>0</v>
      </c>
      <c r="AP170" s="11">
        <v>0</v>
      </c>
      <c r="AR170">
        <f>B2*AQ170</f>
        <v>0</v>
      </c>
      <c r="AT170">
        <f>B2*AS170</f>
        <v>0</v>
      </c>
      <c r="AV170">
        <f>AU170*B2*B4*BH170*2</f>
        <v>0</v>
      </c>
      <c r="AX170">
        <f>(E170/2*2*AW170)*B2*B4*BH170*2</f>
        <v>0</v>
      </c>
      <c r="AZ170">
        <f>E170/4*B2*BH170*AY170</f>
        <v>0</v>
      </c>
      <c r="BB170">
        <f>E170/4*B2*BH170*BA170</f>
        <v>0</v>
      </c>
      <c r="BD170">
        <f>E170/4*B2*BH170*BC170</f>
        <v>0</v>
      </c>
      <c r="BF170">
        <f>BE170*B2+0.5*BE170*B2*0.75</f>
        <v>0</v>
      </c>
      <c r="BG170" s="11">
        <f t="shared" si="196"/>
        <v>0</v>
      </c>
      <c r="BH170">
        <v>3</v>
      </c>
    </row>
    <row r="171" spans="3:60">
      <c r="D171" s="16">
        <f t="shared" si="241"/>
        <v>0</v>
      </c>
      <c r="G171">
        <v>4</v>
      </c>
      <c r="J171">
        <f t="shared" si="192"/>
        <v>0</v>
      </c>
      <c r="L171">
        <f t="shared" si="193"/>
        <v>0</v>
      </c>
      <c r="N171">
        <f t="shared" si="194"/>
        <v>0</v>
      </c>
      <c r="O171" s="11">
        <f t="shared" si="195"/>
        <v>0</v>
      </c>
      <c r="Q171">
        <f t="shared" si="242"/>
        <v>0</v>
      </c>
      <c r="S171">
        <f t="shared" si="243"/>
        <v>0</v>
      </c>
      <c r="U171">
        <f t="shared" si="244"/>
        <v>0</v>
      </c>
      <c r="W171">
        <f t="shared" si="245"/>
        <v>0</v>
      </c>
      <c r="Y171">
        <f t="shared" si="246"/>
        <v>0</v>
      </c>
      <c r="AA171">
        <f t="shared" si="247"/>
        <v>0</v>
      </c>
      <c r="AB171" s="11">
        <f t="shared" si="204"/>
        <v>0</v>
      </c>
      <c r="AD171">
        <f t="shared" si="248"/>
        <v>0</v>
      </c>
      <c r="AF171">
        <f t="shared" si="249"/>
        <v>0</v>
      </c>
      <c r="AH171">
        <f t="shared" si="250"/>
        <v>0</v>
      </c>
      <c r="AJ171">
        <f t="shared" si="251"/>
        <v>0</v>
      </c>
      <c r="AL171">
        <f t="shared" si="252"/>
        <v>0</v>
      </c>
      <c r="AN171">
        <f t="shared" si="253"/>
        <v>0</v>
      </c>
      <c r="AO171" s="11">
        <f t="shared" si="254"/>
        <v>0</v>
      </c>
      <c r="AP171" s="11">
        <v>0</v>
      </c>
      <c r="AR171">
        <f>B2*AQ171</f>
        <v>0</v>
      </c>
      <c r="AT171">
        <f>B2*AS171</f>
        <v>0</v>
      </c>
      <c r="AV171">
        <f>AU171*B2*B4*BH171*2</f>
        <v>0</v>
      </c>
      <c r="AX171">
        <f>(E171/2*2*AW171)*B2*B4*BH171*2</f>
        <v>0</v>
      </c>
      <c r="AZ171">
        <f>E171/4*B2*BH171*AY171</f>
        <v>0</v>
      </c>
      <c r="BB171">
        <f>E171/4*B2*BH171*BA171</f>
        <v>0</v>
      </c>
      <c r="BD171">
        <f>E171/4*B2*BH171*BC171</f>
        <v>0</v>
      </c>
      <c r="BF171">
        <f>BE171*B2+0.5*BE171*B2*0.75</f>
        <v>0</v>
      </c>
      <c r="BG171" s="11">
        <f t="shared" si="196"/>
        <v>0</v>
      </c>
      <c r="BH171">
        <v>3</v>
      </c>
    </row>
    <row r="172" spans="3:60">
      <c r="D172" s="16">
        <f t="shared" si="241"/>
        <v>0</v>
      </c>
      <c r="G172">
        <v>5</v>
      </c>
      <c r="J172">
        <f t="shared" si="192"/>
        <v>0</v>
      </c>
      <c r="L172">
        <f t="shared" si="193"/>
        <v>0</v>
      </c>
      <c r="N172">
        <f t="shared" si="194"/>
        <v>0</v>
      </c>
      <c r="O172" s="11">
        <f t="shared" si="195"/>
        <v>0</v>
      </c>
      <c r="Q172">
        <f t="shared" si="242"/>
        <v>0</v>
      </c>
      <c r="S172">
        <f t="shared" si="243"/>
        <v>0</v>
      </c>
      <c r="U172">
        <f t="shared" si="244"/>
        <v>0</v>
      </c>
      <c r="W172">
        <f t="shared" si="245"/>
        <v>0</v>
      </c>
      <c r="Y172">
        <f t="shared" si="246"/>
        <v>0</v>
      </c>
      <c r="AA172">
        <f t="shared" si="247"/>
        <v>0</v>
      </c>
      <c r="AB172" s="11">
        <f t="shared" si="204"/>
        <v>0</v>
      </c>
      <c r="AD172">
        <f t="shared" si="248"/>
        <v>0</v>
      </c>
      <c r="AF172">
        <f t="shared" si="249"/>
        <v>0</v>
      </c>
      <c r="AH172">
        <f t="shared" si="250"/>
        <v>0</v>
      </c>
      <c r="AJ172">
        <f t="shared" si="251"/>
        <v>0</v>
      </c>
      <c r="AL172">
        <f t="shared" si="252"/>
        <v>0</v>
      </c>
      <c r="AN172">
        <f t="shared" si="253"/>
        <v>0</v>
      </c>
      <c r="AO172" s="11">
        <f t="shared" si="254"/>
        <v>0</v>
      </c>
      <c r="AP172" s="11">
        <v>0</v>
      </c>
      <c r="AR172">
        <f>B2*AQ172</f>
        <v>0</v>
      </c>
      <c r="AT172">
        <f>B2*AS172</f>
        <v>0</v>
      </c>
      <c r="AV172">
        <f>AU172*B2*B4*BH172*2</f>
        <v>0</v>
      </c>
      <c r="AX172">
        <f>(E172/2*2*AW172)*B2*B4*BH172*2</f>
        <v>0</v>
      </c>
      <c r="AZ172">
        <f>E172/4*B2*BH172*AY172</f>
        <v>0</v>
      </c>
      <c r="BB172">
        <f>E172/4*B2*BH172*BA172</f>
        <v>0</v>
      </c>
      <c r="BD172">
        <f>E172/4*B2*BH172*BC172</f>
        <v>0</v>
      </c>
      <c r="BF172">
        <f>BE172*B2+0.5*BE172*B2*0.75</f>
        <v>0</v>
      </c>
      <c r="BG172" s="11">
        <f t="shared" si="196"/>
        <v>0</v>
      </c>
      <c r="BH172">
        <v>3</v>
      </c>
    </row>
    <row r="173" spans="3:60">
      <c r="D173" s="16">
        <f t="shared" si="241"/>
        <v>0</v>
      </c>
      <c r="F173" s="5" t="s">
        <v>148</v>
      </c>
      <c r="G173">
        <v>6</v>
      </c>
      <c r="J173">
        <f t="shared" si="192"/>
        <v>0</v>
      </c>
      <c r="L173">
        <f t="shared" si="193"/>
        <v>0</v>
      </c>
      <c r="N173">
        <f t="shared" si="194"/>
        <v>0</v>
      </c>
      <c r="O173" s="11">
        <f t="shared" si="195"/>
        <v>0</v>
      </c>
      <c r="Q173">
        <f t="shared" si="242"/>
        <v>0</v>
      </c>
      <c r="S173">
        <f t="shared" si="243"/>
        <v>0</v>
      </c>
      <c r="U173">
        <f t="shared" si="244"/>
        <v>0</v>
      </c>
      <c r="W173">
        <f t="shared" si="245"/>
        <v>0</v>
      </c>
      <c r="Y173">
        <f t="shared" si="246"/>
        <v>0</v>
      </c>
      <c r="AA173">
        <f t="shared" si="247"/>
        <v>0</v>
      </c>
      <c r="AB173" s="11">
        <f t="shared" si="204"/>
        <v>0</v>
      </c>
      <c r="AD173">
        <f t="shared" si="248"/>
        <v>0</v>
      </c>
      <c r="AF173">
        <f t="shared" si="249"/>
        <v>0</v>
      </c>
      <c r="AH173">
        <f t="shared" si="250"/>
        <v>0</v>
      </c>
      <c r="AJ173">
        <f t="shared" si="251"/>
        <v>0</v>
      </c>
      <c r="AL173">
        <f t="shared" si="252"/>
        <v>0</v>
      </c>
      <c r="AN173">
        <f t="shared" si="253"/>
        <v>0</v>
      </c>
      <c r="AO173" s="11">
        <f t="shared" si="254"/>
        <v>0</v>
      </c>
      <c r="AP173" s="11">
        <v>0</v>
      </c>
      <c r="AR173">
        <f>B2*AQ173</f>
        <v>0</v>
      </c>
      <c r="AT173">
        <f>B2*AS173</f>
        <v>0</v>
      </c>
      <c r="AV173">
        <f>AU173*B2*B4*BH173*2</f>
        <v>0</v>
      </c>
      <c r="AX173">
        <f>(E173/2*2*AW173)*B2*B4*BH173*2</f>
        <v>0</v>
      </c>
      <c r="AZ173">
        <f>E173/4*B2*BH173*AY173</f>
        <v>0</v>
      </c>
      <c r="BB173">
        <f>E173/4*B2*BH173*BA173</f>
        <v>0</v>
      </c>
      <c r="BD173">
        <f>E173/4*B2*BH173*BC173</f>
        <v>0</v>
      </c>
      <c r="BF173">
        <f>BE173*B2+0.5*BE173*B2*0.75</f>
        <v>0</v>
      </c>
      <c r="BG173" s="11">
        <f t="shared" si="196"/>
        <v>0</v>
      </c>
      <c r="BH173">
        <v>3</v>
      </c>
    </row>
    <row r="174" spans="3:60">
      <c r="D174" s="16">
        <f t="shared" si="241"/>
        <v>0</v>
      </c>
      <c r="G174">
        <v>7</v>
      </c>
      <c r="J174">
        <f t="shared" si="192"/>
        <v>0</v>
      </c>
      <c r="L174">
        <f t="shared" si="193"/>
        <v>0</v>
      </c>
      <c r="N174">
        <f t="shared" si="194"/>
        <v>0</v>
      </c>
      <c r="O174" s="11">
        <f t="shared" si="195"/>
        <v>0</v>
      </c>
      <c r="Q174">
        <f t="shared" si="242"/>
        <v>0</v>
      </c>
      <c r="S174">
        <f t="shared" si="243"/>
        <v>0</v>
      </c>
      <c r="U174">
        <f t="shared" si="244"/>
        <v>0</v>
      </c>
      <c r="W174">
        <f t="shared" si="245"/>
        <v>0</v>
      </c>
      <c r="Y174">
        <f t="shared" si="246"/>
        <v>0</v>
      </c>
      <c r="AA174">
        <f t="shared" si="247"/>
        <v>0</v>
      </c>
      <c r="AB174" s="11">
        <f t="shared" si="204"/>
        <v>0</v>
      </c>
      <c r="AD174">
        <f t="shared" si="248"/>
        <v>0</v>
      </c>
      <c r="AF174">
        <f t="shared" si="249"/>
        <v>0</v>
      </c>
      <c r="AH174">
        <f t="shared" si="250"/>
        <v>0</v>
      </c>
      <c r="AJ174">
        <f t="shared" si="251"/>
        <v>0</v>
      </c>
      <c r="AL174">
        <f t="shared" si="252"/>
        <v>0</v>
      </c>
      <c r="AN174">
        <f t="shared" si="253"/>
        <v>0</v>
      </c>
      <c r="AO174" s="11">
        <f t="shared" si="254"/>
        <v>0</v>
      </c>
      <c r="AP174" s="11">
        <v>0</v>
      </c>
      <c r="AR174">
        <f>B2*AQ174</f>
        <v>0</v>
      </c>
      <c r="AT174">
        <f>B2*AS174</f>
        <v>0</v>
      </c>
      <c r="AV174">
        <f>AU174*B2*B4*BH174*2</f>
        <v>0</v>
      </c>
      <c r="AX174">
        <f>(E174/2*2*AW174)*B2*B4*BH174*2</f>
        <v>0</v>
      </c>
      <c r="AZ174">
        <f>E174/4*B2*BH174*AY174</f>
        <v>0</v>
      </c>
      <c r="BB174">
        <f>E174/4*B2*BH174*BA174</f>
        <v>0</v>
      </c>
      <c r="BD174">
        <f>E174/4*B2*BH174*BC174</f>
        <v>0</v>
      </c>
      <c r="BF174">
        <f>BE174*B2+0.5*BE174*B2*0.75</f>
        <v>0</v>
      </c>
      <c r="BG174" s="11">
        <f t="shared" si="196"/>
        <v>0</v>
      </c>
      <c r="BH174">
        <v>3</v>
      </c>
    </row>
    <row r="175" spans="3:60">
      <c r="D175" s="16">
        <f t="shared" si="241"/>
        <v>0</v>
      </c>
      <c r="G175">
        <v>8</v>
      </c>
      <c r="J175">
        <f t="shared" si="192"/>
        <v>0</v>
      </c>
      <c r="L175">
        <f t="shared" si="193"/>
        <v>0</v>
      </c>
      <c r="N175">
        <f t="shared" si="194"/>
        <v>0</v>
      </c>
      <c r="O175" s="11">
        <f t="shared" si="195"/>
        <v>0</v>
      </c>
      <c r="Q175">
        <f t="shared" si="242"/>
        <v>0</v>
      </c>
      <c r="S175">
        <f t="shared" si="243"/>
        <v>0</v>
      </c>
      <c r="U175">
        <f t="shared" si="244"/>
        <v>0</v>
      </c>
      <c r="W175">
        <f t="shared" si="245"/>
        <v>0</v>
      </c>
      <c r="Y175">
        <f t="shared" si="246"/>
        <v>0</v>
      </c>
      <c r="AA175">
        <f t="shared" si="247"/>
        <v>0</v>
      </c>
      <c r="AB175" s="11">
        <f t="shared" si="204"/>
        <v>0</v>
      </c>
      <c r="AD175">
        <f t="shared" si="248"/>
        <v>0</v>
      </c>
      <c r="AF175">
        <f t="shared" si="249"/>
        <v>0</v>
      </c>
      <c r="AH175">
        <f t="shared" si="250"/>
        <v>0</v>
      </c>
      <c r="AJ175">
        <f t="shared" si="251"/>
        <v>0</v>
      </c>
      <c r="AL175">
        <f t="shared" si="252"/>
        <v>0</v>
      </c>
      <c r="AN175">
        <f t="shared" si="253"/>
        <v>0</v>
      </c>
      <c r="AO175" s="11">
        <f t="shared" si="254"/>
        <v>0</v>
      </c>
      <c r="AP175" s="11">
        <v>0</v>
      </c>
      <c r="AR175">
        <f>B2*AQ175</f>
        <v>0</v>
      </c>
      <c r="AT175">
        <f>B2*AS175</f>
        <v>0</v>
      </c>
      <c r="AV175">
        <f>AU175*B2*B4*BH175*2</f>
        <v>0</v>
      </c>
      <c r="AX175">
        <f>(E175/2*2*AW175)*B2*B4*BH175*2</f>
        <v>0</v>
      </c>
      <c r="AZ175">
        <f>E175/4*B2*BH175*AY175</f>
        <v>0</v>
      </c>
      <c r="BB175">
        <f>E175/4*B2*BH175*BA175</f>
        <v>0</v>
      </c>
      <c r="BD175">
        <f>E175/4*B2*BH175*BC175</f>
        <v>0</v>
      </c>
      <c r="BF175">
        <f>BE175*B2+0.5*BE175*B2*0.75</f>
        <v>0</v>
      </c>
      <c r="BG175" s="11">
        <f t="shared" si="196"/>
        <v>0</v>
      </c>
      <c r="BH175">
        <v>3</v>
      </c>
    </row>
    <row r="176" spans="3:60">
      <c r="D176" s="16">
        <f t="shared" si="241"/>
        <v>0</v>
      </c>
      <c r="G176">
        <v>9</v>
      </c>
      <c r="J176">
        <f t="shared" si="192"/>
        <v>0</v>
      </c>
      <c r="L176">
        <f t="shared" si="193"/>
        <v>0</v>
      </c>
      <c r="N176">
        <f t="shared" si="194"/>
        <v>0</v>
      </c>
      <c r="O176" s="11">
        <f t="shared" si="195"/>
        <v>0</v>
      </c>
      <c r="Q176">
        <f t="shared" si="242"/>
        <v>0</v>
      </c>
      <c r="S176">
        <f t="shared" si="243"/>
        <v>0</v>
      </c>
      <c r="U176">
        <f t="shared" si="244"/>
        <v>0</v>
      </c>
      <c r="W176">
        <f t="shared" si="245"/>
        <v>0</v>
      </c>
      <c r="Y176">
        <f t="shared" si="246"/>
        <v>0</v>
      </c>
      <c r="AA176">
        <f t="shared" si="247"/>
        <v>0</v>
      </c>
      <c r="AB176" s="11">
        <f t="shared" si="204"/>
        <v>0</v>
      </c>
      <c r="AD176">
        <f t="shared" si="248"/>
        <v>0</v>
      </c>
      <c r="AF176">
        <f t="shared" si="249"/>
        <v>0</v>
      </c>
      <c r="AH176">
        <f t="shared" si="250"/>
        <v>0</v>
      </c>
      <c r="AJ176">
        <f t="shared" si="251"/>
        <v>0</v>
      </c>
      <c r="AL176">
        <f t="shared" si="252"/>
        <v>0</v>
      </c>
      <c r="AN176">
        <f t="shared" si="253"/>
        <v>0</v>
      </c>
      <c r="AO176" s="11">
        <f t="shared" si="254"/>
        <v>0</v>
      </c>
      <c r="AP176" s="11">
        <v>0</v>
      </c>
      <c r="AR176">
        <f>B2*AQ176</f>
        <v>0</v>
      </c>
      <c r="AT176">
        <f>B2*AS176</f>
        <v>0</v>
      </c>
      <c r="AV176">
        <f>AU176*B2*B4*BH176*2</f>
        <v>0</v>
      </c>
      <c r="AX176">
        <f>(E176/2*2*AW176)*B2*B4*BH176*2</f>
        <v>0</v>
      </c>
      <c r="AZ176">
        <f>E176/4*B2*BH176*AY176</f>
        <v>0</v>
      </c>
      <c r="BB176">
        <f>E176/4*B2*BH176*BA176</f>
        <v>0</v>
      </c>
      <c r="BD176">
        <f>E176/4*B2*BH176*BC176</f>
        <v>0</v>
      </c>
      <c r="BF176">
        <f>BE176*B2+0.5*BE176*B2*0.75</f>
        <v>0</v>
      </c>
      <c r="BG176" s="11">
        <f t="shared" si="196"/>
        <v>0</v>
      </c>
      <c r="BH176">
        <v>3</v>
      </c>
    </row>
    <row r="177" spans="4:60">
      <c r="D177" s="16">
        <f t="shared" si="241"/>
        <v>0</v>
      </c>
      <c r="G177">
        <v>10</v>
      </c>
      <c r="J177">
        <f t="shared" si="192"/>
        <v>0</v>
      </c>
      <c r="L177">
        <f t="shared" si="193"/>
        <v>0</v>
      </c>
      <c r="N177">
        <f t="shared" si="194"/>
        <v>0</v>
      </c>
      <c r="O177" s="11">
        <f t="shared" si="195"/>
        <v>0</v>
      </c>
      <c r="Q177">
        <f t="shared" si="242"/>
        <v>0</v>
      </c>
      <c r="S177">
        <f t="shared" si="243"/>
        <v>0</v>
      </c>
      <c r="U177">
        <f t="shared" si="244"/>
        <v>0</v>
      </c>
      <c r="W177">
        <f t="shared" si="245"/>
        <v>0</v>
      </c>
      <c r="Y177">
        <f t="shared" si="246"/>
        <v>0</v>
      </c>
      <c r="AA177">
        <f t="shared" si="247"/>
        <v>0</v>
      </c>
      <c r="AB177" s="11">
        <f t="shared" si="204"/>
        <v>0</v>
      </c>
      <c r="AD177">
        <f t="shared" si="248"/>
        <v>0</v>
      </c>
      <c r="AF177">
        <f t="shared" si="249"/>
        <v>0</v>
      </c>
      <c r="AH177">
        <f t="shared" si="250"/>
        <v>0</v>
      </c>
      <c r="AJ177">
        <f t="shared" si="251"/>
        <v>0</v>
      </c>
      <c r="AL177">
        <f t="shared" si="252"/>
        <v>0</v>
      </c>
      <c r="AN177">
        <f t="shared" si="253"/>
        <v>0</v>
      </c>
      <c r="AO177" s="11">
        <f t="shared" si="254"/>
        <v>0</v>
      </c>
      <c r="AP177" s="11">
        <v>0</v>
      </c>
      <c r="AR177">
        <f>B2*AQ177</f>
        <v>0</v>
      </c>
      <c r="AT177">
        <f>B2*AS177</f>
        <v>0</v>
      </c>
      <c r="AV177">
        <f>AU177*B2*B4*BH177*2</f>
        <v>0</v>
      </c>
      <c r="AX177">
        <f>(E177/2*2*AW177)*B2*B4*BH177*2</f>
        <v>0</v>
      </c>
      <c r="AZ177">
        <f>E177/4*B2*BH177*AY177</f>
        <v>0</v>
      </c>
      <c r="BB177">
        <f>E177/4*B2*BH177*BA177</f>
        <v>0</v>
      </c>
      <c r="BD177">
        <f>E177/4*B2*BH177*BC177</f>
        <v>0</v>
      </c>
      <c r="BF177">
        <f>BE177*B2+0.5*BE177*B2*0.75</f>
        <v>0</v>
      </c>
      <c r="BG177" s="11">
        <f t="shared" si="196"/>
        <v>0</v>
      </c>
      <c r="BH177">
        <v>3</v>
      </c>
    </row>
  </sheetData>
  <phoneticPr fontId="1" type="noConversion"/>
  <dataValidations count="1">
    <dataValidation type="decimal" allowBlank="1" showInputMessage="1" showErrorMessage="1" sqref="AY3:AY12 AY14:AY23 AY25:AY34 AY36:AY45 AY47:AY56 AY58:AY67 AY69:AY78 AY80:AY89 AY91:AY100 AY102:AY111 AY113:AY122 AY124:AY133 AY135:AY144 AY146:AY155 AY157:AY166 BA3:BA12 BC3:BC12 BA14:BA23 BC14:BC23 BA25:BA34 BC25:BC34 BA36:BA45 BC36:BC45 BA47:BA56 BC47:BC56 BA58:BA67">
      <formula1>0</formula1>
      <formula2>0.5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设计与公式</vt:lpstr>
      <vt:lpstr>道具配置表</vt:lpstr>
      <vt:lpstr>卡牌时间战力</vt:lpstr>
      <vt:lpstr>卡牌等级战力</vt:lpstr>
      <vt:lpstr>卡牌配置表</vt:lpstr>
      <vt:lpstr>法宝等级</vt:lpstr>
      <vt:lpstr>法宝配置表</vt:lpstr>
      <vt:lpstr>法宝人物匹配</vt:lpstr>
      <vt:lpstr>技能设计</vt:lpstr>
      <vt:lpstr>基准卡牌配置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2013-08-20T13:29:05Z</dcterms:modified>
</cp:coreProperties>
</file>