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xr:revisionPtr revIDLastSave="0" documentId="13_ncr:1000001_{F49A33B2-D1F9-C149-A728-A05CEA7C1334}" xr6:coauthVersionLast="43" xr6:coauthVersionMax="43" xr10:uidLastSave="{00000000-0000-0000-0000-000000000000}"/>
  <bookViews>
    <workbookView xWindow="576" yWindow="588" windowWidth="18564" windowHeight="6624" xr2:uid="{00000000-000D-0000-FFFF-FFFF00000000}"/>
  </bookViews>
  <sheets>
    <sheet name="E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8" i="1" l="1"/>
  <c r="F107" i="1"/>
  <c r="F106" i="1"/>
  <c r="F105" i="1"/>
  <c r="F104" i="1"/>
  <c r="F103" i="1"/>
  <c r="F102" i="1"/>
  <c r="F101" i="1"/>
  <c r="F100" i="1"/>
  <c r="F99" i="1"/>
  <c r="F98" i="1"/>
  <c r="L97" i="1"/>
  <c r="M97" i="1"/>
  <c r="N97" i="1"/>
  <c r="O97" i="1"/>
  <c r="F97" i="1"/>
  <c r="M96" i="1"/>
  <c r="L96" i="1"/>
  <c r="N96" i="1"/>
  <c r="O96" i="1"/>
  <c r="F96" i="1"/>
  <c r="M95" i="1"/>
  <c r="L95" i="1"/>
  <c r="N95" i="1"/>
  <c r="O95" i="1"/>
  <c r="F95" i="1"/>
  <c r="F94" i="1"/>
  <c r="F93" i="1"/>
  <c r="F92" i="1"/>
  <c r="F91" i="1"/>
  <c r="F90" i="1"/>
  <c r="F89" i="1"/>
  <c r="F88" i="1"/>
  <c r="F87" i="1"/>
  <c r="F86" i="1"/>
  <c r="F85" i="1"/>
  <c r="F84" i="1"/>
  <c r="M83" i="1"/>
  <c r="L83" i="1"/>
  <c r="N83" i="1"/>
  <c r="O83" i="1"/>
  <c r="F83" i="1"/>
  <c r="M82" i="1"/>
  <c r="L82" i="1"/>
  <c r="N82" i="1"/>
  <c r="O82" i="1"/>
  <c r="F82" i="1"/>
  <c r="L81" i="1"/>
  <c r="M81" i="1"/>
  <c r="N81" i="1"/>
  <c r="O81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M66" i="1"/>
  <c r="L66" i="1"/>
  <c r="N66" i="1"/>
  <c r="O66" i="1"/>
  <c r="F66" i="1"/>
  <c r="L65" i="1"/>
  <c r="M65" i="1"/>
  <c r="N65" i="1"/>
  <c r="O65" i="1"/>
  <c r="F65" i="1"/>
  <c r="L64" i="1"/>
  <c r="M64" i="1"/>
  <c r="N64" i="1"/>
  <c r="O64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M46" i="1"/>
  <c r="L46" i="1"/>
  <c r="N46" i="1"/>
  <c r="O46" i="1"/>
  <c r="F46" i="1"/>
  <c r="L45" i="1"/>
  <c r="M45" i="1"/>
  <c r="N45" i="1"/>
  <c r="O45" i="1"/>
  <c r="F45" i="1"/>
  <c r="L44" i="1"/>
  <c r="M44" i="1"/>
  <c r="N44" i="1"/>
  <c r="O44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M26" i="1"/>
  <c r="L26" i="1"/>
  <c r="N26" i="1"/>
  <c r="O26" i="1"/>
  <c r="F26" i="1"/>
  <c r="L25" i="1"/>
  <c r="M25" i="1"/>
  <c r="N25" i="1"/>
  <c r="O25" i="1"/>
  <c r="F25" i="1"/>
  <c r="L24" i="1"/>
  <c r="M24" i="1"/>
  <c r="N24" i="1"/>
  <c r="O24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L9" i="1"/>
  <c r="M9" i="1"/>
  <c r="N9" i="1"/>
  <c r="O9" i="1"/>
  <c r="F9" i="1"/>
  <c r="L8" i="1"/>
  <c r="M8" i="1"/>
  <c r="N8" i="1"/>
  <c r="O8" i="1"/>
  <c r="F8" i="1"/>
  <c r="M7" i="1"/>
  <c r="L7" i="1"/>
  <c r="N7" i="1"/>
  <c r="O7" i="1"/>
  <c r="F7" i="1"/>
  <c r="M6" i="1"/>
  <c r="L6" i="1"/>
  <c r="N6" i="1"/>
  <c r="O6" i="1"/>
  <c r="F6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Yushih Lin</author>
  </authors>
  <commentList>
    <comment ref="O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Yushih Lin:</t>
        </r>
        <r>
          <rPr>
            <sz val="9"/>
            <color indexed="81"/>
            <rFont val="Tahoma"/>
            <family val="2"/>
          </rPr>
          <t xml:space="preserve">
孔隙水密度
T=28 C 
S=33 o/oo</t>
        </r>
      </text>
    </comment>
    <comment ref="O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Yushih Lin:</t>
        </r>
        <r>
          <rPr>
            <sz val="9"/>
            <color indexed="81"/>
            <rFont val="Tahoma"/>
            <family val="2"/>
          </rPr>
          <t xml:space="preserve">
乾沉積物密度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Yushih Lin:</t>
        </r>
        <r>
          <rPr>
            <sz val="9"/>
            <color indexed="81"/>
            <rFont val="Tahoma"/>
            <family val="2"/>
          </rPr>
          <t xml:space="preserve">
MUC: multicore
GC: gravity core
PC: push core</t>
        </r>
      </text>
    </comment>
  </commentList>
</comments>
</file>

<file path=xl/sharedStrings.xml><?xml version="1.0" encoding="utf-8"?>
<sst xmlns="http://schemas.openxmlformats.org/spreadsheetml/2006/main" count="371" uniqueCount="152">
  <si>
    <t>沉積物EA樣本清單</t>
  </si>
  <si>
    <t>優先樣本數:</t>
  </si>
  <si>
    <r>
      <t>密度 (g/cm</t>
    </r>
    <r>
      <rPr>
        <vertAlign val="superscript"/>
        <sz val="12"/>
        <color indexed="8"/>
        <rFont val="微軟正黑體"/>
        <family val="2"/>
        <charset val="136"/>
      </rPr>
      <t>3</t>
    </r>
    <r>
      <rPr>
        <sz val="12"/>
        <color indexed="8"/>
        <rFont val="微軟正黑體"/>
        <family val="2"/>
        <charset val="136"/>
      </rPr>
      <t>)</t>
    </r>
  </si>
  <si>
    <t>秤完磨粉分樣</t>
  </si>
  <si>
    <t>總樣本數:</t>
  </si>
  <si>
    <t>含蓋</t>
  </si>
  <si>
    <t>一半進4 mL瓶</t>
  </si>
  <si>
    <t>酸化，水洗</t>
  </si>
  <si>
    <t>分析:</t>
  </si>
  <si>
    <t>YSL</t>
  </si>
  <si>
    <t>冷凍乾燥</t>
  </si>
  <si>
    <t>使用一半粉末</t>
  </si>
  <si>
    <t>id</t>
  </si>
  <si>
    <t>Type</t>
  </si>
  <si>
    <t>Site</t>
  </si>
  <si>
    <t>Upper (cm)</t>
  </si>
  <si>
    <t>Lower (cm)</t>
  </si>
  <si>
    <t>Mean (cm)</t>
  </si>
  <si>
    <t>流水號</t>
  </si>
  <si>
    <t>優先</t>
  </si>
  <si>
    <t>空管重 (g)</t>
  </si>
  <si>
    <t>管+濕重 (g)</t>
  </si>
  <si>
    <t>管+乾重 (g)</t>
  </si>
  <si>
    <t>濕重 (g)</t>
  </si>
  <si>
    <t>乾重 (g)</t>
  </si>
  <si>
    <t>含水率</t>
  </si>
  <si>
    <t>孔隙率</t>
  </si>
  <si>
    <t>未酸化
N (%)</t>
  </si>
  <si>
    <t>未酸化
C (%)</t>
  </si>
  <si>
    <r>
      <t xml:space="preserve">未酸化
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微軟正黑體"/>
        <family val="2"/>
        <charset val="136"/>
      </rPr>
      <t>15</t>
    </r>
    <r>
      <rPr>
        <b/>
        <sz val="12"/>
        <color indexed="8"/>
        <rFont val="微軟正黑體"/>
        <family val="2"/>
        <charset val="136"/>
      </rPr>
      <t>N (%)</t>
    </r>
  </si>
  <si>
    <r>
      <t xml:space="preserve">未酸化
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微軟正黑體"/>
        <family val="2"/>
        <charset val="136"/>
      </rPr>
      <t>13</t>
    </r>
    <r>
      <rPr>
        <b/>
        <sz val="12"/>
        <color indexed="8"/>
        <rFont val="微軟正黑體"/>
        <family val="2"/>
        <charset val="136"/>
      </rPr>
      <t>C (%)</t>
    </r>
  </si>
  <si>
    <t>管+未酸化 (g)</t>
  </si>
  <si>
    <t>管+已酸化 (g)</t>
  </si>
  <si>
    <t>酸化
係數</t>
  </si>
  <si>
    <r>
      <t>已酸化
C</t>
    </r>
    <r>
      <rPr>
        <b/>
        <vertAlign val="subscript"/>
        <sz val="12"/>
        <color indexed="8"/>
        <rFont val="微軟正黑體"/>
        <family val="2"/>
        <charset val="136"/>
      </rPr>
      <t>meas</t>
    </r>
    <r>
      <rPr>
        <b/>
        <sz val="12"/>
        <color indexed="8"/>
        <rFont val="微軟正黑體"/>
        <family val="2"/>
        <charset val="136"/>
      </rPr>
      <t xml:space="preserve"> (%)</t>
    </r>
  </si>
  <si>
    <t>TOC (%wt)</t>
  </si>
  <si>
    <r>
      <t xml:space="preserve">已酸化
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微軟正黑體"/>
        <family val="2"/>
        <charset val="136"/>
      </rPr>
      <t>13</t>
    </r>
    <r>
      <rPr>
        <b/>
        <sz val="12"/>
        <color indexed="8"/>
        <rFont val="微軟正黑體"/>
        <family val="2"/>
        <charset val="136"/>
      </rPr>
      <t>C (%)</t>
    </r>
  </si>
  <si>
    <t>C/N</t>
  </si>
  <si>
    <t>備註</t>
  </si>
  <si>
    <t>MUC</t>
  </si>
  <si>
    <t>GC1</t>
  </si>
  <si>
    <t>G52</t>
  </si>
  <si>
    <t>V</t>
  </si>
  <si>
    <t>放S3袋子</t>
  </si>
  <si>
    <t>S3</t>
  </si>
  <si>
    <t>G134</t>
  </si>
  <si>
    <t>G20</t>
  </si>
  <si>
    <t>G24</t>
  </si>
  <si>
    <t>G38</t>
  </si>
  <si>
    <t>G69</t>
  </si>
  <si>
    <t>G165</t>
  </si>
  <si>
    <t>G04</t>
  </si>
  <si>
    <t>G113</t>
  </si>
  <si>
    <t>G221</t>
  </si>
  <si>
    <t>G218</t>
  </si>
  <si>
    <t>G161</t>
  </si>
  <si>
    <t>G270</t>
  </si>
  <si>
    <t>G153</t>
  </si>
  <si>
    <t>G94</t>
  </si>
  <si>
    <t>G110</t>
  </si>
  <si>
    <t>G305</t>
  </si>
  <si>
    <t>G302</t>
  </si>
  <si>
    <t>S4</t>
  </si>
  <si>
    <t>G245</t>
  </si>
  <si>
    <t>G264</t>
  </si>
  <si>
    <t>G285</t>
  </si>
  <si>
    <t>G204</t>
  </si>
  <si>
    <t>G208</t>
  </si>
  <si>
    <t>G25</t>
  </si>
  <si>
    <t>G163</t>
  </si>
  <si>
    <t>G268</t>
  </si>
  <si>
    <t>G259</t>
  </si>
  <si>
    <t>G260</t>
  </si>
  <si>
    <t>G254</t>
  </si>
  <si>
    <t>G02</t>
  </si>
  <si>
    <t>G269</t>
  </si>
  <si>
    <t>G263</t>
  </si>
  <si>
    <t>G229</t>
  </si>
  <si>
    <t>G205</t>
  </si>
  <si>
    <t>G228</t>
  </si>
  <si>
    <t>G87</t>
  </si>
  <si>
    <t>G114</t>
  </si>
  <si>
    <t>G181</t>
  </si>
  <si>
    <t>S5</t>
  </si>
  <si>
    <t>G92</t>
  </si>
  <si>
    <t>G292</t>
  </si>
  <si>
    <t>G56</t>
  </si>
  <si>
    <t>G01</t>
  </si>
  <si>
    <t>G50</t>
  </si>
  <si>
    <t>G22</t>
  </si>
  <si>
    <t>G262</t>
  </si>
  <si>
    <t>G271</t>
  </si>
  <si>
    <t>G258</t>
  </si>
  <si>
    <t>G266</t>
  </si>
  <si>
    <t>G97</t>
  </si>
  <si>
    <t>G273</t>
  </si>
  <si>
    <t>G297</t>
  </si>
  <si>
    <t>G252</t>
  </si>
  <si>
    <t>G276</t>
  </si>
  <si>
    <t>G176</t>
  </si>
  <si>
    <t>G291</t>
  </si>
  <si>
    <t>G222</t>
  </si>
  <si>
    <t>G232</t>
  </si>
  <si>
    <t>G287</t>
  </si>
  <si>
    <t>S6</t>
  </si>
  <si>
    <t>G191</t>
  </si>
  <si>
    <t>G179</t>
  </si>
  <si>
    <t>G105</t>
  </si>
  <si>
    <t>G99</t>
  </si>
  <si>
    <t>G148</t>
  </si>
  <si>
    <t>G230</t>
  </si>
  <si>
    <t>G248</t>
  </si>
  <si>
    <t>G290</t>
  </si>
  <si>
    <t>G216</t>
  </si>
  <si>
    <t>G133</t>
  </si>
  <si>
    <t>G225</t>
  </si>
  <si>
    <t>G206</t>
  </si>
  <si>
    <t>G231</t>
  </si>
  <si>
    <t>G74</t>
  </si>
  <si>
    <t>G156</t>
  </si>
  <si>
    <t>G190</t>
  </si>
  <si>
    <t>G83</t>
  </si>
  <si>
    <t>S7</t>
  </si>
  <si>
    <t>G106</t>
  </si>
  <si>
    <t>G295</t>
  </si>
  <si>
    <t>G298</t>
  </si>
  <si>
    <t>G275</t>
  </si>
  <si>
    <t>G300</t>
  </si>
  <si>
    <t>G286</t>
  </si>
  <si>
    <t>G239</t>
  </si>
  <si>
    <t>G233</t>
  </si>
  <si>
    <t>G93</t>
  </si>
  <si>
    <t>G146</t>
  </si>
  <si>
    <t>G246</t>
  </si>
  <si>
    <t>G211</t>
  </si>
  <si>
    <t>G46</t>
  </si>
  <si>
    <t>G257</t>
  </si>
  <si>
    <t>GS1</t>
  </si>
  <si>
    <t>G193</t>
  </si>
  <si>
    <t>G244</t>
  </si>
  <si>
    <t>G41</t>
  </si>
  <si>
    <t>G81</t>
  </si>
  <si>
    <t>G173</t>
  </si>
  <si>
    <t>G195</t>
  </si>
  <si>
    <t>G145</t>
  </si>
  <si>
    <t>G188</t>
  </si>
  <si>
    <t>G251</t>
  </si>
  <si>
    <t>G111</t>
  </si>
  <si>
    <t>G282</t>
  </si>
  <si>
    <t>G253</t>
  </si>
  <si>
    <t>G281</t>
  </si>
  <si>
    <t>G289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</si>
</sst>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4" x14ac:knownFonts="1">
    <font>
      <sz val="10"/>
      <color theme="1"/>
      <name val="Calibri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2"/>
      <color rgb="FF0000FF"/>
      <name val="Calibri"/>
      <family val="2"/>
    </font>
    <font>
      <vertAlign val="superscript"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FF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charset val="136"/>
    </font>
    <font>
      <b/>
      <sz val="12"/>
      <color theme="1"/>
      <name val="新細明體"/>
      <family val="2"/>
      <scheme val="minor"/>
    </font>
    <font>
      <b/>
      <sz val="12"/>
      <color indexed="8"/>
      <name val="Calibri"/>
      <family val="2"/>
    </font>
    <font>
      <b/>
      <vertAlign val="superscript"/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vertAlign val="subscript"/>
      <sz val="12"/>
      <color indexed="8"/>
      <name val="微軟正黑體"/>
      <family val="2"/>
      <charset val="136"/>
    </font>
    <font>
      <sz val="12"/>
      <color theme="1"/>
      <name val="Calibri"/>
      <family val="2"/>
    </font>
    <font>
      <sz val="12"/>
      <name val="新細明體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新細明體"/>
      <family val="2"/>
      <charset val="136"/>
      <scheme val="minor"/>
    </font>
    <font>
      <sz val="10"/>
      <color theme="1"/>
      <name val="Verdana"/>
      <family val="2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12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7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176" fontId="4" fillId="3" borderId="1" xfId="0" applyNumberFormat="1" applyFont="1" applyFill="1" applyBorder="1" applyAlignment="1">
      <alignment horizontal="center" vertical="top"/>
    </xf>
    <xf numFmtId="177" fontId="4" fillId="3" borderId="1" xfId="0" applyNumberFormat="1" applyFont="1" applyFill="1" applyBorder="1" applyAlignment="1">
      <alignment horizontal="center" vertical="top"/>
    </xf>
    <xf numFmtId="2" fontId="4" fillId="3" borderId="1" xfId="0" applyNumberFormat="1" applyFont="1" applyFill="1" applyBorder="1" applyAlignment="1">
      <alignment horizontal="center" vertical="top"/>
    </xf>
    <xf numFmtId="2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176" fontId="4" fillId="2" borderId="1" xfId="0" applyNumberFormat="1" applyFont="1" applyFill="1" applyBorder="1" applyAlignment="1">
      <alignment horizontal="center" vertical="top"/>
    </xf>
    <xf numFmtId="176" fontId="18" fillId="2" borderId="1" xfId="0" applyNumberFormat="1" applyFont="1" applyFill="1" applyBorder="1" applyAlignment="1">
      <alignment horizontal="center"/>
    </xf>
    <xf numFmtId="177" fontId="18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top"/>
    </xf>
    <xf numFmtId="176" fontId="18" fillId="2" borderId="1" xfId="0" applyNumberFormat="1" applyFont="1" applyFill="1" applyBorder="1" applyAlignment="1">
      <alignment horizontal="center" vertical="top"/>
    </xf>
    <xf numFmtId="177" fontId="18" fillId="2" borderId="1" xfId="0" applyNumberFormat="1" applyFont="1" applyFill="1" applyBorder="1" applyAlignment="1">
      <alignment horizontal="center" vertical="top"/>
    </xf>
    <xf numFmtId="2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  <xf numFmtId="2" fontId="1" fillId="3" borderId="1" xfId="0" applyNumberFormat="1" applyFont="1" applyFill="1" applyBorder="1" applyAlignment="1">
      <alignment horizontal="center" wrapText="1"/>
    </xf>
    <xf numFmtId="176" fontId="4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76" fontId="4" fillId="3" borderId="1" xfId="0" applyNumberFormat="1" applyFont="1" applyFill="1" applyBorder="1"/>
    <xf numFmtId="176" fontId="4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76" fontId="4" fillId="2" borderId="1" xfId="0" applyNumberFormat="1" applyFont="1" applyFill="1" applyBorder="1"/>
    <xf numFmtId="2" fontId="4" fillId="3" borderId="1" xfId="0" applyNumberFormat="1" applyFont="1" applyFill="1" applyBorder="1" applyAlignment="1">
      <alignment horizontal="center"/>
    </xf>
    <xf numFmtId="2" fontId="4" fillId="0" borderId="0" xfId="0" applyNumberFormat="1" applyFont="1"/>
  </cellXfs>
  <cellStyles count="4">
    <cellStyle name="Normal 2" xfId="1" xr:uid="{00000000-0005-0000-0000-000001000000}"/>
    <cellStyle name="Normal 2 2" xfId="2" xr:uid="{00000000-0005-0000-0000-000002000000}"/>
    <cellStyle name="一般" xfId="0" builtinId="0"/>
    <cellStyle name="一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5</xdr:row>
      <xdr:rowOff>0</xdr:rowOff>
    </xdr:from>
    <xdr:to>
      <xdr:col>33</xdr:col>
      <xdr:colOff>205740</xdr:colOff>
      <xdr:row>27</xdr:row>
      <xdr:rowOff>135467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9613880" y="1257300"/>
              <a:ext cx="3253740" cy="4494107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TW" altLang="en-US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孔隙率推導</a:t>
              </a:r>
              <a:r>
                <a:rPr lang="en-US" altLang="zh-TW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:</a:t>
              </a:r>
            </a:p>
            <a:p>
              <a:r>
                <a:rPr lang="en-US" altLang="zh-TW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a = </a:t>
              </a:r>
              <a:r>
                <a:rPr lang="zh-TW" altLang="en-US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含水率</a:t>
              </a:r>
              <a:endPara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  <a:ea typeface="微軟正黑體" panose="020B0604030504040204" pitchFamily="34" charset="-120"/>
                      </a:rPr>
                      <m:t>𝑎</m:t>
                    </m:r>
                    <m:r>
                      <a:rPr lang="en-US" sz="1100" b="0" i="1">
                        <a:latin typeface="Cambria Math"/>
                        <a:ea typeface="微軟正黑體" panose="020B0604030504040204" pitchFamily="34" charset="-12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𝑝𝑤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𝑏𝑢𝑙𝑘</m:t>
                            </m:r>
                          </m:sub>
                        </m:sSub>
                      </m:den>
                    </m:f>
                    <m:r>
                      <a:rPr lang="en-US" altLang="zh-TW" sz="1100" b="0" i="1">
                        <a:latin typeface="Cambria Math"/>
                        <a:ea typeface="微軟正黑體" panose="020B0604030504040204" pitchFamily="34" charset="-120"/>
                      </a:rPr>
                      <m:t>=</m:t>
                    </m:r>
                    <m:f>
                      <m:fPr>
                        <m:ctrlPr>
                          <a:rPr lang="en-US" altLang="zh-TW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𝑝𝑤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𝑝𝑤</m:t>
                            </m:r>
                          </m:sub>
                        </m:sSub>
                        <m:r>
                          <a:rPr lang="en-US" altLang="zh-TW" sz="1100" b="0" i="1">
                            <a:latin typeface="Cambria Math"/>
                            <a:ea typeface="微軟正黑體" panose="020B0604030504040204" pitchFamily="34" charset="-120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TW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𝑑𝑟𝑦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𝑝𝑤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微軟正黑體" panose="020B0604030504040204" pitchFamily="34" charset="-12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𝑝𝑤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𝑝𝑤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𝑑𝑟𝑦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微軟正黑體" panose="020B0604030504040204" pitchFamily="34" charset="-12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𝑑𝑟𝑦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𝑑𝑟𝑦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𝑎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𝑑𝑟𝑦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Cambria Math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Cambria Math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𝑑𝑟𝑦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𝑑𝑟𝑦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𝜌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𝑝𝑤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𝑝𝑤</m:t>
                      </m:r>
                    </m:sub>
                  </m:sSub>
                  <m:r>
                    <a:rPr lang="en-US" sz="1100" b="0" i="0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𝑎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𝜌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𝑝𝑤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𝑝𝑤</m:t>
                      </m:r>
                    </m:sub>
                  </m:sSub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</m:t>
                  </m:r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</m:t>
                  </m:r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𝜌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𝑑𝑟𝑦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𝑑𝑟𝑦</m:t>
                      </m:r>
                    </m:sub>
                  </m:sSub>
                </m:oMath>
              </a14:m>
              <a:r>
                <a:rPr 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           (1)</a:t>
              </a:r>
            </a:p>
            <a:p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  <m:t>𝑏𝑢𝑙𝑘</m:t>
                      </m:r>
                    </m:sub>
                  </m:sSub>
                  <m:r>
                    <a:rPr lang="en-US" sz="1100" b="0" i="1">
                      <a:latin typeface="Cambria Math"/>
                      <a:ea typeface="微軟正黑體" panose="020B0604030504040204" pitchFamily="34" charset="-12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  <m:t>𝑝𝑤</m:t>
                      </m:r>
                    </m:sub>
                  </m:sSub>
                  <m:r>
                    <a:rPr lang="en-US" sz="1100" b="0" i="1">
                      <a:latin typeface="Cambria Math"/>
                      <a:ea typeface="微軟正黑體" panose="020B0604030504040204" pitchFamily="34" charset="-120"/>
                    </a:rPr>
                    <m:t>+</m:t>
                  </m:r>
                  <m:sSub>
                    <m:sSubPr>
                      <m:ctrlP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latin typeface="Cambria Math"/>
                          <a:ea typeface="微軟正黑體" panose="020B0604030504040204" pitchFamily="34" charset="-120"/>
                        </a:rPr>
                        <m:t>𝑑𝑟𝑦</m:t>
                      </m:r>
                    </m:sub>
                  </m:sSub>
                </m:oMath>
              </a14:m>
              <a:r>
                <a:rPr 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        (2)</a:t>
              </a:r>
            </a:p>
            <a:p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結合</a:t>
              </a:r>
              <a:r>
                <a:rPr lang="en-US" altLang="zh-TW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(1)</a:t>
              </a:r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與</a:t>
              </a:r>
              <a:r>
                <a:rPr lang="en-US" altLang="zh-TW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(2):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𝑝𝑤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−</m:t>
                        </m:r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𝑝𝑤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+</m:t>
                        </m:r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微軟正黑體" panose="020B0604030504040204" pitchFamily="34" charset="-120"/>
                              </a:rPr>
                              <m:t>𝑑𝑟𝑦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𝑝𝑤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微軟正黑體" panose="020B0604030504040204" pitchFamily="34" charset="-120"/>
                      </a:rPr>
                      <m:t>=</m:t>
                    </m:r>
                    <m:r>
                      <a:rPr lang="en-US" sz="1100" b="0" i="1">
                        <a:latin typeface="Cambria Math"/>
                        <a:ea typeface="微軟正黑體" panose="020B0604030504040204" pitchFamily="34" charset="-120"/>
                      </a:rPr>
                      <m:t>𝑎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𝑑𝑟𝑦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微軟正黑體" panose="020B0604030504040204" pitchFamily="34" charset="-120"/>
                          </a:rPr>
                          <m:t>𝑏𝑢𝑙𝑘</m:t>
                        </m:r>
                      </m:sub>
                    </m:sSub>
                  </m:oMath>
                </m:oMathPara>
              </a14:m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孔隙率</a:t>
              </a:r>
              <a:r>
                <a:rPr lang="el-GR" altLang="zh-TW" sz="1100" b="0">
                  <a:latin typeface="Times New Roman"/>
                  <a:ea typeface="微軟正黑體" panose="020B0604030504040204" pitchFamily="34" charset="-120"/>
                  <a:cs typeface="Times New Roman"/>
                </a:rPr>
                <a:t>φ</a:t>
              </a:r>
              <a:r>
                <a:rPr lang="zh-TW" altLang="en-US" sz="1100" b="0">
                  <a:latin typeface="Times New Roman"/>
                  <a:ea typeface="微軟正黑體" panose="020B0604030504040204" pitchFamily="34" charset="-120"/>
                  <a:cs typeface="Times New Roman"/>
                </a:rPr>
                <a:t>為</a:t>
              </a:r>
              <a:r>
                <a:rPr lang="en-US" altLang="zh-TW" sz="1100" b="0">
                  <a:latin typeface="Times New Roman"/>
                  <a:ea typeface="微軟正黑體" panose="020B0604030504040204" pitchFamily="34" charset="-120"/>
                  <a:cs typeface="Times New Roman"/>
                </a:rPr>
                <a:t>: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  <a:ea typeface="Cambria Math"/>
                      </a:rPr>
                      <m:t>𝜑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𝑝𝑤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𝑏𝑢𝑙𝑘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𝑑𝑟𝑦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𝑝𝑤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𝑑𝑟𝑦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endParaRPr lang="en-US" sz="110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endParaRPr lang="en-US" sz="110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9613880" y="1257300"/>
              <a:ext cx="3253740" cy="4494107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TW" altLang="en-US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孔隙率推導</a:t>
              </a:r>
              <a:r>
                <a:rPr lang="en-US" altLang="zh-TW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:</a:t>
              </a:r>
            </a:p>
            <a:p>
              <a:r>
                <a:rPr lang="en-US" altLang="zh-TW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a = </a:t>
              </a:r>
              <a:r>
                <a:rPr lang="zh-TW" altLang="en-US" sz="110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含水率</a:t>
              </a:r>
              <a:endPara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𝑎=𝑤_𝑝𝑤/𝑤_𝑏𝑢𝑙𝑘 </a:t>
              </a:r>
              <a:r>
                <a:rPr lang="en-US" altLang="zh-TW" sz="1100" b="0" i="0">
                  <a:latin typeface="Cambria Math"/>
                  <a:ea typeface="微軟正黑體" panose="020B0604030504040204" pitchFamily="34" charset="-120"/>
                </a:rPr>
                <a:t>=𝑤_𝑝𝑤/(𝑤_𝑝𝑤+𝑤_𝑑𝑟𝑦 )</a:t>
              </a:r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𝑝𝑤=𝑤_𝑝𝑤/𝑉_𝑝𝑤 </a:t>
              </a:r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𝑑𝑟𝑦=𝑤_𝑑𝑟𝑦/𝑉_𝑑𝑟𝑦 </a:t>
              </a:r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pPr/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𝑎=𝑤_𝑝𝑤/(𝑤_𝑝𝑤+𝑤_𝑑𝑟𝑦 )=(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Cambria Math"/>
                  <a:cs typeface="+mn-cs"/>
                </a:rPr>
                <a:t>𝜌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_𝑝𝑤 𝑉_𝑝𝑤)/(𝜌_𝑝𝑤 𝑉_𝑝𝑤+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Cambria Math"/>
                  <a:cs typeface="+mn-cs"/>
                </a:rPr>
                <a:t>𝜌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_𝑑𝑟𝑦 𝑤_𝑑𝑟𝑦 )</a:t>
              </a:r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𝜌_𝑝𝑤 𝑉_𝑝𝑤=〖𝑎𝜌〗_𝑝𝑤 𝑉_𝑝𝑤+𝑎𝜌_𝑑𝑟𝑦 𝑉_𝑑𝑟𝑦</a:t>
              </a:r>
              <a:r>
                <a:rPr 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           (1)</a:t>
              </a:r>
            </a:p>
            <a:p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𝑉_𝑏𝑢𝑙𝑘=𝑉_𝑝𝑤+𝑉_𝑑𝑟𝑦</a:t>
              </a:r>
              <a:r>
                <a:rPr 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        (2)</a:t>
              </a:r>
            </a:p>
            <a:p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結合</a:t>
              </a:r>
              <a:r>
                <a:rPr lang="en-US" altLang="zh-TW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(1)</a:t>
              </a:r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與</a:t>
              </a:r>
              <a:r>
                <a:rPr lang="en-US" altLang="zh-TW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(2):</a:t>
              </a:r>
            </a:p>
            <a:p>
              <a:pPr/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(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𝑝𝑤−𝑎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𝑝𝑤+𝑎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𝑑𝑟𝑦 ) 𝑉_𝑝𝑤=𝑎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  <a:ea typeface="微軟正黑體" panose="020B0604030504040204" pitchFamily="34" charset="-120"/>
                </a:rPr>
                <a:t>𝑑𝑟𝑦 𝑉_𝑏𝑢𝑙𝑘</a:t>
              </a:r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孔隙率</a:t>
              </a:r>
              <a:r>
                <a:rPr lang="el-GR" altLang="zh-TW" sz="1100" b="0">
                  <a:latin typeface="Times New Roman"/>
                  <a:ea typeface="微軟正黑體" panose="020B0604030504040204" pitchFamily="34" charset="-120"/>
                  <a:cs typeface="Times New Roman"/>
                </a:rPr>
                <a:t>φ</a:t>
              </a:r>
              <a:r>
                <a:rPr lang="zh-TW" altLang="en-US" sz="1100" b="0">
                  <a:latin typeface="Times New Roman"/>
                  <a:ea typeface="微軟正黑體" panose="020B0604030504040204" pitchFamily="34" charset="-120"/>
                  <a:cs typeface="Times New Roman"/>
                </a:rPr>
                <a:t>為</a:t>
              </a:r>
              <a:r>
                <a:rPr lang="en-US" altLang="zh-TW" sz="1100" b="0">
                  <a:latin typeface="Times New Roman"/>
                  <a:ea typeface="微軟正黑體" panose="020B0604030504040204" pitchFamily="34" charset="-120"/>
                  <a:cs typeface="Times New Roman"/>
                </a:rPr>
                <a:t>:</a:t>
              </a:r>
            </a:p>
            <a:p>
              <a:pPr/>
              <a:r>
                <a:rPr lang="en-US" sz="1100" b="0" i="0">
                  <a:latin typeface="Cambria Math"/>
                  <a:ea typeface="Cambria Math"/>
                </a:rPr>
                <a:t>𝜑=𝑉_𝑝𝑤/𝑉_𝑏𝑢𝑙𝑘 =(𝑎𝜌_𝑑𝑟𝑦)/(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𝜌_𝑝𝑤−𝑎𝜌_𝑝𝑤+𝑎𝜌_𝑑𝑟𝑦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/>
                  <a:ea typeface="Cambria Math"/>
                  <a:cs typeface="+mn-cs"/>
                </a:rPr>
                <a:t>)</a:t>
              </a:r>
              <a:endParaRPr lang="en-US" sz="1100" b="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endParaRPr lang="en-US" sz="110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  <a:p>
              <a:endParaRPr lang="en-US" sz="1100">
                <a:latin typeface="微軟正黑體" panose="020B0604030504040204" pitchFamily="34" charset="-120"/>
                <a:ea typeface="微軟正黑體" panose="020B0604030504040204" pitchFamily="34" charset="-12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08"/>
  <sheetViews>
    <sheetView tabSelected="1" zoomScale="90" zoomScaleNormal="90" workbookViewId="0" xr3:uid="{AEA406A1-0E4B-5B11-9CD5-51D6E497D94C}">
      <pane xSplit="8" ySplit="5" topLeftCell="I6" activePane="bottomRight" state="frozen"/>
      <selection pane="bottomLeft" activeCell="A13" sqref="A13"/>
      <selection pane="topRight" activeCell="J1" sqref="J1"/>
      <selection pane="bottomRight" activeCell="O15" sqref="O15"/>
    </sheetView>
  </sheetViews>
  <sheetFormatPr defaultColWidth="8.875" defaultRowHeight="15.75" x14ac:dyDescent="0.2"/>
  <cols>
    <col min="1" max="3" width="8.875" style="6"/>
    <col min="4" max="4" width="11.390625" style="6" bestFit="1" customWidth="1"/>
    <col min="5" max="5" width="11.24609375" style="6" bestFit="1" customWidth="1"/>
    <col min="6" max="6" width="10.94921875" style="6" bestFit="1" customWidth="1"/>
    <col min="7" max="8" width="8.875" style="6"/>
    <col min="9" max="9" width="11.24609375" style="6" bestFit="1" customWidth="1"/>
    <col min="10" max="10" width="12.87109375" style="6" bestFit="1" customWidth="1"/>
    <col min="11" max="11" width="12.87109375" style="57" bestFit="1" customWidth="1"/>
    <col min="12" max="13" width="9.171875" style="57" bestFit="1" customWidth="1"/>
    <col min="14" max="14" width="9.171875" style="6" customWidth="1"/>
    <col min="15" max="15" width="12.72265625" style="6" bestFit="1" customWidth="1"/>
    <col min="16" max="17" width="7.83984375" style="6" bestFit="1" customWidth="1"/>
    <col min="18" max="18" width="10.05859375" style="6" bestFit="1" customWidth="1"/>
    <col min="19" max="19" width="9.6171875" style="6" bestFit="1" customWidth="1"/>
    <col min="20" max="21" width="15.23828125" style="6" bestFit="1" customWidth="1"/>
    <col min="22" max="22" width="7.69140625" style="6" customWidth="1"/>
    <col min="23" max="23" width="10.50390625" style="6" bestFit="1" customWidth="1"/>
    <col min="24" max="24" width="8.73046875" style="6" customWidth="1"/>
    <col min="25" max="25" width="9.6171875" style="6" bestFit="1" customWidth="1"/>
    <col min="26" max="26" width="9.6171875" style="6" customWidth="1"/>
    <col min="27" max="27" width="10.35546875" style="6" customWidth="1"/>
    <col min="28" max="16384" width="8.875" style="6"/>
  </cols>
  <sheetData>
    <row r="1" spans="1:29" ht="17.2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"/>
    </row>
    <row r="2" spans="1:29" ht="18.75" x14ac:dyDescent="0.25">
      <c r="A2" s="7" t="s">
        <v>1</v>
      </c>
      <c r="B2" s="2"/>
      <c r="C2" s="8">
        <f>COUNTA(H6:H108)</f>
        <v>19</v>
      </c>
      <c r="D2" s="2"/>
      <c r="E2" s="2"/>
      <c r="F2" s="2"/>
      <c r="G2" s="2"/>
      <c r="H2" s="2"/>
      <c r="I2" s="2"/>
      <c r="J2" s="2"/>
      <c r="K2" s="4"/>
      <c r="L2" s="4"/>
      <c r="M2" s="4"/>
      <c r="N2" s="2"/>
      <c r="O2" s="3" t="s">
        <v>2</v>
      </c>
      <c r="P2" s="3"/>
      <c r="Q2" s="3"/>
      <c r="R2" s="3"/>
      <c r="S2" s="3"/>
      <c r="T2" s="3" t="s">
        <v>3</v>
      </c>
      <c r="U2" s="2"/>
      <c r="V2" s="2"/>
      <c r="W2" s="2"/>
      <c r="X2" s="2"/>
      <c r="Y2" s="9"/>
      <c r="Z2" s="2"/>
      <c r="AA2" s="5"/>
    </row>
    <row r="3" spans="1:29" ht="17.25" x14ac:dyDescent="0.25">
      <c r="A3" s="7" t="s">
        <v>4</v>
      </c>
      <c r="B3" s="2"/>
      <c r="C3" s="8">
        <f>COUNTA(G6:G108)</f>
        <v>103</v>
      </c>
      <c r="D3" s="2"/>
      <c r="E3" s="2"/>
      <c r="F3" s="2"/>
      <c r="G3" s="2"/>
      <c r="H3" s="2"/>
      <c r="I3" s="2"/>
      <c r="J3" s="2"/>
      <c r="K3" s="10" t="s">
        <v>5</v>
      </c>
      <c r="L3" s="10"/>
      <c r="M3" s="10"/>
      <c r="N3" s="2"/>
      <c r="O3" s="11">
        <v>1.0208999999999999</v>
      </c>
      <c r="P3" s="11"/>
      <c r="Q3" s="11"/>
      <c r="R3" s="11"/>
      <c r="S3" s="11"/>
      <c r="T3" s="3" t="s">
        <v>6</v>
      </c>
      <c r="U3" s="3" t="s">
        <v>7</v>
      </c>
      <c r="V3" s="3"/>
      <c r="W3" s="3"/>
      <c r="X3" s="3"/>
      <c r="Y3" s="3"/>
      <c r="Z3" s="3"/>
      <c r="AA3" s="5"/>
    </row>
    <row r="4" spans="1:29" ht="17.25" x14ac:dyDescent="0.25">
      <c r="A4" s="7" t="s">
        <v>8</v>
      </c>
      <c r="B4" s="8" t="s">
        <v>9</v>
      </c>
      <c r="C4" s="8"/>
      <c r="D4" s="2"/>
      <c r="E4" s="2"/>
      <c r="F4" s="2"/>
      <c r="G4" s="2"/>
      <c r="H4" s="2"/>
      <c r="I4" s="3" t="s">
        <v>5</v>
      </c>
      <c r="J4" s="3" t="s">
        <v>5</v>
      </c>
      <c r="K4" s="10" t="s">
        <v>10</v>
      </c>
      <c r="L4" s="10"/>
      <c r="M4" s="10"/>
      <c r="N4" s="3"/>
      <c r="O4" s="11">
        <v>2.65</v>
      </c>
      <c r="P4" s="11"/>
      <c r="Q4" s="11"/>
      <c r="R4" s="11"/>
      <c r="S4" s="11"/>
      <c r="T4" s="3" t="s">
        <v>11</v>
      </c>
      <c r="U4" s="3" t="s">
        <v>10</v>
      </c>
      <c r="V4" s="3"/>
      <c r="W4" s="3"/>
      <c r="X4" s="3"/>
      <c r="Y4" s="3"/>
      <c r="Z4" s="3"/>
      <c r="AA4" s="12"/>
    </row>
    <row r="5" spans="1:29" s="21" customFormat="1" ht="53.25" x14ac:dyDescent="0.3">
      <c r="A5" s="13" t="s">
        <v>12</v>
      </c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15" t="s">
        <v>18</v>
      </c>
      <c r="H5" s="15" t="s">
        <v>19</v>
      </c>
      <c r="I5" s="15" t="s">
        <v>20</v>
      </c>
      <c r="J5" s="15" t="s">
        <v>21</v>
      </c>
      <c r="K5" s="16" t="s">
        <v>22</v>
      </c>
      <c r="L5" s="17" t="s">
        <v>23</v>
      </c>
      <c r="M5" s="17" t="s">
        <v>24</v>
      </c>
      <c r="N5" s="15" t="s">
        <v>25</v>
      </c>
      <c r="O5" s="15" t="s">
        <v>26</v>
      </c>
      <c r="P5" s="18" t="s">
        <v>27</v>
      </c>
      <c r="Q5" s="18" t="s">
        <v>28</v>
      </c>
      <c r="R5" s="18" t="s">
        <v>29</v>
      </c>
      <c r="S5" s="18" t="s">
        <v>30</v>
      </c>
      <c r="T5" s="15" t="s">
        <v>31</v>
      </c>
      <c r="U5" s="15" t="s">
        <v>32</v>
      </c>
      <c r="V5" s="19" t="s">
        <v>33</v>
      </c>
      <c r="W5" s="20" t="s">
        <v>34</v>
      </c>
      <c r="X5" s="20" t="s">
        <v>35</v>
      </c>
      <c r="Y5" s="20" t="s">
        <v>36</v>
      </c>
      <c r="Z5" s="18" t="s">
        <v>37</v>
      </c>
      <c r="AA5" s="15" t="s">
        <v>38</v>
      </c>
      <c r="AC5" s="22"/>
    </row>
    <row r="6" spans="1:29" s="21" customFormat="1" ht="17.25" x14ac:dyDescent="0.25">
      <c r="A6" s="23">
        <v>1</v>
      </c>
      <c r="B6" s="24" t="s">
        <v>39</v>
      </c>
      <c r="C6" s="24" t="s">
        <v>40</v>
      </c>
      <c r="D6" s="23">
        <v>0</v>
      </c>
      <c r="E6" s="23">
        <v>1</v>
      </c>
      <c r="F6" s="25">
        <f t="shared" ref="F6:F63" si="0">AVERAGE(D6:E6)</f>
        <v>0.5</v>
      </c>
      <c r="G6" s="26" t="s">
        <v>41</v>
      </c>
      <c r="H6" s="25" t="s">
        <v>42</v>
      </c>
      <c r="I6" s="26">
        <v>13.334</v>
      </c>
      <c r="J6" s="27">
        <v>42.42</v>
      </c>
      <c r="K6" s="27">
        <v>30.841999999999999</v>
      </c>
      <c r="L6" s="28">
        <f>J6-I6</f>
        <v>29.086000000000002</v>
      </c>
      <c r="M6" s="28">
        <f>K6-I6</f>
        <v>17.507999999999999</v>
      </c>
      <c r="N6" s="29">
        <f>(L6-M6)/L6</f>
        <v>0.39806092278071931</v>
      </c>
      <c r="O6" s="29">
        <f>N6*$O$4/($O$3-N6*$O$3+N6*$O$4)</f>
        <v>0.6318877561296864</v>
      </c>
      <c r="P6" s="30"/>
      <c r="Q6" s="30"/>
      <c r="R6" s="30"/>
      <c r="S6" s="30"/>
      <c r="T6" s="31"/>
      <c r="U6" s="31"/>
      <c r="V6" s="32"/>
      <c r="W6" s="33"/>
      <c r="X6" s="33"/>
      <c r="Y6" s="33"/>
      <c r="Z6" s="30"/>
      <c r="AA6" s="34" t="s">
        <v>43</v>
      </c>
      <c r="AC6" s="22"/>
    </row>
    <row r="7" spans="1:29" s="21" customFormat="1" ht="17.25" x14ac:dyDescent="0.25">
      <c r="A7" s="35">
        <v>2</v>
      </c>
      <c r="B7" s="35" t="s">
        <v>39</v>
      </c>
      <c r="C7" s="35" t="s">
        <v>44</v>
      </c>
      <c r="D7" s="35">
        <v>0</v>
      </c>
      <c r="E7" s="35">
        <v>1</v>
      </c>
      <c r="F7" s="36">
        <f t="shared" si="0"/>
        <v>0.5</v>
      </c>
      <c r="G7" s="37" t="s">
        <v>45</v>
      </c>
      <c r="H7" s="36" t="s">
        <v>42</v>
      </c>
      <c r="I7" s="38">
        <v>13.62</v>
      </c>
      <c r="J7" s="39">
        <v>27.364000000000001</v>
      </c>
      <c r="K7" s="39">
        <v>21.527000000000001</v>
      </c>
      <c r="L7" s="40">
        <f t="shared" ref="L7:L9" si="1">J7-I7</f>
        <v>13.744000000000002</v>
      </c>
      <c r="M7" s="40">
        <f t="shared" ref="M7:M9" si="2">K7-I7</f>
        <v>7.9070000000000018</v>
      </c>
      <c r="N7" s="41">
        <f t="shared" ref="N7:N9" si="3">(L7-M7)/L7</f>
        <v>0.42469441210710124</v>
      </c>
      <c r="O7" s="41">
        <f t="shared" ref="O7:O8" si="4">N7*$O$4/($O$3-N7*$O$3+N7*$O$4)</f>
        <v>0.65708788164748733</v>
      </c>
      <c r="P7" s="18"/>
      <c r="Q7" s="18"/>
      <c r="R7" s="18"/>
      <c r="S7" s="18"/>
      <c r="T7" s="15"/>
      <c r="U7" s="15"/>
      <c r="V7" s="19"/>
      <c r="W7" s="20"/>
      <c r="X7" s="20"/>
      <c r="Y7" s="20"/>
      <c r="Z7" s="18"/>
      <c r="AA7" s="15"/>
      <c r="AC7" s="22"/>
    </row>
    <row r="8" spans="1:29" s="21" customFormat="1" ht="17.25" x14ac:dyDescent="0.25">
      <c r="A8" s="35">
        <v>3</v>
      </c>
      <c r="B8" s="35" t="s">
        <v>39</v>
      </c>
      <c r="C8" s="35" t="s">
        <v>44</v>
      </c>
      <c r="D8" s="35">
        <v>1</v>
      </c>
      <c r="E8" s="35">
        <v>2</v>
      </c>
      <c r="F8" s="36">
        <f t="shared" si="0"/>
        <v>1.5</v>
      </c>
      <c r="G8" s="37" t="s">
        <v>46</v>
      </c>
      <c r="H8" s="36" t="s">
        <v>42</v>
      </c>
      <c r="I8" s="38">
        <v>13.645</v>
      </c>
      <c r="J8" s="39">
        <v>29.736999999999998</v>
      </c>
      <c r="K8" s="39">
        <v>23.843</v>
      </c>
      <c r="L8" s="40">
        <f t="shared" si="1"/>
        <v>16.091999999999999</v>
      </c>
      <c r="M8" s="40">
        <f t="shared" si="2"/>
        <v>10.198</v>
      </c>
      <c r="N8" s="41">
        <f t="shared" si="3"/>
        <v>0.36626895351727556</v>
      </c>
      <c r="O8" s="41">
        <f t="shared" si="4"/>
        <v>0.60003676800775485</v>
      </c>
      <c r="P8" s="18"/>
      <c r="Q8" s="18"/>
      <c r="R8" s="18"/>
      <c r="S8" s="18"/>
      <c r="T8" s="15"/>
      <c r="U8" s="15"/>
      <c r="V8" s="19"/>
      <c r="W8" s="20"/>
      <c r="X8" s="20"/>
      <c r="Y8" s="20"/>
      <c r="Z8" s="18"/>
      <c r="AA8" s="15"/>
      <c r="AC8" s="22"/>
    </row>
    <row r="9" spans="1:29" s="21" customFormat="1" ht="17.25" x14ac:dyDescent="0.25">
      <c r="A9" s="35">
        <v>4</v>
      </c>
      <c r="B9" s="35" t="s">
        <v>39</v>
      </c>
      <c r="C9" s="35" t="s">
        <v>44</v>
      </c>
      <c r="D9" s="35">
        <v>2</v>
      </c>
      <c r="E9" s="35">
        <v>3</v>
      </c>
      <c r="F9" s="36">
        <f t="shared" si="0"/>
        <v>2.5</v>
      </c>
      <c r="G9" s="37" t="s">
        <v>47</v>
      </c>
      <c r="H9" s="36" t="s">
        <v>42</v>
      </c>
      <c r="I9" s="38">
        <v>13.61</v>
      </c>
      <c r="J9" s="39">
        <v>27.957999999999998</v>
      </c>
      <c r="K9" s="42">
        <v>23.202000000000002</v>
      </c>
      <c r="L9" s="43">
        <f>J9-I9</f>
        <v>14.347999999999999</v>
      </c>
      <c r="M9" s="43">
        <f>K9-I9</f>
        <v>9.5920000000000023</v>
      </c>
      <c r="N9" s="41">
        <f t="shared" si="3"/>
        <v>0.33147477000278763</v>
      </c>
      <c r="O9" s="41">
        <f>N9*$O$4/($O$3-N9*$O$3+N9*$O$4)</f>
        <v>0.56275547341026133</v>
      </c>
      <c r="P9" s="18"/>
      <c r="Q9" s="18"/>
      <c r="R9" s="18"/>
      <c r="S9" s="18"/>
      <c r="T9" s="15"/>
      <c r="U9" s="15"/>
      <c r="V9" s="19"/>
      <c r="W9" s="20"/>
      <c r="X9" s="20"/>
      <c r="Y9" s="20"/>
      <c r="Z9" s="18"/>
      <c r="AA9" s="15"/>
      <c r="AC9" s="22"/>
    </row>
    <row r="10" spans="1:29" s="21" customFormat="1" ht="17.25" x14ac:dyDescent="0.25">
      <c r="A10" s="35">
        <v>5</v>
      </c>
      <c r="B10" s="35" t="s">
        <v>39</v>
      </c>
      <c r="C10" s="35" t="s">
        <v>44</v>
      </c>
      <c r="D10" s="35">
        <v>3</v>
      </c>
      <c r="E10" s="35">
        <v>4</v>
      </c>
      <c r="F10" s="36">
        <f t="shared" si="0"/>
        <v>3.5</v>
      </c>
      <c r="G10" s="37" t="s">
        <v>48</v>
      </c>
      <c r="H10" s="15"/>
      <c r="I10" s="38">
        <v>13.509</v>
      </c>
      <c r="J10" s="39">
        <v>24.016999999999999</v>
      </c>
      <c r="K10" s="42"/>
      <c r="L10" s="42"/>
      <c r="M10" s="42"/>
      <c r="N10" s="15"/>
      <c r="O10" s="15"/>
      <c r="P10" s="18"/>
      <c r="Q10" s="18"/>
      <c r="R10" s="18"/>
      <c r="S10" s="18"/>
      <c r="T10" s="15"/>
      <c r="U10" s="15"/>
      <c r="V10" s="19"/>
      <c r="W10" s="20"/>
      <c r="X10" s="20"/>
      <c r="Y10" s="20"/>
      <c r="Z10" s="18"/>
      <c r="AA10" s="15"/>
      <c r="AC10" s="22"/>
    </row>
    <row r="11" spans="1:29" s="21" customFormat="1" ht="17.25" x14ac:dyDescent="0.25">
      <c r="A11" s="35">
        <v>6</v>
      </c>
      <c r="B11" s="35" t="s">
        <v>39</v>
      </c>
      <c r="C11" s="35" t="s">
        <v>44</v>
      </c>
      <c r="D11" s="35">
        <v>4</v>
      </c>
      <c r="E11" s="35">
        <v>5</v>
      </c>
      <c r="F11" s="36">
        <f t="shared" si="0"/>
        <v>4.5</v>
      </c>
      <c r="G11" s="37" t="s">
        <v>49</v>
      </c>
      <c r="H11" s="15"/>
      <c r="I11" s="38">
        <v>12.875999999999999</v>
      </c>
      <c r="J11" s="39">
        <v>34.298000000000002</v>
      </c>
      <c r="K11" s="42"/>
      <c r="L11" s="42"/>
      <c r="M11" s="42"/>
      <c r="N11" s="15"/>
      <c r="O11" s="15"/>
      <c r="P11" s="18"/>
      <c r="Q11" s="18"/>
      <c r="R11" s="18"/>
      <c r="S11" s="18"/>
      <c r="T11" s="15"/>
      <c r="U11" s="15"/>
      <c r="V11" s="19"/>
      <c r="W11" s="20"/>
      <c r="X11" s="20"/>
      <c r="Y11" s="20"/>
      <c r="Z11" s="18"/>
      <c r="AA11" s="15"/>
      <c r="AC11" s="22"/>
    </row>
    <row r="12" spans="1:29" s="21" customFormat="1" ht="17.25" x14ac:dyDescent="0.25">
      <c r="A12" s="35">
        <v>7</v>
      </c>
      <c r="B12" s="35" t="s">
        <v>39</v>
      </c>
      <c r="C12" s="35" t="s">
        <v>44</v>
      </c>
      <c r="D12" s="35">
        <v>5</v>
      </c>
      <c r="E12" s="35">
        <v>6</v>
      </c>
      <c r="F12" s="36">
        <f t="shared" si="0"/>
        <v>5.5</v>
      </c>
      <c r="G12" s="37" t="s">
        <v>50</v>
      </c>
      <c r="H12" s="15"/>
      <c r="I12" s="38">
        <v>12.853999999999999</v>
      </c>
      <c r="J12" s="39">
        <v>32.825000000000003</v>
      </c>
      <c r="K12" s="42"/>
      <c r="L12" s="42"/>
      <c r="M12" s="42"/>
      <c r="N12" s="15"/>
      <c r="O12" s="15"/>
      <c r="P12" s="18"/>
      <c r="Q12" s="18"/>
      <c r="R12" s="18"/>
      <c r="S12" s="18"/>
      <c r="T12" s="15"/>
      <c r="U12" s="15"/>
      <c r="V12" s="19"/>
      <c r="W12" s="20"/>
      <c r="X12" s="20"/>
      <c r="Y12" s="20"/>
      <c r="Z12" s="18"/>
      <c r="AA12" s="15"/>
      <c r="AC12" s="22"/>
    </row>
    <row r="13" spans="1:29" s="21" customFormat="1" ht="17.25" x14ac:dyDescent="0.25">
      <c r="A13" s="35">
        <v>8</v>
      </c>
      <c r="B13" s="35" t="s">
        <v>39</v>
      </c>
      <c r="C13" s="35" t="s">
        <v>44</v>
      </c>
      <c r="D13" s="35">
        <v>6</v>
      </c>
      <c r="E13" s="35">
        <v>7</v>
      </c>
      <c r="F13" s="36">
        <f t="shared" si="0"/>
        <v>6.5</v>
      </c>
      <c r="G13" s="37" t="s">
        <v>51</v>
      </c>
      <c r="H13" s="15"/>
      <c r="I13" s="38">
        <v>13.683999999999999</v>
      </c>
      <c r="J13" s="39">
        <v>33.32</v>
      </c>
      <c r="K13" s="42"/>
      <c r="L13" s="42"/>
      <c r="M13" s="42"/>
      <c r="N13" s="15"/>
      <c r="O13" s="15"/>
      <c r="P13" s="18"/>
      <c r="Q13" s="18"/>
      <c r="R13" s="18"/>
      <c r="S13" s="18"/>
      <c r="T13" s="15"/>
      <c r="U13" s="15"/>
      <c r="V13" s="19"/>
      <c r="W13" s="20"/>
      <c r="X13" s="20"/>
      <c r="Y13" s="20"/>
      <c r="Z13" s="18"/>
      <c r="AA13" s="15"/>
      <c r="AC13" s="22"/>
    </row>
    <row r="14" spans="1:29" s="21" customFormat="1" ht="17.25" x14ac:dyDescent="0.25">
      <c r="A14" s="35">
        <v>9</v>
      </c>
      <c r="B14" s="35" t="s">
        <v>39</v>
      </c>
      <c r="C14" s="35" t="s">
        <v>44</v>
      </c>
      <c r="D14" s="35">
        <v>7</v>
      </c>
      <c r="E14" s="35">
        <v>8</v>
      </c>
      <c r="F14" s="36">
        <f t="shared" si="0"/>
        <v>7.5</v>
      </c>
      <c r="G14" s="37" t="s">
        <v>52</v>
      </c>
      <c r="H14" s="15"/>
      <c r="I14" s="38">
        <v>12.909000000000001</v>
      </c>
      <c r="J14" s="39">
        <v>32.72</v>
      </c>
      <c r="K14" s="42"/>
      <c r="L14" s="42"/>
      <c r="M14" s="42"/>
      <c r="N14" s="15"/>
      <c r="O14" s="15"/>
      <c r="P14" s="18"/>
      <c r="Q14" s="18"/>
      <c r="R14" s="18"/>
      <c r="S14" s="18"/>
      <c r="T14" s="15"/>
      <c r="U14" s="15"/>
      <c r="V14" s="19"/>
      <c r="W14" s="20"/>
      <c r="X14" s="20"/>
      <c r="Y14" s="20"/>
      <c r="Z14" s="18"/>
      <c r="AA14" s="15"/>
      <c r="AC14" s="22"/>
    </row>
    <row r="15" spans="1:29" s="21" customFormat="1" ht="17.25" x14ac:dyDescent="0.25">
      <c r="A15" s="35">
        <v>10</v>
      </c>
      <c r="B15" s="35" t="s">
        <v>39</v>
      </c>
      <c r="C15" s="35" t="s">
        <v>44</v>
      </c>
      <c r="D15" s="35">
        <v>8</v>
      </c>
      <c r="E15" s="35">
        <v>9</v>
      </c>
      <c r="F15" s="36">
        <f t="shared" si="0"/>
        <v>8.5</v>
      </c>
      <c r="G15" s="37" t="s">
        <v>53</v>
      </c>
      <c r="H15" s="15"/>
      <c r="I15" s="38">
        <v>12.923</v>
      </c>
      <c r="J15" s="39">
        <v>29.687000000000001</v>
      </c>
      <c r="K15" s="42"/>
      <c r="L15" s="42"/>
      <c r="M15" s="42"/>
      <c r="N15" s="15"/>
      <c r="O15" s="15"/>
      <c r="P15" s="18"/>
      <c r="Q15" s="18"/>
      <c r="R15" s="18"/>
      <c r="S15" s="18"/>
      <c r="T15" s="15"/>
      <c r="U15" s="15"/>
      <c r="V15" s="19"/>
      <c r="W15" s="20"/>
      <c r="X15" s="20"/>
      <c r="Y15" s="20"/>
      <c r="Z15" s="18"/>
      <c r="AA15" s="15"/>
      <c r="AC15" s="22"/>
    </row>
    <row r="16" spans="1:29" s="21" customFormat="1" ht="17.25" x14ac:dyDescent="0.25">
      <c r="A16" s="35">
        <v>11</v>
      </c>
      <c r="B16" s="35" t="s">
        <v>39</v>
      </c>
      <c r="C16" s="35" t="s">
        <v>44</v>
      </c>
      <c r="D16" s="35">
        <v>9</v>
      </c>
      <c r="E16" s="35">
        <v>10</v>
      </c>
      <c r="F16" s="36">
        <f t="shared" si="0"/>
        <v>9.5</v>
      </c>
      <c r="G16" s="37" t="s">
        <v>54</v>
      </c>
      <c r="H16" s="15"/>
      <c r="I16" s="38">
        <v>13.6</v>
      </c>
      <c r="J16" s="42">
        <v>31.706</v>
      </c>
      <c r="K16" s="42"/>
      <c r="L16" s="42"/>
      <c r="M16" s="42"/>
      <c r="N16" s="15"/>
      <c r="O16" s="15"/>
      <c r="P16" s="18"/>
      <c r="Q16" s="18"/>
      <c r="R16" s="18"/>
      <c r="S16" s="18"/>
      <c r="T16" s="15"/>
      <c r="U16" s="15"/>
      <c r="V16" s="19"/>
      <c r="W16" s="20"/>
      <c r="X16" s="20"/>
      <c r="Y16" s="20"/>
      <c r="Z16" s="18"/>
      <c r="AA16" s="15"/>
      <c r="AC16" s="22"/>
    </row>
    <row r="17" spans="1:29" s="21" customFormat="1" ht="17.25" x14ac:dyDescent="0.25">
      <c r="A17" s="35">
        <v>12</v>
      </c>
      <c r="B17" s="35" t="s">
        <v>39</v>
      </c>
      <c r="C17" s="35" t="s">
        <v>44</v>
      </c>
      <c r="D17" s="35">
        <v>10</v>
      </c>
      <c r="E17" s="35">
        <v>12</v>
      </c>
      <c r="F17" s="36">
        <f t="shared" si="0"/>
        <v>11</v>
      </c>
      <c r="G17" s="37" t="s">
        <v>55</v>
      </c>
      <c r="H17" s="15"/>
      <c r="I17" s="38">
        <v>13.273</v>
      </c>
      <c r="J17" s="42">
        <v>38.719000000000001</v>
      </c>
      <c r="K17" s="42"/>
      <c r="L17" s="42"/>
      <c r="M17" s="42"/>
      <c r="N17" s="15"/>
      <c r="O17" s="15"/>
      <c r="P17" s="18"/>
      <c r="Q17" s="18"/>
      <c r="R17" s="18"/>
      <c r="S17" s="18"/>
      <c r="T17" s="15"/>
      <c r="U17" s="15"/>
      <c r="V17" s="19"/>
      <c r="W17" s="20"/>
      <c r="X17" s="20"/>
      <c r="Y17" s="20"/>
      <c r="Z17" s="18"/>
      <c r="AA17" s="15"/>
      <c r="AC17" s="22"/>
    </row>
    <row r="18" spans="1:29" s="21" customFormat="1" ht="17.25" x14ac:dyDescent="0.25">
      <c r="A18" s="35">
        <v>13</v>
      </c>
      <c r="B18" s="35" t="s">
        <v>39</v>
      </c>
      <c r="C18" s="35" t="s">
        <v>44</v>
      </c>
      <c r="D18" s="35">
        <v>12</v>
      </c>
      <c r="E18" s="35">
        <v>14</v>
      </c>
      <c r="F18" s="36">
        <f t="shared" si="0"/>
        <v>13</v>
      </c>
      <c r="G18" s="37" t="s">
        <v>56</v>
      </c>
      <c r="H18" s="15"/>
      <c r="I18" s="38">
        <v>13.99</v>
      </c>
      <c r="J18" s="38">
        <v>34.451999999999998</v>
      </c>
      <c r="K18" s="38"/>
      <c r="L18" s="38"/>
      <c r="M18" s="38"/>
      <c r="N18" s="15"/>
      <c r="O18" s="15"/>
      <c r="P18" s="18"/>
      <c r="Q18" s="18"/>
      <c r="R18" s="18"/>
      <c r="S18" s="18"/>
      <c r="T18" s="15"/>
      <c r="U18" s="15"/>
      <c r="V18" s="19"/>
      <c r="W18" s="20"/>
      <c r="X18" s="20"/>
      <c r="Y18" s="20"/>
      <c r="Z18" s="18"/>
      <c r="AA18" s="15"/>
      <c r="AC18" s="22"/>
    </row>
    <row r="19" spans="1:29" s="21" customFormat="1" ht="17.25" x14ac:dyDescent="0.25">
      <c r="A19" s="35">
        <v>14</v>
      </c>
      <c r="B19" s="35" t="s">
        <v>39</v>
      </c>
      <c r="C19" s="35" t="s">
        <v>44</v>
      </c>
      <c r="D19" s="35">
        <v>14</v>
      </c>
      <c r="E19" s="35">
        <v>16</v>
      </c>
      <c r="F19" s="36">
        <f t="shared" si="0"/>
        <v>15</v>
      </c>
      <c r="G19" s="37" t="s">
        <v>57</v>
      </c>
      <c r="H19" s="15"/>
      <c r="I19" s="38">
        <v>13.718</v>
      </c>
      <c r="J19" s="38">
        <v>39.698999999999998</v>
      </c>
      <c r="K19" s="38"/>
      <c r="L19" s="38"/>
      <c r="M19" s="38"/>
      <c r="N19" s="15"/>
      <c r="O19" s="15"/>
      <c r="P19" s="18"/>
      <c r="Q19" s="18"/>
      <c r="R19" s="18"/>
      <c r="S19" s="18"/>
      <c r="T19" s="15"/>
      <c r="U19" s="15"/>
      <c r="V19" s="19"/>
      <c r="W19" s="20"/>
      <c r="X19" s="20"/>
      <c r="Y19" s="20"/>
      <c r="Z19" s="18"/>
      <c r="AA19" s="15"/>
      <c r="AC19" s="22"/>
    </row>
    <row r="20" spans="1:29" s="21" customFormat="1" ht="17.25" x14ac:dyDescent="0.25">
      <c r="A20" s="35">
        <v>15</v>
      </c>
      <c r="B20" s="35" t="s">
        <v>39</v>
      </c>
      <c r="C20" s="35" t="s">
        <v>44</v>
      </c>
      <c r="D20" s="35">
        <v>16</v>
      </c>
      <c r="E20" s="35">
        <v>18</v>
      </c>
      <c r="F20" s="36">
        <f t="shared" si="0"/>
        <v>17</v>
      </c>
      <c r="G20" s="37" t="s">
        <v>58</v>
      </c>
      <c r="H20" s="15"/>
      <c r="I20" s="38">
        <v>12.920999999999999</v>
      </c>
      <c r="J20" s="38">
        <v>40.81</v>
      </c>
      <c r="K20" s="38"/>
      <c r="L20" s="38"/>
      <c r="M20" s="38"/>
      <c r="N20" s="15"/>
      <c r="O20" s="15"/>
      <c r="P20" s="18"/>
      <c r="Q20" s="18"/>
      <c r="R20" s="18"/>
      <c r="S20" s="18"/>
      <c r="T20" s="15"/>
      <c r="U20" s="15"/>
      <c r="V20" s="19"/>
      <c r="W20" s="20"/>
      <c r="X20" s="20"/>
      <c r="Y20" s="20"/>
      <c r="Z20" s="18"/>
      <c r="AA20" s="15"/>
      <c r="AC20" s="22"/>
    </row>
    <row r="21" spans="1:29" s="21" customFormat="1" ht="17.25" x14ac:dyDescent="0.25">
      <c r="A21" s="35">
        <v>16</v>
      </c>
      <c r="B21" s="35" t="s">
        <v>39</v>
      </c>
      <c r="C21" s="35" t="s">
        <v>44</v>
      </c>
      <c r="D21" s="35">
        <v>18</v>
      </c>
      <c r="E21" s="35">
        <v>20</v>
      </c>
      <c r="F21" s="36">
        <f t="shared" si="0"/>
        <v>19</v>
      </c>
      <c r="G21" s="37" t="s">
        <v>59</v>
      </c>
      <c r="H21" s="15"/>
      <c r="I21" s="38">
        <v>12.858000000000001</v>
      </c>
      <c r="J21" s="38">
        <v>49.155999999999999</v>
      </c>
      <c r="K21" s="38"/>
      <c r="L21" s="38"/>
      <c r="M21" s="38"/>
      <c r="N21" s="15"/>
      <c r="O21" s="15"/>
      <c r="P21" s="18"/>
      <c r="Q21" s="18"/>
      <c r="R21" s="18"/>
      <c r="S21" s="18"/>
      <c r="T21" s="15"/>
      <c r="U21" s="15"/>
      <c r="V21" s="19"/>
      <c r="W21" s="20"/>
      <c r="X21" s="20"/>
      <c r="Y21" s="20"/>
      <c r="Z21" s="18"/>
      <c r="AA21" s="15"/>
      <c r="AC21" s="22"/>
    </row>
    <row r="22" spans="1:29" s="21" customFormat="1" ht="17.25" x14ac:dyDescent="0.25">
      <c r="A22" s="35">
        <v>17</v>
      </c>
      <c r="B22" s="35" t="s">
        <v>39</v>
      </c>
      <c r="C22" s="35" t="s">
        <v>44</v>
      </c>
      <c r="D22" s="35">
        <v>20</v>
      </c>
      <c r="E22" s="35">
        <v>22</v>
      </c>
      <c r="F22" s="36">
        <f t="shared" si="0"/>
        <v>21</v>
      </c>
      <c r="G22" s="37" t="s">
        <v>60</v>
      </c>
      <c r="H22" s="15"/>
      <c r="I22" s="38">
        <v>13.44</v>
      </c>
      <c r="J22" s="38">
        <v>33.744</v>
      </c>
      <c r="K22" s="38"/>
      <c r="L22" s="38"/>
      <c r="M22" s="38"/>
      <c r="N22" s="15"/>
      <c r="O22" s="15"/>
      <c r="P22" s="18"/>
      <c r="Q22" s="18"/>
      <c r="R22" s="18"/>
      <c r="S22" s="18"/>
      <c r="T22" s="15"/>
      <c r="U22" s="15"/>
      <c r="V22" s="19"/>
      <c r="W22" s="20"/>
      <c r="X22" s="20"/>
      <c r="Y22" s="20"/>
      <c r="Z22" s="18"/>
      <c r="AA22" s="15"/>
      <c r="AC22" s="22"/>
    </row>
    <row r="23" spans="1:29" s="21" customFormat="1" ht="17.25" x14ac:dyDescent="0.25">
      <c r="A23" s="35">
        <v>18</v>
      </c>
      <c r="B23" s="35" t="s">
        <v>39</v>
      </c>
      <c r="C23" s="35" t="s">
        <v>44</v>
      </c>
      <c r="D23" s="35">
        <v>22</v>
      </c>
      <c r="E23" s="35">
        <v>24</v>
      </c>
      <c r="F23" s="36">
        <f t="shared" si="0"/>
        <v>23</v>
      </c>
      <c r="G23" s="37" t="s">
        <v>61</v>
      </c>
      <c r="H23" s="15"/>
      <c r="I23" s="38">
        <v>13.657999999999999</v>
      </c>
      <c r="J23" s="38">
        <v>43.872999999999998</v>
      </c>
      <c r="K23" s="38"/>
      <c r="L23" s="38"/>
      <c r="M23" s="38"/>
      <c r="N23" s="15"/>
      <c r="O23" s="15"/>
      <c r="P23" s="18"/>
      <c r="Q23" s="18"/>
      <c r="R23" s="18"/>
      <c r="S23" s="18"/>
      <c r="T23" s="15"/>
      <c r="U23" s="15"/>
      <c r="V23" s="19"/>
      <c r="W23" s="20"/>
      <c r="X23" s="20"/>
      <c r="Y23" s="20"/>
      <c r="Z23" s="18"/>
      <c r="AA23" s="15"/>
      <c r="AC23" s="22"/>
    </row>
    <row r="24" spans="1:29" s="21" customFormat="1" ht="17.25" x14ac:dyDescent="0.25">
      <c r="A24" s="23">
        <v>19</v>
      </c>
      <c r="B24" s="25" t="s">
        <v>39</v>
      </c>
      <c r="C24" s="25" t="s">
        <v>62</v>
      </c>
      <c r="D24" s="23">
        <v>0</v>
      </c>
      <c r="E24" s="23">
        <v>1</v>
      </c>
      <c r="F24" s="25">
        <f t="shared" si="0"/>
        <v>0.5</v>
      </c>
      <c r="G24" s="26" t="s">
        <v>63</v>
      </c>
      <c r="H24" s="25" t="s">
        <v>42</v>
      </c>
      <c r="I24" s="27">
        <v>13.603999999999999</v>
      </c>
      <c r="J24" s="27">
        <v>28.295999999999999</v>
      </c>
      <c r="K24" s="27">
        <v>20.946000000000002</v>
      </c>
      <c r="L24" s="28">
        <f t="shared" ref="L24:L26" si="5">J24-I24</f>
        <v>14.692</v>
      </c>
      <c r="M24" s="28">
        <f t="shared" ref="M24:M26" si="6">K24-I24</f>
        <v>7.3420000000000023</v>
      </c>
      <c r="N24" s="29">
        <f t="shared" ref="N24:N26" si="7">(L24-M24)/L24</f>
        <v>0.50027225701061784</v>
      </c>
      <c r="O24" s="29">
        <f t="shared" ref="O24:O26" si="8">N24*$O$4/($O$3-N24*$O$3+N24*$O$4)</f>
        <v>0.72211239737022725</v>
      </c>
      <c r="P24" s="44"/>
      <c r="Q24" s="44"/>
      <c r="R24" s="44"/>
      <c r="S24" s="44"/>
      <c r="T24" s="45"/>
      <c r="U24" s="45"/>
      <c r="V24" s="46"/>
      <c r="W24" s="47"/>
      <c r="X24" s="47"/>
      <c r="Y24" s="47"/>
      <c r="Z24" s="44"/>
      <c r="AA24" s="45"/>
      <c r="AC24" s="22"/>
    </row>
    <row r="25" spans="1:29" s="21" customFormat="1" ht="17.25" x14ac:dyDescent="0.25">
      <c r="A25" s="23">
        <v>20</v>
      </c>
      <c r="B25" s="25" t="s">
        <v>39</v>
      </c>
      <c r="C25" s="25" t="s">
        <v>62</v>
      </c>
      <c r="D25" s="23">
        <v>1</v>
      </c>
      <c r="E25" s="23">
        <v>2</v>
      </c>
      <c r="F25" s="25">
        <f t="shared" si="0"/>
        <v>1.5</v>
      </c>
      <c r="G25" s="26" t="s">
        <v>64</v>
      </c>
      <c r="H25" s="25" t="s">
        <v>42</v>
      </c>
      <c r="I25" s="27">
        <v>13.648999999999999</v>
      </c>
      <c r="J25" s="27">
        <v>26.806000000000001</v>
      </c>
      <c r="K25" s="27">
        <v>20.58</v>
      </c>
      <c r="L25" s="28">
        <f t="shared" si="5"/>
        <v>13.157000000000002</v>
      </c>
      <c r="M25" s="28">
        <f t="shared" si="6"/>
        <v>6.9309999999999992</v>
      </c>
      <c r="N25" s="29">
        <f t="shared" si="7"/>
        <v>0.47320817815611477</v>
      </c>
      <c r="O25" s="29">
        <f t="shared" si="8"/>
        <v>0.69985448291708663</v>
      </c>
      <c r="P25" s="44"/>
      <c r="Q25" s="44"/>
      <c r="R25" s="44"/>
      <c r="S25" s="44"/>
      <c r="T25" s="45"/>
      <c r="U25" s="45"/>
      <c r="V25" s="46"/>
      <c r="W25" s="47"/>
      <c r="X25" s="47"/>
      <c r="Y25" s="47"/>
      <c r="Z25" s="44"/>
      <c r="AA25" s="45"/>
      <c r="AC25" s="22"/>
    </row>
    <row r="26" spans="1:29" s="21" customFormat="1" ht="17.25" x14ac:dyDescent="0.25">
      <c r="A26" s="23">
        <v>21</v>
      </c>
      <c r="B26" s="25" t="s">
        <v>39</v>
      </c>
      <c r="C26" s="25" t="s">
        <v>62</v>
      </c>
      <c r="D26" s="23">
        <v>2</v>
      </c>
      <c r="E26" s="23">
        <v>3</v>
      </c>
      <c r="F26" s="25">
        <f t="shared" si="0"/>
        <v>2.5</v>
      </c>
      <c r="G26" s="26" t="s">
        <v>65</v>
      </c>
      <c r="H26" s="25" t="s">
        <v>42</v>
      </c>
      <c r="I26" s="27">
        <v>13.654</v>
      </c>
      <c r="J26" s="27">
        <v>27.614999999999998</v>
      </c>
      <c r="K26" s="27">
        <v>20.965</v>
      </c>
      <c r="L26" s="28">
        <f t="shared" si="5"/>
        <v>13.960999999999999</v>
      </c>
      <c r="M26" s="28">
        <f t="shared" si="6"/>
        <v>7.3109999999999999</v>
      </c>
      <c r="N26" s="29">
        <f t="shared" si="7"/>
        <v>0.47632691067975069</v>
      </c>
      <c r="O26" s="29">
        <f t="shared" si="8"/>
        <v>0.70247505890655471</v>
      </c>
      <c r="P26" s="44"/>
      <c r="Q26" s="44"/>
      <c r="R26" s="44"/>
      <c r="S26" s="44"/>
      <c r="T26" s="45"/>
      <c r="U26" s="45"/>
      <c r="V26" s="46"/>
      <c r="W26" s="47"/>
      <c r="X26" s="47"/>
      <c r="Y26" s="47"/>
      <c r="Z26" s="44"/>
      <c r="AA26" s="45"/>
      <c r="AC26" s="22"/>
    </row>
    <row r="27" spans="1:29" s="21" customFormat="1" ht="17.25" x14ac:dyDescent="0.25">
      <c r="A27" s="23">
        <v>22</v>
      </c>
      <c r="B27" s="25" t="s">
        <v>39</v>
      </c>
      <c r="C27" s="25" t="s">
        <v>62</v>
      </c>
      <c r="D27" s="23">
        <v>3</v>
      </c>
      <c r="E27" s="23">
        <v>4</v>
      </c>
      <c r="F27" s="25">
        <f t="shared" si="0"/>
        <v>3.5</v>
      </c>
      <c r="G27" s="26" t="s">
        <v>66</v>
      </c>
      <c r="H27" s="45"/>
      <c r="I27" s="27">
        <v>12.903</v>
      </c>
      <c r="J27" s="27">
        <v>24.209</v>
      </c>
      <c r="K27" s="27"/>
      <c r="L27" s="27"/>
      <c r="M27" s="27"/>
      <c r="N27" s="45"/>
      <c r="O27" s="45"/>
      <c r="P27" s="44"/>
      <c r="Q27" s="44"/>
      <c r="R27" s="44"/>
      <c r="S27" s="44"/>
      <c r="T27" s="45"/>
      <c r="U27" s="45"/>
      <c r="V27" s="46"/>
      <c r="W27" s="47"/>
      <c r="X27" s="47"/>
      <c r="Y27" s="47"/>
      <c r="Z27" s="44"/>
      <c r="AA27" s="45"/>
      <c r="AC27" s="22"/>
    </row>
    <row r="28" spans="1:29" s="21" customFormat="1" ht="17.25" x14ac:dyDescent="0.25">
      <c r="A28" s="23">
        <v>23</v>
      </c>
      <c r="B28" s="25" t="s">
        <v>39</v>
      </c>
      <c r="C28" s="25" t="s">
        <v>62</v>
      </c>
      <c r="D28" s="23">
        <v>4</v>
      </c>
      <c r="E28" s="23">
        <v>5</v>
      </c>
      <c r="F28" s="25">
        <f t="shared" si="0"/>
        <v>4.5</v>
      </c>
      <c r="G28" s="26" t="s">
        <v>67</v>
      </c>
      <c r="H28" s="45"/>
      <c r="I28" s="27">
        <v>12.962</v>
      </c>
      <c r="J28" s="27">
        <v>27.515999999999998</v>
      </c>
      <c r="K28" s="27"/>
      <c r="L28" s="27"/>
      <c r="M28" s="27"/>
      <c r="N28" s="45"/>
      <c r="O28" s="45"/>
      <c r="P28" s="44"/>
      <c r="Q28" s="44"/>
      <c r="R28" s="44"/>
      <c r="S28" s="44"/>
      <c r="T28" s="45"/>
      <c r="U28" s="45"/>
      <c r="V28" s="46"/>
      <c r="W28" s="47"/>
      <c r="X28" s="47"/>
      <c r="Y28" s="47"/>
      <c r="Z28" s="44"/>
      <c r="AA28" s="45"/>
      <c r="AC28" s="22"/>
    </row>
    <row r="29" spans="1:29" s="21" customFormat="1" ht="17.25" x14ac:dyDescent="0.25">
      <c r="A29" s="23">
        <v>24</v>
      </c>
      <c r="B29" s="25" t="s">
        <v>39</v>
      </c>
      <c r="C29" s="25" t="s">
        <v>62</v>
      </c>
      <c r="D29" s="23">
        <v>5</v>
      </c>
      <c r="E29" s="23">
        <v>6</v>
      </c>
      <c r="F29" s="25">
        <f t="shared" si="0"/>
        <v>5.5</v>
      </c>
      <c r="G29" s="26" t="s">
        <v>68</v>
      </c>
      <c r="H29" s="45"/>
      <c r="I29" s="27">
        <v>11.433</v>
      </c>
      <c r="J29" s="27">
        <v>25.349</v>
      </c>
      <c r="K29" s="27"/>
      <c r="L29" s="27"/>
      <c r="M29" s="27"/>
      <c r="N29" s="45"/>
      <c r="O29" s="45"/>
      <c r="P29" s="44"/>
      <c r="Q29" s="44"/>
      <c r="R29" s="44"/>
      <c r="S29" s="44"/>
      <c r="T29" s="45"/>
      <c r="U29" s="45"/>
      <c r="V29" s="46"/>
      <c r="W29" s="47"/>
      <c r="X29" s="47"/>
      <c r="Y29" s="47"/>
      <c r="Z29" s="44"/>
      <c r="AA29" s="45"/>
      <c r="AC29" s="22"/>
    </row>
    <row r="30" spans="1:29" s="21" customFormat="1" ht="17.25" x14ac:dyDescent="0.25">
      <c r="A30" s="23">
        <v>25</v>
      </c>
      <c r="B30" s="25" t="s">
        <v>39</v>
      </c>
      <c r="C30" s="25" t="s">
        <v>62</v>
      </c>
      <c r="D30" s="23">
        <v>6</v>
      </c>
      <c r="E30" s="23">
        <v>7</v>
      </c>
      <c r="F30" s="25">
        <f t="shared" si="0"/>
        <v>6.5</v>
      </c>
      <c r="G30" s="26" t="s">
        <v>69</v>
      </c>
      <c r="H30" s="45"/>
      <c r="I30" s="27">
        <v>13.635</v>
      </c>
      <c r="J30" s="27">
        <v>32.768999999999998</v>
      </c>
      <c r="K30" s="27"/>
      <c r="L30" s="27"/>
      <c r="M30" s="27"/>
      <c r="N30" s="45"/>
      <c r="O30" s="45"/>
      <c r="P30" s="44"/>
      <c r="Q30" s="44"/>
      <c r="R30" s="44"/>
      <c r="S30" s="44"/>
      <c r="T30" s="45"/>
      <c r="U30" s="45"/>
      <c r="V30" s="46"/>
      <c r="W30" s="47"/>
      <c r="X30" s="47"/>
      <c r="Y30" s="47"/>
      <c r="Z30" s="44"/>
      <c r="AA30" s="45"/>
      <c r="AC30" s="22"/>
    </row>
    <row r="31" spans="1:29" s="21" customFormat="1" ht="17.25" x14ac:dyDescent="0.25">
      <c r="A31" s="23">
        <v>26</v>
      </c>
      <c r="B31" s="25" t="s">
        <v>39</v>
      </c>
      <c r="C31" s="25" t="s">
        <v>62</v>
      </c>
      <c r="D31" s="23">
        <v>7</v>
      </c>
      <c r="E31" s="23">
        <v>8</v>
      </c>
      <c r="F31" s="25">
        <f t="shared" si="0"/>
        <v>7.5</v>
      </c>
      <c r="G31" s="26" t="s">
        <v>70</v>
      </c>
      <c r="H31" s="45"/>
      <c r="I31" s="27">
        <v>13.708</v>
      </c>
      <c r="J31" s="27">
        <v>27.99</v>
      </c>
      <c r="K31" s="27"/>
      <c r="L31" s="27"/>
      <c r="M31" s="27"/>
      <c r="N31" s="45"/>
      <c r="O31" s="45"/>
      <c r="P31" s="44"/>
      <c r="Q31" s="44"/>
      <c r="R31" s="44"/>
      <c r="S31" s="44"/>
      <c r="T31" s="45"/>
      <c r="U31" s="45"/>
      <c r="V31" s="46"/>
      <c r="W31" s="47"/>
      <c r="X31" s="47"/>
      <c r="Y31" s="47"/>
      <c r="Z31" s="44"/>
      <c r="AA31" s="45"/>
      <c r="AC31" s="22"/>
    </row>
    <row r="32" spans="1:29" s="21" customFormat="1" ht="17.25" x14ac:dyDescent="0.25">
      <c r="A32" s="23">
        <v>27</v>
      </c>
      <c r="B32" s="25" t="s">
        <v>39</v>
      </c>
      <c r="C32" s="25" t="s">
        <v>62</v>
      </c>
      <c r="D32" s="23">
        <v>8</v>
      </c>
      <c r="E32" s="23">
        <v>9</v>
      </c>
      <c r="F32" s="25">
        <f t="shared" si="0"/>
        <v>8.5</v>
      </c>
      <c r="G32" s="26" t="s">
        <v>71</v>
      </c>
      <c r="H32" s="45"/>
      <c r="I32" s="27">
        <v>13.741</v>
      </c>
      <c r="J32" s="27">
        <v>30.224</v>
      </c>
      <c r="K32" s="27"/>
      <c r="L32" s="27"/>
      <c r="M32" s="27"/>
      <c r="N32" s="45"/>
      <c r="O32" s="45"/>
      <c r="P32" s="44"/>
      <c r="Q32" s="44"/>
      <c r="R32" s="44"/>
      <c r="S32" s="44"/>
      <c r="T32" s="45"/>
      <c r="U32" s="45"/>
      <c r="V32" s="46"/>
      <c r="W32" s="47"/>
      <c r="X32" s="47"/>
      <c r="Y32" s="47"/>
      <c r="Z32" s="44"/>
      <c r="AA32" s="45"/>
      <c r="AC32" s="22"/>
    </row>
    <row r="33" spans="1:29" s="21" customFormat="1" ht="17.25" x14ac:dyDescent="0.25">
      <c r="A33" s="23">
        <v>28</v>
      </c>
      <c r="B33" s="25" t="s">
        <v>39</v>
      </c>
      <c r="C33" s="25" t="s">
        <v>62</v>
      </c>
      <c r="D33" s="23">
        <v>9</v>
      </c>
      <c r="E33" s="23">
        <v>10</v>
      </c>
      <c r="F33" s="25">
        <f t="shared" si="0"/>
        <v>9.5</v>
      </c>
      <c r="G33" s="26" t="s">
        <v>72</v>
      </c>
      <c r="H33" s="45"/>
      <c r="I33" s="27">
        <v>13.602</v>
      </c>
      <c r="J33" s="27">
        <v>32.11</v>
      </c>
      <c r="K33" s="27"/>
      <c r="L33" s="27"/>
      <c r="M33" s="27"/>
      <c r="N33" s="45"/>
      <c r="O33" s="45"/>
      <c r="P33" s="44"/>
      <c r="Q33" s="44"/>
      <c r="R33" s="44"/>
      <c r="S33" s="44"/>
      <c r="T33" s="45"/>
      <c r="U33" s="45"/>
      <c r="V33" s="46"/>
      <c r="W33" s="47"/>
      <c r="X33" s="47"/>
      <c r="Y33" s="47"/>
      <c r="Z33" s="44"/>
      <c r="AA33" s="45"/>
      <c r="AC33" s="22"/>
    </row>
    <row r="34" spans="1:29" s="21" customFormat="1" ht="17.25" x14ac:dyDescent="0.25">
      <c r="A34" s="23">
        <v>29</v>
      </c>
      <c r="B34" s="25" t="s">
        <v>39</v>
      </c>
      <c r="C34" s="25" t="s">
        <v>62</v>
      </c>
      <c r="D34" s="23">
        <v>10</v>
      </c>
      <c r="E34" s="23">
        <v>12</v>
      </c>
      <c r="F34" s="25">
        <f t="shared" si="0"/>
        <v>11</v>
      </c>
      <c r="G34" s="26" t="s">
        <v>73</v>
      </c>
      <c r="H34" s="45"/>
      <c r="I34" s="27">
        <v>13.493</v>
      </c>
      <c r="J34" s="27">
        <v>33.243000000000002</v>
      </c>
      <c r="K34" s="27"/>
      <c r="L34" s="27"/>
      <c r="M34" s="27"/>
      <c r="N34" s="45"/>
      <c r="O34" s="45"/>
      <c r="P34" s="44"/>
      <c r="Q34" s="44"/>
      <c r="R34" s="44"/>
      <c r="S34" s="44"/>
      <c r="T34" s="45"/>
      <c r="U34" s="45"/>
      <c r="V34" s="46"/>
      <c r="W34" s="47"/>
      <c r="X34" s="47"/>
      <c r="Y34" s="47"/>
      <c r="Z34" s="44"/>
      <c r="AA34" s="45"/>
      <c r="AC34" s="22"/>
    </row>
    <row r="35" spans="1:29" s="21" customFormat="1" ht="17.25" x14ac:dyDescent="0.25">
      <c r="A35" s="23">
        <v>30</v>
      </c>
      <c r="B35" s="25" t="s">
        <v>39</v>
      </c>
      <c r="C35" s="25" t="s">
        <v>62</v>
      </c>
      <c r="D35" s="23">
        <v>12</v>
      </c>
      <c r="E35" s="23">
        <v>14</v>
      </c>
      <c r="F35" s="25">
        <f t="shared" si="0"/>
        <v>13</v>
      </c>
      <c r="G35" s="26" t="s">
        <v>74</v>
      </c>
      <c r="H35" s="45"/>
      <c r="I35" s="27">
        <v>13.536</v>
      </c>
      <c r="J35" s="27">
        <v>31.202999999999999</v>
      </c>
      <c r="K35" s="27"/>
      <c r="L35" s="27"/>
      <c r="M35" s="27"/>
      <c r="N35" s="45"/>
      <c r="O35" s="45"/>
      <c r="P35" s="44"/>
      <c r="Q35" s="44"/>
      <c r="R35" s="44"/>
      <c r="S35" s="44"/>
      <c r="T35" s="45"/>
      <c r="U35" s="45"/>
      <c r="V35" s="46"/>
      <c r="W35" s="47"/>
      <c r="X35" s="47"/>
      <c r="Y35" s="47"/>
      <c r="Z35" s="44"/>
      <c r="AA35" s="45"/>
      <c r="AC35" s="22"/>
    </row>
    <row r="36" spans="1:29" s="21" customFormat="1" ht="17.25" x14ac:dyDescent="0.25">
      <c r="A36" s="23">
        <v>31</v>
      </c>
      <c r="B36" s="25" t="s">
        <v>39</v>
      </c>
      <c r="C36" s="25" t="s">
        <v>62</v>
      </c>
      <c r="D36" s="23">
        <v>14</v>
      </c>
      <c r="E36" s="23">
        <v>16</v>
      </c>
      <c r="F36" s="25">
        <f t="shared" si="0"/>
        <v>15</v>
      </c>
      <c r="G36" s="26" t="s">
        <v>75</v>
      </c>
      <c r="H36" s="45"/>
      <c r="I36" s="27">
        <v>13.65</v>
      </c>
      <c r="J36" s="27">
        <v>36.386000000000003</v>
      </c>
      <c r="K36" s="27"/>
      <c r="L36" s="27"/>
      <c r="M36" s="27"/>
      <c r="N36" s="45"/>
      <c r="O36" s="45"/>
      <c r="P36" s="44"/>
      <c r="Q36" s="44"/>
      <c r="R36" s="44"/>
      <c r="S36" s="44"/>
      <c r="T36" s="45"/>
      <c r="U36" s="45"/>
      <c r="V36" s="46"/>
      <c r="W36" s="47"/>
      <c r="X36" s="47"/>
      <c r="Y36" s="47"/>
      <c r="Z36" s="44"/>
      <c r="AA36" s="45"/>
      <c r="AC36" s="22"/>
    </row>
    <row r="37" spans="1:29" s="21" customFormat="1" ht="17.25" x14ac:dyDescent="0.25">
      <c r="A37" s="23">
        <v>32</v>
      </c>
      <c r="B37" s="25" t="s">
        <v>39</v>
      </c>
      <c r="C37" s="25" t="s">
        <v>62</v>
      </c>
      <c r="D37" s="23">
        <v>16</v>
      </c>
      <c r="E37" s="23">
        <v>18</v>
      </c>
      <c r="F37" s="25">
        <f t="shared" si="0"/>
        <v>17</v>
      </c>
      <c r="G37" s="26" t="s">
        <v>76</v>
      </c>
      <c r="H37" s="45"/>
      <c r="I37" s="27">
        <v>13.664999999999999</v>
      </c>
      <c r="J37" s="27">
        <v>35.088999999999999</v>
      </c>
      <c r="K37" s="27"/>
      <c r="L37" s="27"/>
      <c r="M37" s="27"/>
      <c r="N37" s="45"/>
      <c r="O37" s="45"/>
      <c r="P37" s="44"/>
      <c r="Q37" s="44"/>
      <c r="R37" s="44"/>
      <c r="S37" s="44"/>
      <c r="T37" s="45"/>
      <c r="U37" s="45"/>
      <c r="V37" s="46"/>
      <c r="W37" s="47"/>
      <c r="X37" s="47"/>
      <c r="Y37" s="47"/>
      <c r="Z37" s="44"/>
      <c r="AA37" s="45"/>
      <c r="AC37" s="22"/>
    </row>
    <row r="38" spans="1:29" s="21" customFormat="1" ht="17.25" x14ac:dyDescent="0.25">
      <c r="A38" s="23">
        <v>33</v>
      </c>
      <c r="B38" s="25" t="s">
        <v>39</v>
      </c>
      <c r="C38" s="25" t="s">
        <v>62</v>
      </c>
      <c r="D38" s="23">
        <v>18</v>
      </c>
      <c r="E38" s="23">
        <v>20</v>
      </c>
      <c r="F38" s="25">
        <f t="shared" si="0"/>
        <v>19</v>
      </c>
      <c r="G38" s="26" t="s">
        <v>77</v>
      </c>
      <c r="H38" s="45"/>
      <c r="I38" s="27">
        <v>13.435</v>
      </c>
      <c r="J38" s="27">
        <v>32.76</v>
      </c>
      <c r="K38" s="27"/>
      <c r="L38" s="27"/>
      <c r="M38" s="27"/>
      <c r="N38" s="45"/>
      <c r="O38" s="45"/>
      <c r="P38" s="44"/>
      <c r="Q38" s="44"/>
      <c r="R38" s="44"/>
      <c r="S38" s="44"/>
      <c r="T38" s="45"/>
      <c r="U38" s="45"/>
      <c r="V38" s="46"/>
      <c r="W38" s="47"/>
      <c r="X38" s="47"/>
      <c r="Y38" s="47"/>
      <c r="Z38" s="44"/>
      <c r="AA38" s="45"/>
      <c r="AC38" s="22"/>
    </row>
    <row r="39" spans="1:29" s="21" customFormat="1" ht="17.25" x14ac:dyDescent="0.25">
      <c r="A39" s="23">
        <v>34</v>
      </c>
      <c r="B39" s="25" t="s">
        <v>39</v>
      </c>
      <c r="C39" s="25" t="s">
        <v>62</v>
      </c>
      <c r="D39" s="23">
        <v>20</v>
      </c>
      <c r="E39" s="23">
        <v>22</v>
      </c>
      <c r="F39" s="25">
        <f t="shared" si="0"/>
        <v>21</v>
      </c>
      <c r="G39" s="26" t="s">
        <v>78</v>
      </c>
      <c r="H39" s="45"/>
      <c r="I39" s="27">
        <v>12.916</v>
      </c>
      <c r="J39" s="27">
        <v>31.192</v>
      </c>
      <c r="K39" s="27"/>
      <c r="L39" s="27"/>
      <c r="M39" s="27"/>
      <c r="N39" s="45"/>
      <c r="O39" s="45"/>
      <c r="P39" s="44"/>
      <c r="Q39" s="44"/>
      <c r="R39" s="44"/>
      <c r="S39" s="44"/>
      <c r="T39" s="45"/>
      <c r="U39" s="45"/>
      <c r="V39" s="46"/>
      <c r="W39" s="47"/>
      <c r="X39" s="47"/>
      <c r="Y39" s="47"/>
      <c r="Z39" s="44"/>
      <c r="AA39" s="45"/>
      <c r="AC39" s="22"/>
    </row>
    <row r="40" spans="1:29" s="21" customFormat="1" ht="17.25" x14ac:dyDescent="0.25">
      <c r="A40" s="23">
        <v>35</v>
      </c>
      <c r="B40" s="25" t="s">
        <v>39</v>
      </c>
      <c r="C40" s="25" t="s">
        <v>62</v>
      </c>
      <c r="D40" s="23">
        <v>22</v>
      </c>
      <c r="E40" s="23">
        <v>24</v>
      </c>
      <c r="F40" s="25">
        <f t="shared" si="0"/>
        <v>23</v>
      </c>
      <c r="G40" s="26" t="s">
        <v>79</v>
      </c>
      <c r="H40" s="45"/>
      <c r="I40" s="27">
        <v>13.566000000000001</v>
      </c>
      <c r="J40" s="27">
        <v>32.161000000000001</v>
      </c>
      <c r="K40" s="27"/>
      <c r="L40" s="27"/>
      <c r="M40" s="27"/>
      <c r="N40" s="45"/>
      <c r="O40" s="45"/>
      <c r="P40" s="44"/>
      <c r="Q40" s="44"/>
      <c r="R40" s="44"/>
      <c r="S40" s="44"/>
      <c r="T40" s="45"/>
      <c r="U40" s="45"/>
      <c r="V40" s="46"/>
      <c r="W40" s="47"/>
      <c r="X40" s="47"/>
      <c r="Y40" s="47"/>
      <c r="Z40" s="44"/>
      <c r="AA40" s="45"/>
      <c r="AC40" s="22"/>
    </row>
    <row r="41" spans="1:29" s="21" customFormat="1" ht="17.25" x14ac:dyDescent="0.25">
      <c r="A41" s="23">
        <v>36</v>
      </c>
      <c r="B41" s="25" t="s">
        <v>39</v>
      </c>
      <c r="C41" s="25" t="s">
        <v>62</v>
      </c>
      <c r="D41" s="23">
        <v>24</v>
      </c>
      <c r="E41" s="23">
        <v>26</v>
      </c>
      <c r="F41" s="25">
        <f t="shared" si="0"/>
        <v>25</v>
      </c>
      <c r="G41" s="26" t="s">
        <v>80</v>
      </c>
      <c r="H41" s="45"/>
      <c r="I41" s="27">
        <v>13.932</v>
      </c>
      <c r="J41" s="27">
        <v>40.203000000000003</v>
      </c>
      <c r="K41" s="27"/>
      <c r="L41" s="27"/>
      <c r="M41" s="27"/>
      <c r="N41" s="45"/>
      <c r="O41" s="45"/>
      <c r="P41" s="44"/>
      <c r="Q41" s="44"/>
      <c r="R41" s="44"/>
      <c r="S41" s="44"/>
      <c r="T41" s="45"/>
      <c r="U41" s="45"/>
      <c r="V41" s="46"/>
      <c r="W41" s="47"/>
      <c r="X41" s="47"/>
      <c r="Y41" s="47"/>
      <c r="Z41" s="44"/>
      <c r="AA41" s="45"/>
      <c r="AC41" s="22"/>
    </row>
    <row r="42" spans="1:29" s="21" customFormat="1" ht="17.25" x14ac:dyDescent="0.25">
      <c r="A42" s="23">
        <v>37</v>
      </c>
      <c r="B42" s="25" t="s">
        <v>39</v>
      </c>
      <c r="C42" s="25" t="s">
        <v>62</v>
      </c>
      <c r="D42" s="23">
        <v>26</v>
      </c>
      <c r="E42" s="23">
        <v>28</v>
      </c>
      <c r="F42" s="25">
        <f t="shared" si="0"/>
        <v>27</v>
      </c>
      <c r="G42" s="26" t="s">
        <v>81</v>
      </c>
      <c r="H42" s="45"/>
      <c r="I42" s="27">
        <v>13.606999999999999</v>
      </c>
      <c r="J42" s="27">
        <v>34.707999999999998</v>
      </c>
      <c r="K42" s="27"/>
      <c r="L42" s="27"/>
      <c r="M42" s="27"/>
      <c r="N42" s="45"/>
      <c r="O42" s="45"/>
      <c r="P42" s="44"/>
      <c r="Q42" s="44"/>
      <c r="R42" s="44"/>
      <c r="S42" s="44"/>
      <c r="T42" s="45"/>
      <c r="U42" s="45"/>
      <c r="V42" s="46"/>
      <c r="W42" s="47"/>
      <c r="X42" s="47"/>
      <c r="Y42" s="47"/>
      <c r="Z42" s="44"/>
      <c r="AA42" s="45"/>
      <c r="AC42" s="22"/>
    </row>
    <row r="43" spans="1:29" s="21" customFormat="1" ht="17.25" x14ac:dyDescent="0.25">
      <c r="A43" s="23">
        <v>38</v>
      </c>
      <c r="B43" s="25" t="s">
        <v>39</v>
      </c>
      <c r="C43" s="25" t="s">
        <v>62</v>
      </c>
      <c r="D43" s="23">
        <v>28</v>
      </c>
      <c r="E43" s="23">
        <v>30</v>
      </c>
      <c r="F43" s="25">
        <f t="shared" si="0"/>
        <v>29</v>
      </c>
      <c r="G43" s="26" t="s">
        <v>82</v>
      </c>
      <c r="H43" s="45"/>
      <c r="I43" s="27">
        <v>13.573</v>
      </c>
      <c r="J43" s="27">
        <v>35.942999999999998</v>
      </c>
      <c r="K43" s="27"/>
      <c r="L43" s="27"/>
      <c r="M43" s="27"/>
      <c r="N43" s="45"/>
      <c r="O43" s="45"/>
      <c r="P43" s="44"/>
      <c r="Q43" s="44"/>
      <c r="R43" s="44"/>
      <c r="S43" s="44"/>
      <c r="T43" s="45"/>
      <c r="U43" s="45"/>
      <c r="V43" s="46"/>
      <c r="W43" s="47"/>
      <c r="X43" s="47"/>
      <c r="Y43" s="47"/>
      <c r="Z43" s="44"/>
      <c r="AA43" s="45"/>
      <c r="AC43" s="22"/>
    </row>
    <row r="44" spans="1:29" s="21" customFormat="1" ht="17.25" x14ac:dyDescent="0.25">
      <c r="A44" s="35">
        <v>39</v>
      </c>
      <c r="B44" s="37" t="s">
        <v>39</v>
      </c>
      <c r="C44" s="37" t="s">
        <v>83</v>
      </c>
      <c r="D44" s="37">
        <v>0</v>
      </c>
      <c r="E44" s="37">
        <v>1</v>
      </c>
      <c r="F44" s="36">
        <f t="shared" si="0"/>
        <v>0.5</v>
      </c>
      <c r="G44" s="37" t="s">
        <v>84</v>
      </c>
      <c r="H44" s="36" t="s">
        <v>42</v>
      </c>
      <c r="I44" s="38">
        <v>13.865</v>
      </c>
      <c r="J44" s="38">
        <v>34.872999999999998</v>
      </c>
      <c r="K44" s="38">
        <v>24.602</v>
      </c>
      <c r="L44" s="43">
        <f t="shared" ref="L44:L46" si="9">J44-I44</f>
        <v>21.007999999999996</v>
      </c>
      <c r="M44" s="43">
        <f t="shared" ref="M44:M46" si="10">K44-I44</f>
        <v>10.737</v>
      </c>
      <c r="N44" s="41">
        <f t="shared" ref="N44:N46" si="11">(L44-M44)/L44</f>
        <v>0.48890898705255131</v>
      </c>
      <c r="O44" s="41">
        <f t="shared" ref="O44:O46" si="12">N44*$O$4/($O$3-N44*$O$3+N44*$O$4)</f>
        <v>0.7128985974804477</v>
      </c>
      <c r="P44" s="18"/>
      <c r="Q44" s="18"/>
      <c r="R44" s="18"/>
      <c r="S44" s="18"/>
      <c r="T44" s="15"/>
      <c r="U44" s="15"/>
      <c r="V44" s="19"/>
      <c r="W44" s="20"/>
      <c r="X44" s="20"/>
      <c r="Y44" s="20"/>
      <c r="Z44" s="18"/>
      <c r="AA44" s="15"/>
      <c r="AC44" s="22"/>
    </row>
    <row r="45" spans="1:29" s="21" customFormat="1" ht="17.25" x14ac:dyDescent="0.25">
      <c r="A45" s="35">
        <v>40</v>
      </c>
      <c r="B45" s="37" t="s">
        <v>39</v>
      </c>
      <c r="C45" s="37" t="s">
        <v>83</v>
      </c>
      <c r="D45" s="37">
        <v>1</v>
      </c>
      <c r="E45" s="37">
        <v>2</v>
      </c>
      <c r="F45" s="36">
        <f t="shared" si="0"/>
        <v>1.5</v>
      </c>
      <c r="G45" s="37" t="s">
        <v>85</v>
      </c>
      <c r="H45" s="36" t="s">
        <v>42</v>
      </c>
      <c r="I45" s="38">
        <v>13.69</v>
      </c>
      <c r="J45" s="38">
        <v>37.826999999999998</v>
      </c>
      <c r="K45" s="38">
        <v>27.318999999999999</v>
      </c>
      <c r="L45" s="43">
        <f t="shared" si="9"/>
        <v>24.137</v>
      </c>
      <c r="M45" s="43">
        <f t="shared" si="10"/>
        <v>13.629</v>
      </c>
      <c r="N45" s="41">
        <f t="shared" si="11"/>
        <v>0.43534822057422218</v>
      </c>
      <c r="O45" s="41">
        <f t="shared" si="12"/>
        <v>0.66681439798506359</v>
      </c>
      <c r="P45" s="18"/>
      <c r="Q45" s="18"/>
      <c r="R45" s="18"/>
      <c r="S45" s="18"/>
      <c r="T45" s="15"/>
      <c r="U45" s="15"/>
      <c r="V45" s="19"/>
      <c r="W45" s="20"/>
      <c r="X45" s="20"/>
      <c r="Y45" s="20"/>
      <c r="Z45" s="18"/>
      <c r="AA45" s="15"/>
      <c r="AC45" s="22"/>
    </row>
    <row r="46" spans="1:29" s="21" customFormat="1" ht="17.25" x14ac:dyDescent="0.25">
      <c r="A46" s="35">
        <v>41</v>
      </c>
      <c r="B46" s="37" t="s">
        <v>39</v>
      </c>
      <c r="C46" s="37" t="s">
        <v>83</v>
      </c>
      <c r="D46" s="37">
        <v>2</v>
      </c>
      <c r="E46" s="37">
        <v>3</v>
      </c>
      <c r="F46" s="36">
        <f t="shared" si="0"/>
        <v>2.5</v>
      </c>
      <c r="G46" s="37" t="s">
        <v>86</v>
      </c>
      <c r="H46" s="36" t="s">
        <v>42</v>
      </c>
      <c r="I46" s="38">
        <v>13.675000000000001</v>
      </c>
      <c r="J46" s="38">
        <v>26.427</v>
      </c>
      <c r="K46" s="38">
        <v>20.968</v>
      </c>
      <c r="L46" s="43">
        <f t="shared" si="9"/>
        <v>12.751999999999999</v>
      </c>
      <c r="M46" s="43">
        <f t="shared" si="10"/>
        <v>7.2929999999999993</v>
      </c>
      <c r="N46" s="41">
        <f t="shared" si="11"/>
        <v>0.42808971141781682</v>
      </c>
      <c r="O46" s="41">
        <f t="shared" si="12"/>
        <v>0.66020899074911499</v>
      </c>
      <c r="P46" s="18"/>
      <c r="Q46" s="18"/>
      <c r="R46" s="18"/>
      <c r="S46" s="18"/>
      <c r="T46" s="15"/>
      <c r="U46" s="15"/>
      <c r="V46" s="19"/>
      <c r="W46" s="20"/>
      <c r="X46" s="20"/>
      <c r="Y46" s="20"/>
      <c r="Z46" s="18"/>
      <c r="AA46" s="15"/>
      <c r="AC46" s="22"/>
    </row>
    <row r="47" spans="1:29" s="21" customFormat="1" ht="17.25" x14ac:dyDescent="0.25">
      <c r="A47" s="35">
        <v>42</v>
      </c>
      <c r="B47" s="37" t="s">
        <v>39</v>
      </c>
      <c r="C47" s="37" t="s">
        <v>83</v>
      </c>
      <c r="D47" s="37">
        <v>3</v>
      </c>
      <c r="E47" s="37">
        <v>4</v>
      </c>
      <c r="F47" s="36">
        <f t="shared" si="0"/>
        <v>3.5</v>
      </c>
      <c r="G47" s="37" t="s">
        <v>87</v>
      </c>
      <c r="H47" s="37"/>
      <c r="I47" s="38">
        <v>13.432</v>
      </c>
      <c r="J47" s="38">
        <v>31.460999999999999</v>
      </c>
      <c r="K47" s="38"/>
      <c r="L47" s="38"/>
      <c r="M47" s="38"/>
      <c r="N47" s="15"/>
      <c r="O47" s="15"/>
      <c r="P47" s="18"/>
      <c r="Q47" s="18"/>
      <c r="R47" s="18"/>
      <c r="S47" s="18"/>
      <c r="T47" s="15"/>
      <c r="U47" s="15"/>
      <c r="V47" s="19"/>
      <c r="W47" s="20"/>
      <c r="X47" s="20"/>
      <c r="Y47" s="20"/>
      <c r="Z47" s="18"/>
      <c r="AA47" s="15"/>
      <c r="AC47" s="22"/>
    </row>
    <row r="48" spans="1:29" s="21" customFormat="1" ht="17.25" x14ac:dyDescent="0.25">
      <c r="A48" s="35">
        <v>43</v>
      </c>
      <c r="B48" s="37" t="s">
        <v>39</v>
      </c>
      <c r="C48" s="37" t="s">
        <v>83</v>
      </c>
      <c r="D48" s="37">
        <v>4</v>
      </c>
      <c r="E48" s="37">
        <v>5</v>
      </c>
      <c r="F48" s="36">
        <f t="shared" si="0"/>
        <v>4.5</v>
      </c>
      <c r="G48" s="37" t="s">
        <v>88</v>
      </c>
      <c r="H48" s="37"/>
      <c r="I48" s="38">
        <v>13.595000000000001</v>
      </c>
      <c r="J48" s="38">
        <v>28.443999999999999</v>
      </c>
      <c r="K48" s="38"/>
      <c r="L48" s="38"/>
      <c r="M48" s="38"/>
      <c r="N48" s="15"/>
      <c r="O48" s="15"/>
      <c r="P48" s="18"/>
      <c r="Q48" s="18"/>
      <c r="R48" s="18"/>
      <c r="S48" s="18"/>
      <c r="T48" s="15"/>
      <c r="U48" s="15"/>
      <c r="V48" s="19"/>
      <c r="W48" s="20"/>
      <c r="X48" s="20"/>
      <c r="Y48" s="20"/>
      <c r="Z48" s="18"/>
      <c r="AA48" s="15"/>
      <c r="AC48" s="22"/>
    </row>
    <row r="49" spans="1:29" s="21" customFormat="1" ht="17.25" x14ac:dyDescent="0.25">
      <c r="A49" s="35">
        <v>44</v>
      </c>
      <c r="B49" s="37" t="s">
        <v>39</v>
      </c>
      <c r="C49" s="37" t="s">
        <v>83</v>
      </c>
      <c r="D49" s="37">
        <v>5</v>
      </c>
      <c r="E49" s="37">
        <v>6</v>
      </c>
      <c r="F49" s="36">
        <f t="shared" si="0"/>
        <v>5.5</v>
      </c>
      <c r="G49" s="37" t="s">
        <v>89</v>
      </c>
      <c r="H49" s="37"/>
      <c r="I49" s="38">
        <v>13.734</v>
      </c>
      <c r="J49" s="38">
        <v>33.994999999999997</v>
      </c>
      <c r="K49" s="38"/>
      <c r="L49" s="38"/>
      <c r="M49" s="38"/>
      <c r="N49" s="15"/>
      <c r="O49" s="15"/>
      <c r="P49" s="18"/>
      <c r="Q49" s="18"/>
      <c r="R49" s="18"/>
      <c r="S49" s="18"/>
      <c r="T49" s="15"/>
      <c r="U49" s="15"/>
      <c r="V49" s="19"/>
      <c r="W49" s="20"/>
      <c r="X49" s="20"/>
      <c r="Y49" s="20"/>
      <c r="Z49" s="18"/>
      <c r="AA49" s="15"/>
      <c r="AC49" s="22"/>
    </row>
    <row r="50" spans="1:29" s="21" customFormat="1" ht="17.25" x14ac:dyDescent="0.25">
      <c r="A50" s="35">
        <v>45</v>
      </c>
      <c r="B50" s="37" t="s">
        <v>39</v>
      </c>
      <c r="C50" s="37" t="s">
        <v>83</v>
      </c>
      <c r="D50" s="37">
        <v>6</v>
      </c>
      <c r="E50" s="37">
        <v>7</v>
      </c>
      <c r="F50" s="36">
        <f t="shared" si="0"/>
        <v>6.5</v>
      </c>
      <c r="G50" s="37" t="s">
        <v>90</v>
      </c>
      <c r="H50" s="37"/>
      <c r="I50" s="38">
        <v>13.646000000000001</v>
      </c>
      <c r="J50" s="38">
        <v>26.02</v>
      </c>
      <c r="K50" s="38"/>
      <c r="L50" s="38"/>
      <c r="M50" s="38"/>
      <c r="N50" s="15"/>
      <c r="O50" s="15"/>
      <c r="P50" s="18"/>
      <c r="Q50" s="18"/>
      <c r="R50" s="18"/>
      <c r="S50" s="18"/>
      <c r="T50" s="15"/>
      <c r="U50" s="15"/>
      <c r="V50" s="19"/>
      <c r="W50" s="20"/>
      <c r="X50" s="20"/>
      <c r="Y50" s="20"/>
      <c r="Z50" s="18"/>
      <c r="AA50" s="15"/>
      <c r="AC50" s="22"/>
    </row>
    <row r="51" spans="1:29" s="21" customFormat="1" ht="17.25" x14ac:dyDescent="0.25">
      <c r="A51" s="35">
        <v>46</v>
      </c>
      <c r="B51" s="37" t="s">
        <v>39</v>
      </c>
      <c r="C51" s="37" t="s">
        <v>83</v>
      </c>
      <c r="D51" s="37">
        <v>7</v>
      </c>
      <c r="E51" s="37">
        <v>8</v>
      </c>
      <c r="F51" s="36">
        <f t="shared" si="0"/>
        <v>7.5</v>
      </c>
      <c r="G51" s="37" t="s">
        <v>91</v>
      </c>
      <c r="H51" s="37"/>
      <c r="I51" s="38">
        <v>13.563000000000001</v>
      </c>
      <c r="J51" s="38">
        <v>26.120999999999999</v>
      </c>
      <c r="K51" s="38"/>
      <c r="L51" s="38"/>
      <c r="M51" s="38"/>
      <c r="N51" s="15"/>
      <c r="O51" s="15"/>
      <c r="P51" s="18"/>
      <c r="Q51" s="18"/>
      <c r="R51" s="18"/>
      <c r="S51" s="18"/>
      <c r="T51" s="15"/>
      <c r="U51" s="15"/>
      <c r="V51" s="19"/>
      <c r="W51" s="20"/>
      <c r="X51" s="20"/>
      <c r="Y51" s="20"/>
      <c r="Z51" s="18"/>
      <c r="AA51" s="15"/>
      <c r="AC51" s="22"/>
    </row>
    <row r="52" spans="1:29" s="21" customFormat="1" ht="17.25" x14ac:dyDescent="0.25">
      <c r="A52" s="35">
        <v>47</v>
      </c>
      <c r="B52" s="37" t="s">
        <v>39</v>
      </c>
      <c r="C52" s="37" t="s">
        <v>83</v>
      </c>
      <c r="D52" s="37">
        <v>8</v>
      </c>
      <c r="E52" s="37">
        <v>9</v>
      </c>
      <c r="F52" s="36">
        <f t="shared" si="0"/>
        <v>8.5</v>
      </c>
      <c r="G52" s="37" t="s">
        <v>92</v>
      </c>
      <c r="H52" s="37"/>
      <c r="I52" s="38">
        <v>13.555999999999999</v>
      </c>
      <c r="J52" s="38">
        <v>29.948</v>
      </c>
      <c r="K52" s="38"/>
      <c r="L52" s="38"/>
      <c r="M52" s="38"/>
      <c r="N52" s="15"/>
      <c r="O52" s="15"/>
      <c r="P52" s="18"/>
      <c r="Q52" s="18"/>
      <c r="R52" s="18"/>
      <c r="S52" s="18"/>
      <c r="T52" s="15"/>
      <c r="U52" s="15"/>
      <c r="V52" s="19"/>
      <c r="W52" s="20"/>
      <c r="X52" s="20"/>
      <c r="Y52" s="20"/>
      <c r="Z52" s="18"/>
      <c r="AA52" s="15"/>
      <c r="AC52" s="22"/>
    </row>
    <row r="53" spans="1:29" s="21" customFormat="1" ht="17.25" x14ac:dyDescent="0.25">
      <c r="A53" s="35">
        <v>48</v>
      </c>
      <c r="B53" s="37" t="s">
        <v>39</v>
      </c>
      <c r="C53" s="37" t="s">
        <v>83</v>
      </c>
      <c r="D53" s="37">
        <v>9</v>
      </c>
      <c r="E53" s="37">
        <v>10</v>
      </c>
      <c r="F53" s="36">
        <f t="shared" si="0"/>
        <v>9.5</v>
      </c>
      <c r="G53" s="37" t="s">
        <v>93</v>
      </c>
      <c r="H53" s="37"/>
      <c r="I53" s="38">
        <v>13.39</v>
      </c>
      <c r="J53" s="38">
        <v>27.228000000000002</v>
      </c>
      <c r="K53" s="38"/>
      <c r="L53" s="38"/>
      <c r="M53" s="38"/>
      <c r="N53" s="15"/>
      <c r="O53" s="15"/>
      <c r="P53" s="18"/>
      <c r="Q53" s="18"/>
      <c r="R53" s="18"/>
      <c r="S53" s="18"/>
      <c r="T53" s="15"/>
      <c r="U53" s="15"/>
      <c r="V53" s="19"/>
      <c r="W53" s="20"/>
      <c r="X53" s="20"/>
      <c r="Y53" s="20"/>
      <c r="Z53" s="18"/>
      <c r="AA53" s="15"/>
      <c r="AC53" s="22"/>
    </row>
    <row r="54" spans="1:29" s="21" customFormat="1" ht="17.25" x14ac:dyDescent="0.25">
      <c r="A54" s="35">
        <v>49</v>
      </c>
      <c r="B54" s="37" t="s">
        <v>39</v>
      </c>
      <c r="C54" s="37" t="s">
        <v>83</v>
      </c>
      <c r="D54" s="37">
        <v>10</v>
      </c>
      <c r="E54" s="37">
        <v>12</v>
      </c>
      <c r="F54" s="36">
        <f t="shared" si="0"/>
        <v>11</v>
      </c>
      <c r="G54" s="37" t="s">
        <v>94</v>
      </c>
      <c r="H54" s="37"/>
      <c r="I54" s="38">
        <v>13.489000000000001</v>
      </c>
      <c r="J54" s="38">
        <v>37.72</v>
      </c>
      <c r="K54" s="38"/>
      <c r="L54" s="38"/>
      <c r="M54" s="38"/>
      <c r="N54" s="15"/>
      <c r="O54" s="15"/>
      <c r="P54" s="18"/>
      <c r="Q54" s="18"/>
      <c r="R54" s="18"/>
      <c r="S54" s="18"/>
      <c r="T54" s="15"/>
      <c r="U54" s="15"/>
      <c r="V54" s="19"/>
      <c r="W54" s="20"/>
      <c r="X54" s="20"/>
      <c r="Y54" s="20"/>
      <c r="Z54" s="18"/>
      <c r="AA54" s="15"/>
      <c r="AC54" s="22"/>
    </row>
    <row r="55" spans="1:29" s="21" customFormat="1" ht="17.25" x14ac:dyDescent="0.25">
      <c r="A55" s="35">
        <v>50</v>
      </c>
      <c r="B55" s="37" t="s">
        <v>39</v>
      </c>
      <c r="C55" s="37" t="s">
        <v>83</v>
      </c>
      <c r="D55" s="37">
        <v>12</v>
      </c>
      <c r="E55" s="37">
        <v>14</v>
      </c>
      <c r="F55" s="36">
        <f t="shared" si="0"/>
        <v>13</v>
      </c>
      <c r="G55" s="37" t="s">
        <v>95</v>
      </c>
      <c r="H55" s="37"/>
      <c r="I55" s="38">
        <v>13.978999999999999</v>
      </c>
      <c r="J55" s="38">
        <v>28.643000000000001</v>
      </c>
      <c r="K55" s="38"/>
      <c r="L55" s="38"/>
      <c r="M55" s="38"/>
      <c r="N55" s="15"/>
      <c r="O55" s="15"/>
      <c r="P55" s="18"/>
      <c r="Q55" s="18"/>
      <c r="R55" s="18"/>
      <c r="S55" s="18"/>
      <c r="T55" s="15"/>
      <c r="U55" s="15"/>
      <c r="V55" s="19"/>
      <c r="W55" s="20"/>
      <c r="X55" s="20"/>
      <c r="Y55" s="20"/>
      <c r="Z55" s="18"/>
      <c r="AA55" s="15"/>
      <c r="AC55" s="22"/>
    </row>
    <row r="56" spans="1:29" s="21" customFormat="1" ht="17.25" x14ac:dyDescent="0.25">
      <c r="A56" s="35">
        <v>51</v>
      </c>
      <c r="B56" s="37" t="s">
        <v>39</v>
      </c>
      <c r="C56" s="37" t="s">
        <v>83</v>
      </c>
      <c r="D56" s="37">
        <v>14</v>
      </c>
      <c r="E56" s="37">
        <v>16</v>
      </c>
      <c r="F56" s="36">
        <f t="shared" si="0"/>
        <v>15</v>
      </c>
      <c r="G56" s="37" t="s">
        <v>96</v>
      </c>
      <c r="H56" s="37"/>
      <c r="I56" s="38">
        <v>13.461</v>
      </c>
      <c r="J56" s="38">
        <v>36.939</v>
      </c>
      <c r="K56" s="38"/>
      <c r="L56" s="38"/>
      <c r="M56" s="38"/>
      <c r="N56" s="15"/>
      <c r="O56" s="15"/>
      <c r="P56" s="18"/>
      <c r="Q56" s="18"/>
      <c r="R56" s="18"/>
      <c r="S56" s="18"/>
      <c r="T56" s="15"/>
      <c r="U56" s="15"/>
      <c r="V56" s="19"/>
      <c r="W56" s="20"/>
      <c r="X56" s="20"/>
      <c r="Y56" s="20"/>
      <c r="Z56" s="18"/>
      <c r="AA56" s="15"/>
      <c r="AC56" s="22"/>
    </row>
    <row r="57" spans="1:29" s="21" customFormat="1" ht="17.25" x14ac:dyDescent="0.25">
      <c r="A57" s="35">
        <v>52</v>
      </c>
      <c r="B57" s="37" t="s">
        <v>39</v>
      </c>
      <c r="C57" s="37" t="s">
        <v>83</v>
      </c>
      <c r="D57" s="37">
        <v>16</v>
      </c>
      <c r="E57" s="37">
        <v>18</v>
      </c>
      <c r="F57" s="36">
        <f t="shared" si="0"/>
        <v>17</v>
      </c>
      <c r="G57" s="37" t="s">
        <v>97</v>
      </c>
      <c r="H57" s="37"/>
      <c r="I57" s="38">
        <v>13.677</v>
      </c>
      <c r="J57" s="38">
        <v>32.804000000000002</v>
      </c>
      <c r="K57" s="38"/>
      <c r="L57" s="38"/>
      <c r="M57" s="38"/>
      <c r="N57" s="15"/>
      <c r="O57" s="15"/>
      <c r="P57" s="18"/>
      <c r="Q57" s="18"/>
      <c r="R57" s="18"/>
      <c r="S57" s="18"/>
      <c r="T57" s="15"/>
      <c r="U57" s="15"/>
      <c r="V57" s="19"/>
      <c r="W57" s="20"/>
      <c r="X57" s="20"/>
      <c r="Y57" s="20"/>
      <c r="Z57" s="18"/>
      <c r="AA57" s="15"/>
      <c r="AC57" s="22"/>
    </row>
    <row r="58" spans="1:29" s="21" customFormat="1" ht="17.25" x14ac:dyDescent="0.25">
      <c r="A58" s="35">
        <v>53</v>
      </c>
      <c r="B58" s="37" t="s">
        <v>39</v>
      </c>
      <c r="C58" s="37" t="s">
        <v>83</v>
      </c>
      <c r="D58" s="37">
        <v>18</v>
      </c>
      <c r="E58" s="37">
        <v>20</v>
      </c>
      <c r="F58" s="36">
        <f t="shared" si="0"/>
        <v>19</v>
      </c>
      <c r="G58" s="37" t="s">
        <v>98</v>
      </c>
      <c r="H58" s="37"/>
      <c r="I58" s="38">
        <v>13.803000000000001</v>
      </c>
      <c r="J58" s="38">
        <v>28.87</v>
      </c>
      <c r="K58" s="38"/>
      <c r="L58" s="38"/>
      <c r="M58" s="38"/>
      <c r="N58" s="15"/>
      <c r="O58" s="15"/>
      <c r="P58" s="18"/>
      <c r="Q58" s="18"/>
      <c r="R58" s="18"/>
      <c r="S58" s="18"/>
      <c r="T58" s="15"/>
      <c r="U58" s="15"/>
      <c r="V58" s="19"/>
      <c r="W58" s="20"/>
      <c r="X58" s="20"/>
      <c r="Y58" s="20"/>
      <c r="Z58" s="18"/>
      <c r="AA58" s="15"/>
      <c r="AC58" s="22"/>
    </row>
    <row r="59" spans="1:29" s="21" customFormat="1" ht="17.25" x14ac:dyDescent="0.25">
      <c r="A59" s="35">
        <v>54</v>
      </c>
      <c r="B59" s="37" t="s">
        <v>39</v>
      </c>
      <c r="C59" s="37" t="s">
        <v>83</v>
      </c>
      <c r="D59" s="37">
        <v>20</v>
      </c>
      <c r="E59" s="37">
        <v>22</v>
      </c>
      <c r="F59" s="36">
        <f t="shared" si="0"/>
        <v>21</v>
      </c>
      <c r="G59" s="37" t="s">
        <v>99</v>
      </c>
      <c r="H59" s="37"/>
      <c r="I59" s="38">
        <v>13.613</v>
      </c>
      <c r="J59" s="38">
        <v>35.33</v>
      </c>
      <c r="K59" s="38"/>
      <c r="L59" s="38"/>
      <c r="M59" s="38"/>
      <c r="N59" s="15"/>
      <c r="O59" s="15"/>
      <c r="P59" s="18"/>
      <c r="Q59" s="18"/>
      <c r="R59" s="18"/>
      <c r="S59" s="18"/>
      <c r="T59" s="15"/>
      <c r="U59" s="15"/>
      <c r="V59" s="19"/>
      <c r="W59" s="20"/>
      <c r="X59" s="20"/>
      <c r="Y59" s="20"/>
      <c r="Z59" s="18"/>
      <c r="AA59" s="15"/>
      <c r="AC59" s="22"/>
    </row>
    <row r="60" spans="1:29" s="21" customFormat="1" ht="17.25" x14ac:dyDescent="0.25">
      <c r="A60" s="35">
        <v>55</v>
      </c>
      <c r="B60" s="37" t="s">
        <v>39</v>
      </c>
      <c r="C60" s="37" t="s">
        <v>83</v>
      </c>
      <c r="D60" s="37">
        <v>22</v>
      </c>
      <c r="E60" s="37">
        <v>24</v>
      </c>
      <c r="F60" s="36">
        <f t="shared" si="0"/>
        <v>23</v>
      </c>
      <c r="G60" s="37" t="s">
        <v>100</v>
      </c>
      <c r="H60" s="37"/>
      <c r="I60" s="38">
        <v>13.548999999999999</v>
      </c>
      <c r="J60" s="38">
        <v>37.354999999999997</v>
      </c>
      <c r="K60" s="38"/>
      <c r="L60" s="38"/>
      <c r="M60" s="38"/>
      <c r="N60" s="15"/>
      <c r="O60" s="15"/>
      <c r="P60" s="18"/>
      <c r="Q60" s="18"/>
      <c r="R60" s="18"/>
      <c r="S60" s="18"/>
      <c r="T60" s="15"/>
      <c r="U60" s="15"/>
      <c r="V60" s="19"/>
      <c r="W60" s="20"/>
      <c r="X60" s="20"/>
      <c r="Y60" s="20"/>
      <c r="Z60" s="18"/>
      <c r="AA60" s="15"/>
      <c r="AC60" s="22"/>
    </row>
    <row r="61" spans="1:29" s="21" customFormat="1" ht="17.25" x14ac:dyDescent="0.25">
      <c r="A61" s="35">
        <v>56</v>
      </c>
      <c r="B61" s="37" t="s">
        <v>39</v>
      </c>
      <c r="C61" s="37" t="s">
        <v>83</v>
      </c>
      <c r="D61" s="37">
        <v>24</v>
      </c>
      <c r="E61" s="37">
        <v>26</v>
      </c>
      <c r="F61" s="36">
        <f t="shared" si="0"/>
        <v>25</v>
      </c>
      <c r="G61" s="37" t="s">
        <v>101</v>
      </c>
      <c r="H61" s="37"/>
      <c r="I61" s="38">
        <v>11.555</v>
      </c>
      <c r="J61" s="38">
        <v>28.870999999999999</v>
      </c>
      <c r="K61" s="38"/>
      <c r="L61" s="38"/>
      <c r="M61" s="38"/>
      <c r="N61" s="15"/>
      <c r="O61" s="15"/>
      <c r="P61" s="18"/>
      <c r="Q61" s="18"/>
      <c r="R61" s="18"/>
      <c r="S61" s="18"/>
      <c r="T61" s="15"/>
      <c r="U61" s="15"/>
      <c r="V61" s="19"/>
      <c r="W61" s="20"/>
      <c r="X61" s="20"/>
      <c r="Y61" s="20"/>
      <c r="Z61" s="18"/>
      <c r="AA61" s="15"/>
      <c r="AC61" s="22"/>
    </row>
    <row r="62" spans="1:29" s="21" customFormat="1" ht="17.25" x14ac:dyDescent="0.25">
      <c r="A62" s="35">
        <v>57</v>
      </c>
      <c r="B62" s="37" t="s">
        <v>39</v>
      </c>
      <c r="C62" s="37" t="s">
        <v>83</v>
      </c>
      <c r="D62" s="37">
        <v>26</v>
      </c>
      <c r="E62" s="37">
        <v>28</v>
      </c>
      <c r="F62" s="36">
        <f t="shared" si="0"/>
        <v>27</v>
      </c>
      <c r="G62" s="37" t="s">
        <v>102</v>
      </c>
      <c r="H62" s="37"/>
      <c r="I62" s="38">
        <v>13.662000000000001</v>
      </c>
      <c r="J62" s="38">
        <v>32.357999999999997</v>
      </c>
      <c r="K62" s="38"/>
      <c r="L62" s="38"/>
      <c r="M62" s="38"/>
      <c r="N62" s="15"/>
      <c r="O62" s="15"/>
      <c r="P62" s="18"/>
      <c r="Q62" s="18"/>
      <c r="R62" s="18"/>
      <c r="S62" s="18"/>
      <c r="T62" s="15"/>
      <c r="U62" s="15"/>
      <c r="V62" s="19"/>
      <c r="W62" s="20"/>
      <c r="X62" s="20"/>
      <c r="Y62" s="20"/>
      <c r="Z62" s="18"/>
      <c r="AA62" s="15"/>
      <c r="AC62" s="22"/>
    </row>
    <row r="63" spans="1:29" s="21" customFormat="1" ht="17.25" x14ac:dyDescent="0.25">
      <c r="A63" s="35">
        <v>58</v>
      </c>
      <c r="B63" s="37" t="s">
        <v>39</v>
      </c>
      <c r="C63" s="37" t="s">
        <v>83</v>
      </c>
      <c r="D63" s="37">
        <v>28</v>
      </c>
      <c r="E63" s="37">
        <v>30</v>
      </c>
      <c r="F63" s="36">
        <f t="shared" si="0"/>
        <v>29</v>
      </c>
      <c r="G63" s="37" t="s">
        <v>103</v>
      </c>
      <c r="H63" s="37"/>
      <c r="I63" s="38">
        <v>13.478</v>
      </c>
      <c r="J63" s="38">
        <v>31.986999999999998</v>
      </c>
      <c r="K63" s="38"/>
      <c r="L63" s="38"/>
      <c r="M63" s="38"/>
      <c r="N63" s="15"/>
      <c r="O63" s="15"/>
      <c r="P63" s="18"/>
      <c r="Q63" s="18"/>
      <c r="R63" s="18"/>
      <c r="S63" s="18"/>
      <c r="T63" s="15"/>
      <c r="U63" s="15"/>
      <c r="V63" s="19"/>
      <c r="W63" s="20"/>
      <c r="X63" s="20"/>
      <c r="Y63" s="20"/>
      <c r="Z63" s="18"/>
      <c r="AA63" s="15"/>
      <c r="AC63" s="22"/>
    </row>
    <row r="64" spans="1:29" x14ac:dyDescent="0.2">
      <c r="A64" s="23">
        <v>59</v>
      </c>
      <c r="B64" s="25" t="s">
        <v>39</v>
      </c>
      <c r="C64" s="25" t="s">
        <v>104</v>
      </c>
      <c r="D64" s="25">
        <v>0</v>
      </c>
      <c r="E64" s="25">
        <v>1</v>
      </c>
      <c r="F64" s="25">
        <f>AVERAGE(D64:E64)</f>
        <v>0.5</v>
      </c>
      <c r="G64" s="25" t="s">
        <v>105</v>
      </c>
      <c r="H64" s="25" t="s">
        <v>42</v>
      </c>
      <c r="I64" s="48">
        <v>13.673999999999999</v>
      </c>
      <c r="J64" s="48">
        <v>34.81</v>
      </c>
      <c r="K64" s="48">
        <v>25.190999999999999</v>
      </c>
      <c r="L64" s="28">
        <f t="shared" ref="L64:L66" si="13">J64-I64</f>
        <v>21.136000000000003</v>
      </c>
      <c r="M64" s="28">
        <f t="shared" ref="M64:M66" si="14">K64-I64</f>
        <v>11.516999999999999</v>
      </c>
      <c r="N64" s="29">
        <f t="shared" ref="N64:N66" si="15">(L64-M64)/L64</f>
        <v>0.45510030280090852</v>
      </c>
      <c r="O64" s="29">
        <f t="shared" ref="O64:O66" si="16">N64*$O$4/($O$3-N64*$O$3+N64*$O$4)</f>
        <v>0.68434042514965887</v>
      </c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50"/>
      <c r="AA64" s="51"/>
    </row>
    <row r="65" spans="1:27" x14ac:dyDescent="0.2">
      <c r="A65" s="23">
        <v>60</v>
      </c>
      <c r="B65" s="25" t="s">
        <v>39</v>
      </c>
      <c r="C65" s="25" t="s">
        <v>104</v>
      </c>
      <c r="D65" s="25">
        <v>1</v>
      </c>
      <c r="E65" s="25">
        <v>2</v>
      </c>
      <c r="F65" s="25">
        <f t="shared" ref="F65:F80" si="17">AVERAGE(D65:E65)</f>
        <v>1.5</v>
      </c>
      <c r="G65" s="25" t="s">
        <v>106</v>
      </c>
      <c r="H65" s="25" t="s">
        <v>42</v>
      </c>
      <c r="I65" s="48">
        <v>12.805999999999999</v>
      </c>
      <c r="J65" s="48">
        <v>34.869999999999997</v>
      </c>
      <c r="K65" s="48">
        <v>25.713999999999999</v>
      </c>
      <c r="L65" s="28">
        <f t="shared" si="13"/>
        <v>22.064</v>
      </c>
      <c r="M65" s="28">
        <f t="shared" si="14"/>
        <v>12.907999999999999</v>
      </c>
      <c r="N65" s="29">
        <f t="shared" si="15"/>
        <v>0.41497461928934015</v>
      </c>
      <c r="O65" s="29">
        <f t="shared" si="16"/>
        <v>0.64804052154642189</v>
      </c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50"/>
      <c r="AA65" s="51"/>
    </row>
    <row r="66" spans="1:27" x14ac:dyDescent="0.2">
      <c r="A66" s="23">
        <v>61</v>
      </c>
      <c r="B66" s="25" t="s">
        <v>39</v>
      </c>
      <c r="C66" s="25" t="s">
        <v>104</v>
      </c>
      <c r="D66" s="25">
        <v>2</v>
      </c>
      <c r="E66" s="25">
        <v>3</v>
      </c>
      <c r="F66" s="25">
        <f t="shared" si="17"/>
        <v>2.5</v>
      </c>
      <c r="G66" s="25" t="s">
        <v>107</v>
      </c>
      <c r="H66" s="25" t="s">
        <v>42</v>
      </c>
      <c r="I66" s="48">
        <v>11.644</v>
      </c>
      <c r="J66" s="48">
        <v>31.824999999999999</v>
      </c>
      <c r="K66" s="48">
        <v>23.803000000000001</v>
      </c>
      <c r="L66" s="28">
        <f t="shared" si="13"/>
        <v>20.180999999999997</v>
      </c>
      <c r="M66" s="28">
        <f t="shared" si="14"/>
        <v>12.159000000000001</v>
      </c>
      <c r="N66" s="29">
        <f t="shared" si="15"/>
        <v>0.39750260145681571</v>
      </c>
      <c r="O66" s="29">
        <f t="shared" si="16"/>
        <v>0.6313454568541832</v>
      </c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50"/>
      <c r="AA66" s="51"/>
    </row>
    <row r="67" spans="1:27" x14ac:dyDescent="0.2">
      <c r="A67" s="23">
        <v>62</v>
      </c>
      <c r="B67" s="25" t="s">
        <v>39</v>
      </c>
      <c r="C67" s="25" t="s">
        <v>104</v>
      </c>
      <c r="D67" s="25">
        <v>3</v>
      </c>
      <c r="E67" s="25">
        <v>4</v>
      </c>
      <c r="F67" s="25">
        <f t="shared" si="17"/>
        <v>3.5</v>
      </c>
      <c r="G67" s="25" t="s">
        <v>108</v>
      </c>
      <c r="H67" s="25"/>
      <c r="I67" s="48">
        <v>12.962</v>
      </c>
      <c r="J67" s="48">
        <v>38.448999999999998</v>
      </c>
      <c r="K67" s="48"/>
      <c r="L67" s="48"/>
      <c r="M67" s="48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51"/>
    </row>
    <row r="68" spans="1:27" x14ac:dyDescent="0.2">
      <c r="A68" s="23">
        <v>63</v>
      </c>
      <c r="B68" s="25" t="s">
        <v>39</v>
      </c>
      <c r="C68" s="25" t="s">
        <v>104</v>
      </c>
      <c r="D68" s="25">
        <v>4</v>
      </c>
      <c r="E68" s="25">
        <v>5</v>
      </c>
      <c r="F68" s="25">
        <f t="shared" si="17"/>
        <v>4.5</v>
      </c>
      <c r="G68" s="25" t="s">
        <v>109</v>
      </c>
      <c r="H68" s="25"/>
      <c r="I68" s="48">
        <v>13.654</v>
      </c>
      <c r="J68" s="48">
        <v>32.145000000000003</v>
      </c>
      <c r="K68" s="48"/>
      <c r="L68" s="48"/>
      <c r="M68" s="48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51"/>
    </row>
    <row r="69" spans="1:27" x14ac:dyDescent="0.2">
      <c r="A69" s="23">
        <v>64</v>
      </c>
      <c r="B69" s="25" t="s">
        <v>39</v>
      </c>
      <c r="C69" s="25" t="s">
        <v>104</v>
      </c>
      <c r="D69" s="25">
        <v>5</v>
      </c>
      <c r="E69" s="25">
        <v>6</v>
      </c>
      <c r="F69" s="25">
        <f t="shared" si="17"/>
        <v>5.5</v>
      </c>
      <c r="G69" s="25" t="s">
        <v>110</v>
      </c>
      <c r="H69" s="25"/>
      <c r="I69" s="48">
        <v>13.45</v>
      </c>
      <c r="J69" s="48">
        <v>36.094000000000001</v>
      </c>
      <c r="K69" s="48"/>
      <c r="L69" s="48"/>
      <c r="M69" s="48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51"/>
    </row>
    <row r="70" spans="1:27" x14ac:dyDescent="0.2">
      <c r="A70" s="23">
        <v>65</v>
      </c>
      <c r="B70" s="25" t="s">
        <v>39</v>
      </c>
      <c r="C70" s="25" t="s">
        <v>104</v>
      </c>
      <c r="D70" s="25">
        <v>6</v>
      </c>
      <c r="E70" s="25">
        <v>7</v>
      </c>
      <c r="F70" s="25">
        <f t="shared" si="17"/>
        <v>6.5</v>
      </c>
      <c r="G70" s="25" t="s">
        <v>111</v>
      </c>
      <c r="H70" s="25"/>
      <c r="I70" s="48">
        <v>13.244</v>
      </c>
      <c r="J70" s="48">
        <v>29.965</v>
      </c>
      <c r="K70" s="48"/>
      <c r="L70" s="48"/>
      <c r="M70" s="48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51"/>
    </row>
    <row r="71" spans="1:27" x14ac:dyDescent="0.2">
      <c r="A71" s="23">
        <v>66</v>
      </c>
      <c r="B71" s="25" t="s">
        <v>39</v>
      </c>
      <c r="C71" s="25" t="s">
        <v>104</v>
      </c>
      <c r="D71" s="25">
        <v>7</v>
      </c>
      <c r="E71" s="25">
        <v>8</v>
      </c>
      <c r="F71" s="25">
        <f t="shared" si="17"/>
        <v>7.5</v>
      </c>
      <c r="G71" s="25" t="s">
        <v>112</v>
      </c>
      <c r="H71" s="25"/>
      <c r="I71" s="48">
        <v>11.2</v>
      </c>
      <c r="J71" s="48">
        <v>32.566000000000003</v>
      </c>
      <c r="K71" s="48"/>
      <c r="L71" s="48"/>
      <c r="M71" s="48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51"/>
    </row>
    <row r="72" spans="1:27" x14ac:dyDescent="0.2">
      <c r="A72" s="23">
        <v>67</v>
      </c>
      <c r="B72" s="25" t="s">
        <v>39</v>
      </c>
      <c r="C72" s="25" t="s">
        <v>104</v>
      </c>
      <c r="D72" s="25">
        <v>8</v>
      </c>
      <c r="E72" s="25">
        <v>9</v>
      </c>
      <c r="F72" s="25">
        <f t="shared" si="17"/>
        <v>8.5</v>
      </c>
      <c r="G72" s="25" t="s">
        <v>113</v>
      </c>
      <c r="H72" s="25"/>
      <c r="I72" s="48">
        <v>11.7</v>
      </c>
      <c r="J72" s="48">
        <v>31.789000000000001</v>
      </c>
      <c r="K72" s="48"/>
      <c r="L72" s="48"/>
      <c r="M72" s="48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51"/>
    </row>
    <row r="73" spans="1:27" x14ac:dyDescent="0.2">
      <c r="A73" s="23">
        <v>68</v>
      </c>
      <c r="B73" s="25" t="s">
        <v>39</v>
      </c>
      <c r="C73" s="25" t="s">
        <v>104</v>
      </c>
      <c r="D73" s="25">
        <v>9</v>
      </c>
      <c r="E73" s="25">
        <v>10</v>
      </c>
      <c r="F73" s="25">
        <f t="shared" si="17"/>
        <v>9.5</v>
      </c>
      <c r="G73" s="25" t="s">
        <v>114</v>
      </c>
      <c r="H73" s="25"/>
      <c r="I73" s="48">
        <v>13.599</v>
      </c>
      <c r="J73" s="48">
        <v>34.110999999999997</v>
      </c>
      <c r="K73" s="48"/>
      <c r="L73" s="48"/>
      <c r="M73" s="48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51"/>
    </row>
    <row r="74" spans="1:27" x14ac:dyDescent="0.2">
      <c r="A74" s="23">
        <v>69</v>
      </c>
      <c r="B74" s="25" t="s">
        <v>39</v>
      </c>
      <c r="C74" s="25" t="s">
        <v>104</v>
      </c>
      <c r="D74" s="25">
        <v>10</v>
      </c>
      <c r="E74" s="25">
        <v>12</v>
      </c>
      <c r="F74" s="25">
        <f t="shared" si="17"/>
        <v>11</v>
      </c>
      <c r="G74" s="25" t="s">
        <v>115</v>
      </c>
      <c r="H74" s="25"/>
      <c r="I74" s="48">
        <v>11.218</v>
      </c>
      <c r="J74" s="48">
        <v>35.558</v>
      </c>
      <c r="K74" s="48"/>
      <c r="L74" s="48"/>
      <c r="M74" s="48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51"/>
    </row>
    <row r="75" spans="1:27" x14ac:dyDescent="0.2">
      <c r="A75" s="23">
        <v>70</v>
      </c>
      <c r="B75" s="25" t="s">
        <v>39</v>
      </c>
      <c r="C75" s="25" t="s">
        <v>104</v>
      </c>
      <c r="D75" s="25">
        <v>12</v>
      </c>
      <c r="E75" s="25">
        <v>14</v>
      </c>
      <c r="F75" s="25">
        <f t="shared" si="17"/>
        <v>13</v>
      </c>
      <c r="G75" s="25" t="s">
        <v>116</v>
      </c>
      <c r="H75" s="51"/>
      <c r="I75" s="48">
        <v>11.576000000000001</v>
      </c>
      <c r="J75" s="48">
        <v>35.481000000000002</v>
      </c>
      <c r="K75" s="48"/>
      <c r="L75" s="48"/>
      <c r="M75" s="48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51"/>
    </row>
    <row r="76" spans="1:27" x14ac:dyDescent="0.2">
      <c r="A76" s="23">
        <v>71</v>
      </c>
      <c r="B76" s="25" t="s">
        <v>39</v>
      </c>
      <c r="C76" s="25" t="s">
        <v>104</v>
      </c>
      <c r="D76" s="25">
        <v>14</v>
      </c>
      <c r="E76" s="25">
        <v>16</v>
      </c>
      <c r="F76" s="25">
        <f t="shared" si="17"/>
        <v>15</v>
      </c>
      <c r="G76" s="25" t="s">
        <v>117</v>
      </c>
      <c r="H76" s="51"/>
      <c r="I76" s="48">
        <v>11.180999999999999</v>
      </c>
      <c r="J76" s="48">
        <v>40.69</v>
      </c>
      <c r="K76" s="52"/>
      <c r="L76" s="52"/>
      <c r="M76" s="52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 spans="1:27" x14ac:dyDescent="0.2">
      <c r="A77" s="23">
        <v>72</v>
      </c>
      <c r="B77" s="25" t="s">
        <v>39</v>
      </c>
      <c r="C77" s="25" t="s">
        <v>104</v>
      </c>
      <c r="D77" s="25">
        <v>16</v>
      </c>
      <c r="E77" s="25">
        <v>18</v>
      </c>
      <c r="F77" s="25">
        <f t="shared" si="17"/>
        <v>17</v>
      </c>
      <c r="G77" s="25" t="s">
        <v>118</v>
      </c>
      <c r="H77" s="51"/>
      <c r="I77" s="48">
        <v>13.718</v>
      </c>
      <c r="J77" s="48">
        <v>40.286999999999999</v>
      </c>
      <c r="K77" s="52"/>
      <c r="L77" s="52"/>
      <c r="M77" s="52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 spans="1:27" x14ac:dyDescent="0.2">
      <c r="A78" s="23">
        <v>73</v>
      </c>
      <c r="B78" s="25" t="s">
        <v>39</v>
      </c>
      <c r="C78" s="25" t="s">
        <v>104</v>
      </c>
      <c r="D78" s="25">
        <v>18</v>
      </c>
      <c r="E78" s="25">
        <v>20</v>
      </c>
      <c r="F78" s="25">
        <f t="shared" si="17"/>
        <v>19</v>
      </c>
      <c r="G78" s="25" t="s">
        <v>119</v>
      </c>
      <c r="H78" s="51"/>
      <c r="I78" s="48">
        <v>12.928000000000001</v>
      </c>
      <c r="J78" s="48">
        <v>39.94</v>
      </c>
      <c r="K78" s="52"/>
      <c r="L78" s="52"/>
      <c r="M78" s="52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 spans="1:27" x14ac:dyDescent="0.2">
      <c r="A79" s="23">
        <v>74</v>
      </c>
      <c r="B79" s="25" t="s">
        <v>39</v>
      </c>
      <c r="C79" s="25" t="s">
        <v>104</v>
      </c>
      <c r="D79" s="25">
        <v>20</v>
      </c>
      <c r="E79" s="25">
        <v>22</v>
      </c>
      <c r="F79" s="25">
        <f t="shared" si="17"/>
        <v>21</v>
      </c>
      <c r="G79" s="25" t="s">
        <v>120</v>
      </c>
      <c r="H79" s="51"/>
      <c r="I79" s="48">
        <v>13.496</v>
      </c>
      <c r="J79" s="48">
        <v>43.423999999999999</v>
      </c>
      <c r="K79" s="52"/>
      <c r="L79" s="52"/>
      <c r="M79" s="52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 spans="1:27" x14ac:dyDescent="0.2">
      <c r="A80" s="23">
        <v>75</v>
      </c>
      <c r="B80" s="25" t="s">
        <v>39</v>
      </c>
      <c r="C80" s="25" t="s">
        <v>104</v>
      </c>
      <c r="D80" s="25">
        <v>22</v>
      </c>
      <c r="E80" s="25">
        <v>24</v>
      </c>
      <c r="F80" s="25">
        <f t="shared" si="17"/>
        <v>23</v>
      </c>
      <c r="G80" s="25" t="s">
        <v>121</v>
      </c>
      <c r="H80" s="51"/>
      <c r="I80" s="48">
        <v>12.938000000000001</v>
      </c>
      <c r="J80" s="48">
        <v>40.463000000000001</v>
      </c>
      <c r="K80" s="52"/>
      <c r="L80" s="52"/>
      <c r="M80" s="52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 spans="1:27" x14ac:dyDescent="0.2">
      <c r="A81" s="35">
        <v>76</v>
      </c>
      <c r="B81" s="36" t="s">
        <v>39</v>
      </c>
      <c r="C81" s="36" t="s">
        <v>122</v>
      </c>
      <c r="D81" s="36">
        <v>0</v>
      </c>
      <c r="E81" s="36">
        <v>1</v>
      </c>
      <c r="F81" s="36">
        <f>AVERAGE(D81:E81)</f>
        <v>0.5</v>
      </c>
      <c r="G81" s="36" t="s">
        <v>123</v>
      </c>
      <c r="H81" s="36" t="s">
        <v>42</v>
      </c>
      <c r="I81" s="53">
        <v>11.576000000000001</v>
      </c>
      <c r="J81" s="53">
        <v>39.079000000000001</v>
      </c>
      <c r="K81" s="53">
        <v>27.013000000000002</v>
      </c>
      <c r="L81" s="43">
        <f t="shared" ref="L81:L83" si="18">J81-I81</f>
        <v>27.503</v>
      </c>
      <c r="M81" s="43">
        <f t="shared" ref="M81:M83" si="19">K81-I81</f>
        <v>15.437000000000001</v>
      </c>
      <c r="N81" s="41">
        <f t="shared" ref="N81:N83" si="20">(L81-M81)/L81</f>
        <v>0.43871577646074972</v>
      </c>
      <c r="O81" s="41">
        <f t="shared" ref="O81:O83" si="21">N81*$O$4/($O$3-N81*$O$3+N81*$O$4)</f>
        <v>0.66984838416761061</v>
      </c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</row>
    <row r="82" spans="1:27" x14ac:dyDescent="0.2">
      <c r="A82" s="35">
        <v>77</v>
      </c>
      <c r="B82" s="36" t="s">
        <v>39</v>
      </c>
      <c r="C82" s="36" t="s">
        <v>122</v>
      </c>
      <c r="D82" s="36">
        <v>1</v>
      </c>
      <c r="E82" s="36">
        <v>2</v>
      </c>
      <c r="F82" s="36">
        <f t="shared" ref="F82:F94" si="22">AVERAGE(D82:E82)</f>
        <v>1.5</v>
      </c>
      <c r="G82" s="36" t="s">
        <v>124</v>
      </c>
      <c r="H82" s="36" t="s">
        <v>42</v>
      </c>
      <c r="I82" s="53">
        <v>11.532</v>
      </c>
      <c r="J82" s="53">
        <v>37.767000000000003</v>
      </c>
      <c r="K82" s="53">
        <v>28.475000000000001</v>
      </c>
      <c r="L82" s="43">
        <f t="shared" si="18"/>
        <v>26.235000000000003</v>
      </c>
      <c r="M82" s="43">
        <f t="shared" si="19"/>
        <v>16.943000000000001</v>
      </c>
      <c r="N82" s="41">
        <f t="shared" si="20"/>
        <v>0.35418334286258818</v>
      </c>
      <c r="O82" s="41">
        <f t="shared" si="21"/>
        <v>0.58738707636840892</v>
      </c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</row>
    <row r="83" spans="1:27" x14ac:dyDescent="0.2">
      <c r="A83" s="35">
        <v>78</v>
      </c>
      <c r="B83" s="36" t="s">
        <v>39</v>
      </c>
      <c r="C83" s="36" t="s">
        <v>122</v>
      </c>
      <c r="D83" s="36">
        <v>2</v>
      </c>
      <c r="E83" s="36">
        <v>3</v>
      </c>
      <c r="F83" s="36">
        <f t="shared" si="22"/>
        <v>2.5</v>
      </c>
      <c r="G83" s="36" t="s">
        <v>125</v>
      </c>
      <c r="H83" s="36" t="s">
        <v>42</v>
      </c>
      <c r="I83" s="53">
        <v>13.335000000000001</v>
      </c>
      <c r="J83" s="53">
        <v>29.27</v>
      </c>
      <c r="K83" s="53">
        <v>23.911999999999999</v>
      </c>
      <c r="L83" s="43">
        <f t="shared" si="18"/>
        <v>15.934999999999999</v>
      </c>
      <c r="M83" s="43">
        <f t="shared" si="19"/>
        <v>10.576999999999998</v>
      </c>
      <c r="N83" s="41">
        <f t="shared" si="20"/>
        <v>0.33624097897709448</v>
      </c>
      <c r="O83" s="41">
        <f t="shared" si="21"/>
        <v>0.56802163150804907</v>
      </c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</row>
    <row r="84" spans="1:27" x14ac:dyDescent="0.2">
      <c r="A84" s="35">
        <v>79</v>
      </c>
      <c r="B84" s="36" t="s">
        <v>39</v>
      </c>
      <c r="C84" s="36" t="s">
        <v>122</v>
      </c>
      <c r="D84" s="36">
        <v>3</v>
      </c>
      <c r="E84" s="36">
        <v>4</v>
      </c>
      <c r="F84" s="36">
        <f t="shared" si="22"/>
        <v>3.5</v>
      </c>
      <c r="G84" s="36" t="s">
        <v>126</v>
      </c>
      <c r="H84" s="54"/>
      <c r="I84" s="53">
        <v>13.375999999999999</v>
      </c>
      <c r="J84" s="53">
        <v>33.301000000000002</v>
      </c>
      <c r="K84" s="55"/>
      <c r="L84" s="55"/>
      <c r="M84" s="55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</row>
    <row r="85" spans="1:27" x14ac:dyDescent="0.2">
      <c r="A85" s="35">
        <v>80</v>
      </c>
      <c r="B85" s="36" t="s">
        <v>39</v>
      </c>
      <c r="C85" s="36" t="s">
        <v>122</v>
      </c>
      <c r="D85" s="36">
        <v>4</v>
      </c>
      <c r="E85" s="36">
        <v>5</v>
      </c>
      <c r="F85" s="36">
        <f t="shared" si="22"/>
        <v>4.5</v>
      </c>
      <c r="G85" s="36" t="s">
        <v>127</v>
      </c>
      <c r="H85" s="54"/>
      <c r="I85" s="53">
        <v>11.637</v>
      </c>
      <c r="J85" s="53">
        <v>26.404</v>
      </c>
      <c r="K85" s="55"/>
      <c r="L85" s="55"/>
      <c r="M85" s="55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</row>
    <row r="86" spans="1:27" x14ac:dyDescent="0.2">
      <c r="A86" s="35">
        <v>81</v>
      </c>
      <c r="B86" s="36" t="s">
        <v>39</v>
      </c>
      <c r="C86" s="36" t="s">
        <v>122</v>
      </c>
      <c r="D86" s="36">
        <v>5</v>
      </c>
      <c r="E86" s="36">
        <v>6</v>
      </c>
      <c r="F86" s="36">
        <f t="shared" si="22"/>
        <v>5.5</v>
      </c>
      <c r="G86" s="36" t="s">
        <v>128</v>
      </c>
      <c r="H86" s="54"/>
      <c r="I86" s="53">
        <v>13.997</v>
      </c>
      <c r="J86" s="53">
        <v>33.167000000000002</v>
      </c>
      <c r="K86" s="55"/>
      <c r="L86" s="55"/>
      <c r="M86" s="55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</row>
    <row r="87" spans="1:27" x14ac:dyDescent="0.2">
      <c r="A87" s="35">
        <v>82</v>
      </c>
      <c r="B87" s="36" t="s">
        <v>39</v>
      </c>
      <c r="C87" s="36" t="s">
        <v>122</v>
      </c>
      <c r="D87" s="36">
        <v>6</v>
      </c>
      <c r="E87" s="36">
        <v>7</v>
      </c>
      <c r="F87" s="36">
        <f t="shared" si="22"/>
        <v>6.5</v>
      </c>
      <c r="G87" s="36" t="s">
        <v>129</v>
      </c>
      <c r="H87" s="54"/>
      <c r="I87" s="53">
        <v>11.616</v>
      </c>
      <c r="J87" s="53">
        <v>25.384</v>
      </c>
      <c r="K87" s="55"/>
      <c r="L87" s="55"/>
      <c r="M87" s="55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1:27" x14ac:dyDescent="0.2">
      <c r="A88" s="35">
        <v>83</v>
      </c>
      <c r="B88" s="36" t="s">
        <v>39</v>
      </c>
      <c r="C88" s="36" t="s">
        <v>122</v>
      </c>
      <c r="D88" s="36">
        <v>7</v>
      </c>
      <c r="E88" s="36">
        <v>8</v>
      </c>
      <c r="F88" s="36">
        <f t="shared" si="22"/>
        <v>7.5</v>
      </c>
      <c r="G88" s="36" t="s">
        <v>130</v>
      </c>
      <c r="H88" s="54"/>
      <c r="I88" s="53">
        <v>13.862</v>
      </c>
      <c r="J88" s="53">
        <v>24.835000000000001</v>
      </c>
      <c r="K88" s="55"/>
      <c r="L88" s="55"/>
      <c r="M88" s="55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1:27" x14ac:dyDescent="0.2">
      <c r="A89" s="35">
        <v>84</v>
      </c>
      <c r="B89" s="36" t="s">
        <v>39</v>
      </c>
      <c r="C89" s="36" t="s">
        <v>122</v>
      </c>
      <c r="D89" s="36">
        <v>8</v>
      </c>
      <c r="E89" s="36">
        <v>9</v>
      </c>
      <c r="F89" s="36">
        <f t="shared" si="22"/>
        <v>8.5</v>
      </c>
      <c r="G89" s="36" t="s">
        <v>131</v>
      </c>
      <c r="H89" s="54"/>
      <c r="I89" s="53">
        <v>13.276</v>
      </c>
      <c r="J89" s="53">
        <v>30.327999999999999</v>
      </c>
      <c r="K89" s="55"/>
      <c r="L89" s="55"/>
      <c r="M89" s="55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 spans="1:27" x14ac:dyDescent="0.2">
      <c r="A90" s="35">
        <v>85</v>
      </c>
      <c r="B90" s="36" t="s">
        <v>39</v>
      </c>
      <c r="C90" s="36" t="s">
        <v>122</v>
      </c>
      <c r="D90" s="36">
        <v>9</v>
      </c>
      <c r="E90" s="36">
        <v>10</v>
      </c>
      <c r="F90" s="36">
        <f t="shared" si="22"/>
        <v>9.5</v>
      </c>
      <c r="G90" s="36" t="s">
        <v>132</v>
      </c>
      <c r="H90" s="54"/>
      <c r="I90" s="53">
        <v>11.259</v>
      </c>
      <c r="J90" s="53">
        <v>29.579000000000001</v>
      </c>
      <c r="K90" s="55"/>
      <c r="L90" s="55"/>
      <c r="M90" s="55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 spans="1:27" x14ac:dyDescent="0.2">
      <c r="A91" s="35">
        <v>86</v>
      </c>
      <c r="B91" s="36" t="s">
        <v>39</v>
      </c>
      <c r="C91" s="36" t="s">
        <v>122</v>
      </c>
      <c r="D91" s="36">
        <v>10</v>
      </c>
      <c r="E91" s="36">
        <v>12</v>
      </c>
      <c r="F91" s="36">
        <f t="shared" si="22"/>
        <v>11</v>
      </c>
      <c r="G91" s="36" t="s">
        <v>133</v>
      </c>
      <c r="H91" s="54"/>
      <c r="I91" s="53">
        <v>11.632</v>
      </c>
      <c r="J91" s="53">
        <v>35.665999999999997</v>
      </c>
      <c r="K91" s="55"/>
      <c r="L91" s="55"/>
      <c r="M91" s="55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 spans="1:27" x14ac:dyDescent="0.2">
      <c r="A92" s="35">
        <v>87</v>
      </c>
      <c r="B92" s="36" t="s">
        <v>39</v>
      </c>
      <c r="C92" s="36" t="s">
        <v>122</v>
      </c>
      <c r="D92" s="36">
        <v>12</v>
      </c>
      <c r="E92" s="36">
        <v>14</v>
      </c>
      <c r="F92" s="36">
        <f t="shared" si="22"/>
        <v>13</v>
      </c>
      <c r="G92" s="36" t="s">
        <v>134</v>
      </c>
      <c r="H92" s="54"/>
      <c r="I92" s="53">
        <v>11.25</v>
      </c>
      <c r="J92" s="53">
        <v>32.718000000000004</v>
      </c>
      <c r="K92" s="55"/>
      <c r="L92" s="55"/>
      <c r="M92" s="55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</row>
    <row r="93" spans="1:27" x14ac:dyDescent="0.2">
      <c r="A93" s="35">
        <v>88</v>
      </c>
      <c r="B93" s="36" t="s">
        <v>39</v>
      </c>
      <c r="C93" s="36" t="s">
        <v>122</v>
      </c>
      <c r="D93" s="36">
        <v>14</v>
      </c>
      <c r="E93" s="36">
        <v>16</v>
      </c>
      <c r="F93" s="36">
        <f t="shared" si="22"/>
        <v>15</v>
      </c>
      <c r="G93" s="36" t="s">
        <v>135</v>
      </c>
      <c r="H93" s="54"/>
      <c r="I93" s="53">
        <v>14.013</v>
      </c>
      <c r="J93" s="53">
        <v>37.341000000000001</v>
      </c>
      <c r="K93" s="55"/>
      <c r="L93" s="55"/>
      <c r="M93" s="55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</row>
    <row r="94" spans="1:27" x14ac:dyDescent="0.2">
      <c r="A94" s="35">
        <v>89</v>
      </c>
      <c r="B94" s="36" t="s">
        <v>39</v>
      </c>
      <c r="C94" s="36" t="s">
        <v>122</v>
      </c>
      <c r="D94" s="36">
        <v>16</v>
      </c>
      <c r="E94" s="36">
        <v>18</v>
      </c>
      <c r="F94" s="36">
        <f t="shared" si="22"/>
        <v>17</v>
      </c>
      <c r="G94" s="36" t="s">
        <v>136</v>
      </c>
      <c r="H94" s="54"/>
      <c r="I94" s="53">
        <v>13.874000000000001</v>
      </c>
      <c r="J94" s="53">
        <v>32.597000000000001</v>
      </c>
      <c r="K94" s="55"/>
      <c r="L94" s="55"/>
      <c r="M94" s="55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</row>
    <row r="95" spans="1:27" x14ac:dyDescent="0.2">
      <c r="A95" s="23">
        <v>90</v>
      </c>
      <c r="B95" s="25" t="s">
        <v>39</v>
      </c>
      <c r="C95" s="25" t="s">
        <v>137</v>
      </c>
      <c r="D95" s="25">
        <v>0</v>
      </c>
      <c r="E95" s="25">
        <v>1</v>
      </c>
      <c r="F95" s="25">
        <f>AVERAGE(D95:E95)</f>
        <v>0.5</v>
      </c>
      <c r="G95" s="25" t="s">
        <v>138</v>
      </c>
      <c r="H95" s="25" t="s">
        <v>42</v>
      </c>
      <c r="I95" s="48">
        <v>13.565</v>
      </c>
      <c r="J95" s="48">
        <v>40.890999999999998</v>
      </c>
      <c r="K95" s="56">
        <v>30.399000000000001</v>
      </c>
      <c r="L95" s="28">
        <f t="shared" ref="L95:L97" si="23">J95-I95</f>
        <v>27.326000000000001</v>
      </c>
      <c r="M95" s="28">
        <f t="shared" ref="M95:M97" si="24">K95-I95</f>
        <v>16.834000000000003</v>
      </c>
      <c r="N95" s="29">
        <f t="shared" ref="N95:N97" si="25">(L95-M95)/L95</f>
        <v>0.38395667130205652</v>
      </c>
      <c r="O95" s="29">
        <f t="shared" ref="O95:O97" si="26">N95*$O$4/($O$3-N95*$O$3+N95*$O$4)</f>
        <v>0.61800462971571934</v>
      </c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50"/>
      <c r="AA95" s="51"/>
    </row>
    <row r="96" spans="1:27" x14ac:dyDescent="0.2">
      <c r="A96" s="23">
        <v>91</v>
      </c>
      <c r="B96" s="25" t="s">
        <v>39</v>
      </c>
      <c r="C96" s="25" t="s">
        <v>137</v>
      </c>
      <c r="D96" s="25">
        <v>1</v>
      </c>
      <c r="E96" s="25">
        <v>2</v>
      </c>
      <c r="F96" s="25">
        <f t="shared" ref="F96:F107" si="27">AVERAGE(D96:E96)</f>
        <v>1.5</v>
      </c>
      <c r="G96" s="25" t="s">
        <v>139</v>
      </c>
      <c r="H96" s="25" t="s">
        <v>42</v>
      </c>
      <c r="I96" s="48">
        <v>13.414999999999999</v>
      </c>
      <c r="J96" s="48">
        <v>28.565999999999999</v>
      </c>
      <c r="K96" s="56">
        <v>23.093</v>
      </c>
      <c r="L96" s="28">
        <f t="shared" si="23"/>
        <v>15.151</v>
      </c>
      <c r="M96" s="28">
        <f t="shared" si="24"/>
        <v>9.6780000000000008</v>
      </c>
      <c r="N96" s="29">
        <f t="shared" si="25"/>
        <v>0.36123028182958217</v>
      </c>
      <c r="O96" s="29">
        <f t="shared" si="26"/>
        <v>0.59480054237170921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 spans="1:27" x14ac:dyDescent="0.2">
      <c r="A97" s="23">
        <v>92</v>
      </c>
      <c r="B97" s="25" t="s">
        <v>39</v>
      </c>
      <c r="C97" s="25" t="s">
        <v>137</v>
      </c>
      <c r="D97" s="25">
        <v>2</v>
      </c>
      <c r="E97" s="25">
        <v>3</v>
      </c>
      <c r="F97" s="25">
        <f t="shared" si="27"/>
        <v>2.5</v>
      </c>
      <c r="G97" s="25" t="s">
        <v>140</v>
      </c>
      <c r="H97" s="25" t="s">
        <v>42</v>
      </c>
      <c r="I97" s="48">
        <v>13.574</v>
      </c>
      <c r="J97" s="48">
        <v>32.960999999999999</v>
      </c>
      <c r="K97" s="56">
        <v>25.765000000000001</v>
      </c>
      <c r="L97" s="28">
        <f>J97-I97</f>
        <v>19.387</v>
      </c>
      <c r="M97" s="28">
        <f>K97-I97</f>
        <v>12.191000000000001</v>
      </c>
      <c r="N97" s="29">
        <f t="shared" si="25"/>
        <v>0.3711765616134523</v>
      </c>
      <c r="O97" s="29">
        <f t="shared" si="26"/>
        <v>0.60508595538648779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 spans="1:27" x14ac:dyDescent="0.2">
      <c r="A98" s="23">
        <v>93</v>
      </c>
      <c r="B98" s="25" t="s">
        <v>39</v>
      </c>
      <c r="C98" s="25" t="s">
        <v>137</v>
      </c>
      <c r="D98" s="25">
        <v>3</v>
      </c>
      <c r="E98" s="25">
        <v>4</v>
      </c>
      <c r="F98" s="25">
        <f t="shared" si="27"/>
        <v>3.5</v>
      </c>
      <c r="G98" s="25" t="s">
        <v>141</v>
      </c>
      <c r="H98" s="51"/>
      <c r="I98" s="48">
        <v>13.348000000000001</v>
      </c>
      <c r="J98" s="48">
        <v>28.553000000000001</v>
      </c>
      <c r="K98" s="52"/>
      <c r="L98" s="52"/>
      <c r="M98" s="52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 spans="1:27" x14ac:dyDescent="0.2">
      <c r="A99" s="23">
        <v>94</v>
      </c>
      <c r="B99" s="25" t="s">
        <v>39</v>
      </c>
      <c r="C99" s="25" t="s">
        <v>137</v>
      </c>
      <c r="D99" s="25">
        <v>4</v>
      </c>
      <c r="E99" s="25">
        <v>5</v>
      </c>
      <c r="F99" s="25">
        <f t="shared" si="27"/>
        <v>4.5</v>
      </c>
      <c r="G99" s="25" t="s">
        <v>142</v>
      </c>
      <c r="H99" s="51"/>
      <c r="I99" s="48">
        <v>13.629</v>
      </c>
      <c r="J99" s="48">
        <v>32.866</v>
      </c>
      <c r="K99" s="52"/>
      <c r="L99" s="52"/>
      <c r="M99" s="52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 spans="1:27" x14ac:dyDescent="0.2">
      <c r="A100" s="23">
        <v>95</v>
      </c>
      <c r="B100" s="25" t="s">
        <v>39</v>
      </c>
      <c r="C100" s="25" t="s">
        <v>137</v>
      </c>
      <c r="D100" s="25">
        <v>5</v>
      </c>
      <c r="E100" s="25">
        <v>6</v>
      </c>
      <c r="F100" s="25">
        <f t="shared" si="27"/>
        <v>5.5</v>
      </c>
      <c r="G100" s="25" t="s">
        <v>143</v>
      </c>
      <c r="H100" s="51"/>
      <c r="I100" s="48">
        <v>13.856</v>
      </c>
      <c r="J100" s="48">
        <v>28.78</v>
      </c>
      <c r="K100" s="52"/>
      <c r="L100" s="52"/>
      <c r="M100" s="52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 spans="1:27" x14ac:dyDescent="0.2">
      <c r="A101" s="23">
        <v>96</v>
      </c>
      <c r="B101" s="25" t="s">
        <v>39</v>
      </c>
      <c r="C101" s="25" t="s">
        <v>137</v>
      </c>
      <c r="D101" s="25">
        <v>6</v>
      </c>
      <c r="E101" s="25">
        <v>7</v>
      </c>
      <c r="F101" s="25">
        <f t="shared" si="27"/>
        <v>6.5</v>
      </c>
      <c r="G101" s="25" t="s">
        <v>144</v>
      </c>
      <c r="H101" s="51"/>
      <c r="I101" s="48">
        <v>11.605</v>
      </c>
      <c r="J101" s="48">
        <v>28.745000000000001</v>
      </c>
      <c r="K101" s="52"/>
      <c r="L101" s="52"/>
      <c r="M101" s="52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 spans="1:27" x14ac:dyDescent="0.2">
      <c r="A102" s="23">
        <v>97</v>
      </c>
      <c r="B102" s="25" t="s">
        <v>39</v>
      </c>
      <c r="C102" s="25" t="s">
        <v>137</v>
      </c>
      <c r="D102" s="25">
        <v>7</v>
      </c>
      <c r="E102" s="25">
        <v>8</v>
      </c>
      <c r="F102" s="25">
        <f t="shared" si="27"/>
        <v>7.5</v>
      </c>
      <c r="G102" s="25" t="s">
        <v>145</v>
      </c>
      <c r="H102" s="51"/>
      <c r="I102" s="48">
        <v>13.250999999999999</v>
      </c>
      <c r="J102" s="48">
        <v>29.108000000000001</v>
      </c>
      <c r="K102" s="52"/>
      <c r="L102" s="52"/>
      <c r="M102" s="52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 spans="1:27" x14ac:dyDescent="0.2">
      <c r="A103" s="23">
        <v>98</v>
      </c>
      <c r="B103" s="25" t="s">
        <v>39</v>
      </c>
      <c r="C103" s="25" t="s">
        <v>137</v>
      </c>
      <c r="D103" s="25">
        <v>8</v>
      </c>
      <c r="E103" s="25">
        <v>9</v>
      </c>
      <c r="F103" s="25">
        <f t="shared" si="27"/>
        <v>8.5</v>
      </c>
      <c r="G103" s="25" t="s">
        <v>146</v>
      </c>
      <c r="H103" s="51"/>
      <c r="I103" s="48">
        <v>13.657999999999999</v>
      </c>
      <c r="J103" s="48">
        <v>26.201000000000001</v>
      </c>
      <c r="K103" s="52"/>
      <c r="L103" s="52"/>
      <c r="M103" s="52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 spans="1:27" x14ac:dyDescent="0.2">
      <c r="A104" s="23">
        <v>99</v>
      </c>
      <c r="B104" s="25" t="s">
        <v>39</v>
      </c>
      <c r="C104" s="25" t="s">
        <v>137</v>
      </c>
      <c r="D104" s="25">
        <v>9</v>
      </c>
      <c r="E104" s="25">
        <v>10</v>
      </c>
      <c r="F104" s="25">
        <f t="shared" si="27"/>
        <v>9.5</v>
      </c>
      <c r="G104" s="25" t="s">
        <v>147</v>
      </c>
      <c r="H104" s="51"/>
      <c r="I104" s="48">
        <v>13.536</v>
      </c>
      <c r="J104" s="48">
        <v>27.890999999999998</v>
      </c>
      <c r="K104" s="52"/>
      <c r="L104" s="52"/>
      <c r="M104" s="52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 spans="1:27" x14ac:dyDescent="0.2">
      <c r="A105" s="23">
        <v>100</v>
      </c>
      <c r="B105" s="25" t="s">
        <v>39</v>
      </c>
      <c r="C105" s="25" t="s">
        <v>137</v>
      </c>
      <c r="D105" s="25">
        <v>10</v>
      </c>
      <c r="E105" s="25">
        <v>12</v>
      </c>
      <c r="F105" s="25">
        <f t="shared" si="27"/>
        <v>11</v>
      </c>
      <c r="G105" s="25" t="s">
        <v>148</v>
      </c>
      <c r="H105" s="51"/>
      <c r="I105" s="48">
        <v>13.64</v>
      </c>
      <c r="J105" s="48">
        <v>27.344999999999999</v>
      </c>
      <c r="K105" s="52"/>
      <c r="L105" s="52"/>
      <c r="M105" s="52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 spans="1:27" x14ac:dyDescent="0.2">
      <c r="A106" s="23">
        <v>101</v>
      </c>
      <c r="B106" s="25" t="s">
        <v>39</v>
      </c>
      <c r="C106" s="25" t="s">
        <v>137</v>
      </c>
      <c r="D106" s="25">
        <v>12</v>
      </c>
      <c r="E106" s="25">
        <v>14</v>
      </c>
      <c r="F106" s="25">
        <f t="shared" si="27"/>
        <v>13</v>
      </c>
      <c r="G106" s="25" t="s">
        <v>149</v>
      </c>
      <c r="H106" s="51"/>
      <c r="I106" s="48">
        <v>13.385999999999999</v>
      </c>
      <c r="J106" s="48">
        <v>28.343</v>
      </c>
      <c r="K106" s="52"/>
      <c r="L106" s="52"/>
      <c r="M106" s="52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 spans="1:27" x14ac:dyDescent="0.2">
      <c r="A107" s="23">
        <v>102</v>
      </c>
      <c r="B107" s="25" t="s">
        <v>39</v>
      </c>
      <c r="C107" s="25" t="s">
        <v>137</v>
      </c>
      <c r="D107" s="25">
        <v>14</v>
      </c>
      <c r="E107" s="25">
        <v>16</v>
      </c>
      <c r="F107" s="25">
        <f t="shared" si="27"/>
        <v>15</v>
      </c>
      <c r="G107" s="25" t="s">
        <v>150</v>
      </c>
      <c r="H107" s="51"/>
      <c r="I107" s="48">
        <v>13.974</v>
      </c>
      <c r="J107" s="48">
        <v>29.645</v>
      </c>
      <c r="K107" s="52"/>
      <c r="L107" s="52"/>
      <c r="M107" s="52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 spans="1:27" x14ac:dyDescent="0.2">
      <c r="A108" s="23">
        <v>103</v>
      </c>
      <c r="B108" s="25" t="s">
        <v>39</v>
      </c>
      <c r="C108" s="25" t="s">
        <v>137</v>
      </c>
      <c r="D108" s="25">
        <v>16</v>
      </c>
      <c r="E108" s="25">
        <v>18</v>
      </c>
      <c r="F108" s="25">
        <f>AVERAGE(D108:E108)</f>
        <v>17</v>
      </c>
      <c r="G108" s="25" t="s">
        <v>151</v>
      </c>
      <c r="H108" s="51"/>
      <c r="I108" s="48">
        <v>13.554</v>
      </c>
      <c r="J108" s="48">
        <v>26.861000000000001</v>
      </c>
      <c r="K108" s="52"/>
      <c r="L108" s="52"/>
      <c r="M108" s="52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</dc:creator>
  <cp:lastModifiedBy>YSL</cp:lastModifiedBy>
  <dcterms:created xsi:type="dcterms:W3CDTF">2019-05-01T03:25:00Z</dcterms:created>
  <dcterms:modified xsi:type="dcterms:W3CDTF">2019-05-01T03:25:43Z</dcterms:modified>
</cp:coreProperties>
</file>