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24" windowWidth="18852" windowHeight="6888"/>
  </bookViews>
  <sheets>
    <sheet name="Chla" sheetId="4" r:id="rId1"/>
    <sheet name="EA" sheetId="1" r:id="rId2"/>
  </sheets>
  <calcPr calcId="145621"/>
</workbook>
</file>

<file path=xl/calcChain.xml><?xml version="1.0" encoding="utf-8"?>
<calcChain xmlns="http://schemas.openxmlformats.org/spreadsheetml/2006/main">
  <c r="AR19" i="1" l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6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M6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7" i="1"/>
  <c r="AM8" i="1"/>
  <c r="AM9" i="1"/>
  <c r="AM10" i="1"/>
  <c r="C2" i="1" l="1"/>
  <c r="C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C3" i="4"/>
  <c r="C2" i="4"/>
  <c r="F16" i="4"/>
  <c r="F15" i="4"/>
  <c r="F14" i="4"/>
  <c r="F13" i="4"/>
  <c r="F12" i="4"/>
  <c r="F11" i="4"/>
  <c r="F10" i="4"/>
  <c r="F9" i="4"/>
  <c r="F8" i="4"/>
  <c r="F7" i="4"/>
  <c r="F6" i="4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66" i="4"/>
  <c r="F65" i="4"/>
  <c r="F64" i="4"/>
  <c r="F63" i="4"/>
  <c r="F62" i="4"/>
  <c r="F61" i="4"/>
  <c r="F60" i="4"/>
  <c r="F59" i="4"/>
  <c r="F58" i="4"/>
  <c r="F57" i="4"/>
  <c r="F36" i="4"/>
  <c r="F35" i="4"/>
  <c r="F34" i="4"/>
  <c r="F33" i="4"/>
  <c r="F32" i="4"/>
  <c r="F31" i="4"/>
  <c r="F30" i="4"/>
  <c r="F29" i="4"/>
  <c r="F28" i="4"/>
  <c r="F27" i="4"/>
  <c r="F18" i="4"/>
  <c r="F19" i="4"/>
  <c r="F20" i="4"/>
  <c r="F21" i="4"/>
  <c r="F22" i="4"/>
  <c r="F23" i="4"/>
  <c r="F24" i="4"/>
  <c r="F25" i="4"/>
  <c r="F26" i="4"/>
  <c r="F17" i="4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56" i="4"/>
  <c r="F55" i="4"/>
  <c r="F54" i="4"/>
  <c r="F53" i="4"/>
  <c r="F52" i="4"/>
  <c r="F51" i="4"/>
  <c r="F50" i="4"/>
  <c r="F49" i="4"/>
  <c r="F48" i="4"/>
  <c r="F47" i="4"/>
  <c r="F38" i="4"/>
  <c r="F39" i="4"/>
  <c r="F40" i="4"/>
  <c r="F41" i="4"/>
  <c r="F42" i="4"/>
  <c r="F43" i="4"/>
  <c r="F44" i="4"/>
  <c r="F45" i="4"/>
  <c r="F46" i="4"/>
  <c r="F37" i="4"/>
</calcChain>
</file>

<file path=xl/comments1.xml><?xml version="1.0" encoding="utf-8"?>
<comments xmlns="http://schemas.openxmlformats.org/spreadsheetml/2006/main">
  <authors>
    <author>Yushih Lin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Yushih Lin:</t>
        </r>
        <r>
          <rPr>
            <sz val="9"/>
            <color indexed="81"/>
            <rFont val="Tahoma"/>
            <family val="2"/>
          </rPr>
          <t xml:space="preserve">
MUC: multicore
GC: gravity core
PC: push core</t>
        </r>
      </text>
    </comment>
  </commentList>
</comments>
</file>

<file path=xl/comments2.xml><?xml version="1.0" encoding="utf-8"?>
<comments xmlns="http://schemas.openxmlformats.org/spreadsheetml/2006/main">
  <authors>
    <author>Yushih Lin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Yushih Lin:</t>
        </r>
        <r>
          <rPr>
            <sz val="9"/>
            <color indexed="81"/>
            <rFont val="Tahoma"/>
            <family val="2"/>
          </rPr>
          <t xml:space="preserve">
孔隙水密度
T=28 C 
S=33 o/oo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Yushih Lin:</t>
        </r>
        <r>
          <rPr>
            <sz val="9"/>
            <color indexed="81"/>
            <rFont val="Tahoma"/>
            <family val="2"/>
          </rPr>
          <t xml:space="preserve">
乾沉積物密度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Yushih Lin:</t>
        </r>
        <r>
          <rPr>
            <sz val="9"/>
            <color indexed="81"/>
            <rFont val="Tahoma"/>
            <family val="2"/>
          </rPr>
          <t xml:space="preserve">
MUC: multicore
GC: gravity core
PC: push core</t>
        </r>
      </text>
    </comment>
  </commentList>
</comments>
</file>

<file path=xl/sharedStrings.xml><?xml version="1.0" encoding="utf-8"?>
<sst xmlns="http://schemas.openxmlformats.org/spreadsheetml/2006/main" count="622" uniqueCount="210">
  <si>
    <t>沉積物EA樣本清單</t>
  </si>
  <si>
    <t>分析:</t>
  </si>
  <si>
    <t>id</t>
  </si>
  <si>
    <t>Type</t>
  </si>
  <si>
    <t>Site</t>
  </si>
  <si>
    <t>Upper (cm)</t>
  </si>
  <si>
    <t>Lower (cm)</t>
  </si>
  <si>
    <t>Mean (cm)</t>
  </si>
  <si>
    <t>流水號</t>
  </si>
  <si>
    <t>含水率</t>
  </si>
  <si>
    <t>孔隙率</t>
  </si>
  <si>
    <t>優先</t>
  </si>
  <si>
    <t>優先樣本數:</t>
  </si>
  <si>
    <r>
      <t>密度 (g/cm</t>
    </r>
    <r>
      <rPr>
        <vertAlign val="superscript"/>
        <sz val="12"/>
        <color indexed="8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)</t>
    </r>
  </si>
  <si>
    <t>G194</t>
  </si>
  <si>
    <t>G191</t>
  </si>
  <si>
    <t>G196</t>
  </si>
  <si>
    <t>G198</t>
  </si>
  <si>
    <t>G197</t>
  </si>
  <si>
    <t>G184</t>
  </si>
  <si>
    <t>G182</t>
  </si>
  <si>
    <t>G181</t>
  </si>
  <si>
    <t>G195</t>
  </si>
  <si>
    <t>G183</t>
  </si>
  <si>
    <t>G185</t>
  </si>
  <si>
    <t>G188</t>
  </si>
  <si>
    <t>G190</t>
  </si>
  <si>
    <t>G187</t>
  </si>
  <si>
    <t>V</t>
  </si>
  <si>
    <t>G56</t>
  </si>
  <si>
    <t>G193</t>
  </si>
  <si>
    <t>G52</t>
  </si>
  <si>
    <t>G97</t>
  </si>
  <si>
    <t>G100</t>
  </si>
  <si>
    <t>G99</t>
  </si>
  <si>
    <t>G95</t>
  </si>
  <si>
    <t>G94</t>
  </si>
  <si>
    <t>G92</t>
  </si>
  <si>
    <t>G93</t>
  </si>
  <si>
    <t>G81</t>
  </si>
  <si>
    <t>G83</t>
  </si>
  <si>
    <t>G208</t>
  </si>
  <si>
    <t>G206</t>
  </si>
  <si>
    <t>G248</t>
  </si>
  <si>
    <t>G205</t>
  </si>
  <si>
    <t>G245</t>
  </si>
  <si>
    <t>G249</t>
  </si>
  <si>
    <t>G244</t>
  </si>
  <si>
    <t>G246</t>
  </si>
  <si>
    <t>G210</t>
  </si>
  <si>
    <t>G179</t>
  </si>
  <si>
    <t>G170</t>
  </si>
  <si>
    <t>G162</t>
  </si>
  <si>
    <t>G163</t>
  </si>
  <si>
    <t>沉積物Chl-a樣本清單</t>
  </si>
  <si>
    <t>G177</t>
  </si>
  <si>
    <t>G176</t>
  </si>
  <si>
    <t>G173</t>
  </si>
  <si>
    <t>G172</t>
  </si>
  <si>
    <t>G171</t>
  </si>
  <si>
    <t>G165</t>
  </si>
  <si>
    <t>G161</t>
  </si>
  <si>
    <t>G135</t>
  </si>
  <si>
    <t>G134</t>
  </si>
  <si>
    <t>G133</t>
  </si>
  <si>
    <t>G126</t>
  </si>
  <si>
    <t>G88</t>
  </si>
  <si>
    <t>G87</t>
  </si>
  <si>
    <t>G74</t>
  </si>
  <si>
    <t>G71</t>
  </si>
  <si>
    <t>G69</t>
  </si>
  <si>
    <t>G62</t>
  </si>
  <si>
    <t>G50</t>
  </si>
  <si>
    <t>G46</t>
  </si>
  <si>
    <t>G41</t>
  </si>
  <si>
    <t>總樣本數:</t>
  </si>
  <si>
    <r>
      <t>Chl a (n</t>
    </r>
    <r>
      <rPr>
        <b/>
        <sz val="10.8"/>
        <color indexed="8"/>
        <rFont val="Calibri"/>
        <family val="2"/>
      </rPr>
      <t>g/g</t>
    </r>
    <r>
      <rPr>
        <b/>
        <vertAlign val="subscript"/>
        <sz val="10.8"/>
        <color indexed="8"/>
        <rFont val="Calibri"/>
        <family val="2"/>
      </rPr>
      <t>wet</t>
    </r>
    <r>
      <rPr>
        <b/>
        <sz val="10.8"/>
        <color indexed="8"/>
        <rFont val="Calibri"/>
        <family val="2"/>
      </rPr>
      <t>)</t>
    </r>
  </si>
  <si>
    <t>TOC (%wt)</t>
  </si>
  <si>
    <t>C/N</t>
  </si>
  <si>
    <r>
      <t>Chl a (n</t>
    </r>
    <r>
      <rPr>
        <b/>
        <sz val="10.8"/>
        <color indexed="8"/>
        <rFont val="Calibri"/>
        <family val="2"/>
      </rPr>
      <t>g/g</t>
    </r>
    <r>
      <rPr>
        <b/>
        <vertAlign val="subscript"/>
        <sz val="10.8"/>
        <color indexed="8"/>
        <rFont val="Calibri"/>
        <family val="2"/>
      </rPr>
      <t>dry</t>
    </r>
    <r>
      <rPr>
        <b/>
        <sz val="10.8"/>
        <color indexed="8"/>
        <rFont val="Calibri"/>
        <family val="2"/>
      </rPr>
      <t>)</t>
    </r>
  </si>
  <si>
    <t>G01</t>
  </si>
  <si>
    <t>G142</t>
  </si>
  <si>
    <t>G261</t>
  </si>
  <si>
    <t>G02</t>
  </si>
  <si>
    <t>G143</t>
  </si>
  <si>
    <t>G262</t>
  </si>
  <si>
    <t>G04</t>
  </si>
  <si>
    <t>G145</t>
  </si>
  <si>
    <t>G201</t>
  </si>
  <si>
    <t>G263</t>
  </si>
  <si>
    <t>G146</t>
  </si>
  <si>
    <t>G204</t>
  </si>
  <si>
    <t>G264</t>
  </si>
  <si>
    <t>G147</t>
  </si>
  <si>
    <t>G265</t>
  </si>
  <si>
    <t>G148</t>
  </si>
  <si>
    <t>G266</t>
  </si>
  <si>
    <t>G267</t>
  </si>
  <si>
    <t>G268</t>
  </si>
  <si>
    <t>G269</t>
  </si>
  <si>
    <t>G16</t>
  </si>
  <si>
    <t>G153</t>
  </si>
  <si>
    <t>G211</t>
  </si>
  <si>
    <t>G270</t>
  </si>
  <si>
    <t>G154</t>
  </si>
  <si>
    <t>G212</t>
  </si>
  <si>
    <t>G271</t>
  </si>
  <si>
    <t>G214</t>
  </si>
  <si>
    <t>G272</t>
  </si>
  <si>
    <t>G156</t>
  </si>
  <si>
    <t>G216</t>
  </si>
  <si>
    <t>G273</t>
  </si>
  <si>
    <t>G20</t>
  </si>
  <si>
    <t>G275</t>
  </si>
  <si>
    <t>G159</t>
  </si>
  <si>
    <t>G218</t>
  </si>
  <si>
    <t>G276</t>
  </si>
  <si>
    <t>G22</t>
  </si>
  <si>
    <t>G221</t>
  </si>
  <si>
    <t>G277</t>
  </si>
  <si>
    <t>G24</t>
  </si>
  <si>
    <t>G222</t>
  </si>
  <si>
    <t>G278</t>
  </si>
  <si>
    <t>G25</t>
  </si>
  <si>
    <t>G225</t>
  </si>
  <si>
    <t>G280</t>
  </si>
  <si>
    <t>G227</t>
  </si>
  <si>
    <t>G281</t>
  </si>
  <si>
    <t>G228</t>
  </si>
  <si>
    <t>G282</t>
  </si>
  <si>
    <t>G229</t>
  </si>
  <si>
    <t>G283</t>
  </si>
  <si>
    <t>G230</t>
  </si>
  <si>
    <t>G285</t>
  </si>
  <si>
    <t>G231</t>
  </si>
  <si>
    <t>G286</t>
  </si>
  <si>
    <t>G232</t>
  </si>
  <si>
    <t>G287</t>
  </si>
  <si>
    <t>G233</t>
  </si>
  <si>
    <t>G289</t>
  </si>
  <si>
    <t>G36</t>
  </si>
  <si>
    <t>G234</t>
  </si>
  <si>
    <t>G290</t>
  </si>
  <si>
    <t>G38</t>
  </si>
  <si>
    <t>G105</t>
  </si>
  <si>
    <t>G236</t>
  </si>
  <si>
    <t>G291</t>
  </si>
  <si>
    <t>G106</t>
  </si>
  <si>
    <t>G237</t>
  </si>
  <si>
    <t>G292</t>
  </si>
  <si>
    <t>G238</t>
  </si>
  <si>
    <t>G294</t>
  </si>
  <si>
    <t>G239</t>
  </si>
  <si>
    <t>G295</t>
  </si>
  <si>
    <t>G110</t>
  </si>
  <si>
    <t>G240</t>
  </si>
  <si>
    <t>G111</t>
  </si>
  <si>
    <t>G297</t>
  </si>
  <si>
    <t>G298</t>
  </si>
  <si>
    <t>G113</t>
  </si>
  <si>
    <t>G299</t>
  </si>
  <si>
    <t>G114</t>
  </si>
  <si>
    <t>G300</t>
  </si>
  <si>
    <t>G301</t>
  </si>
  <si>
    <t>G117</t>
  </si>
  <si>
    <t>G251</t>
  </si>
  <si>
    <t>G302</t>
  </si>
  <si>
    <t>G252</t>
  </si>
  <si>
    <t>G303</t>
  </si>
  <si>
    <t>G253</t>
  </si>
  <si>
    <t>G304</t>
  </si>
  <si>
    <t>G254</t>
  </si>
  <si>
    <t>G305</t>
  </si>
  <si>
    <t>G256</t>
  </si>
  <si>
    <t>G257</t>
  </si>
  <si>
    <t>G307</t>
  </si>
  <si>
    <t>G258</t>
  </si>
  <si>
    <t>G259</t>
  </si>
  <si>
    <t>G260</t>
  </si>
  <si>
    <t>G314</t>
  </si>
  <si>
    <t>G322</t>
  </si>
  <si>
    <t>G323</t>
  </si>
  <si>
    <t>G328</t>
  </si>
  <si>
    <t>G331</t>
  </si>
  <si>
    <t>G334</t>
  </si>
  <si>
    <t>S7</t>
  </si>
  <si>
    <t>S6</t>
  </si>
  <si>
    <t>MUC</t>
  </si>
  <si>
    <t>S4</t>
  </si>
  <si>
    <t>S5</t>
  </si>
  <si>
    <t>GS1</t>
  </si>
  <si>
    <t>GC1</t>
  </si>
  <si>
    <t>S3</t>
  </si>
  <si>
    <r>
      <t>φ</t>
    </r>
    <r>
      <rPr>
        <vertAlign val="subscript"/>
        <sz val="12"/>
        <color theme="1"/>
        <rFont val="Calibri"/>
        <family val="2"/>
      </rPr>
      <t>∞</t>
    </r>
    <r>
      <rPr>
        <sz val="12"/>
        <color theme="1"/>
        <rFont val="Calibri"/>
        <family val="2"/>
      </rPr>
      <t xml:space="preserve"> =</t>
    </r>
  </si>
  <si>
    <r>
      <t>φ</t>
    </r>
    <r>
      <rPr>
        <vertAlign val="subscript"/>
        <sz val="12"/>
        <color theme="1"/>
        <rFont val="Calibri"/>
        <family val="2"/>
      </rPr>
      <t>0</t>
    </r>
    <r>
      <rPr>
        <sz val="12"/>
        <color theme="1"/>
        <rFont val="Calibri"/>
        <family val="2"/>
      </rPr>
      <t xml:space="preserve"> =</t>
    </r>
  </si>
  <si>
    <r>
      <t>coeff</t>
    </r>
    <r>
      <rPr>
        <vertAlign val="subscript"/>
        <sz val="12"/>
        <color theme="1"/>
        <rFont val="Calibri"/>
        <family val="2"/>
      </rPr>
      <t>φ</t>
    </r>
    <r>
      <rPr>
        <sz val="12"/>
        <color theme="1"/>
        <rFont val="Calibri"/>
        <family val="2"/>
      </rPr>
      <t xml:space="preserve"> =</t>
    </r>
  </si>
  <si>
    <t>Depth (cm)</t>
  </si>
  <si>
    <r>
      <t>S3, φ</t>
    </r>
    <r>
      <rPr>
        <b/>
        <vertAlign val="subscript"/>
        <sz val="12"/>
        <color theme="1"/>
        <rFont val="Calibri"/>
        <family val="2"/>
        <charset val="136"/>
      </rPr>
      <t>mod</t>
    </r>
  </si>
  <si>
    <r>
      <t>S4, φ</t>
    </r>
    <r>
      <rPr>
        <b/>
        <vertAlign val="subscript"/>
        <sz val="12"/>
        <color theme="1"/>
        <rFont val="Calibri"/>
        <family val="2"/>
        <charset val="136"/>
      </rPr>
      <t>mod</t>
    </r>
  </si>
  <si>
    <r>
      <t>S5, φ</t>
    </r>
    <r>
      <rPr>
        <b/>
        <vertAlign val="subscript"/>
        <sz val="12"/>
        <color theme="1"/>
        <rFont val="Calibri"/>
        <family val="2"/>
        <charset val="136"/>
      </rPr>
      <t>mod</t>
    </r>
  </si>
  <si>
    <t>Graphs</t>
  </si>
  <si>
    <r>
      <t>S6, φ</t>
    </r>
    <r>
      <rPr>
        <b/>
        <vertAlign val="subscript"/>
        <sz val="12"/>
        <color theme="1"/>
        <rFont val="Calibri"/>
        <family val="2"/>
        <charset val="136"/>
      </rPr>
      <t>mod</t>
    </r>
  </si>
  <si>
    <r>
      <t>S7, φ</t>
    </r>
    <r>
      <rPr>
        <b/>
        <vertAlign val="subscript"/>
        <sz val="12"/>
        <color theme="1"/>
        <rFont val="Calibri"/>
        <family val="2"/>
        <charset val="136"/>
      </rPr>
      <t>mod</t>
    </r>
  </si>
  <si>
    <r>
      <t>GS1, φ</t>
    </r>
    <r>
      <rPr>
        <b/>
        <vertAlign val="subscript"/>
        <sz val="12"/>
        <color theme="1"/>
        <rFont val="Calibri"/>
        <family val="2"/>
        <charset val="136"/>
      </rPr>
      <t>mod</t>
    </r>
  </si>
  <si>
    <t>TN (%)</t>
  </si>
  <si>
    <t>TC (%)</t>
  </si>
  <si>
    <r>
      <t xml:space="preserve">TN
</t>
    </r>
    <r>
      <rPr>
        <b/>
        <sz val="12"/>
        <color indexed="8"/>
        <rFont val="Calibri"/>
        <family val="2"/>
      </rPr>
      <t>δ</t>
    </r>
    <r>
      <rPr>
        <b/>
        <vertAlign val="superscript"/>
        <sz val="12"/>
        <color indexed="8"/>
        <rFont val="微軟正黑體"/>
        <family val="2"/>
        <charset val="136"/>
      </rPr>
      <t>15</t>
    </r>
    <r>
      <rPr>
        <b/>
        <sz val="12"/>
        <color indexed="8"/>
        <rFont val="微軟正黑體"/>
        <family val="2"/>
        <charset val="136"/>
      </rPr>
      <t>N (%)</t>
    </r>
  </si>
  <si>
    <r>
      <t xml:space="preserve">TC
</t>
    </r>
    <r>
      <rPr>
        <b/>
        <sz val="12"/>
        <color indexed="8"/>
        <rFont val="Calibri"/>
        <family val="2"/>
      </rPr>
      <t>δ</t>
    </r>
    <r>
      <rPr>
        <b/>
        <vertAlign val="superscript"/>
        <sz val="12"/>
        <color indexed="8"/>
        <rFont val="微軟正黑體"/>
        <family val="2"/>
        <charset val="136"/>
      </rPr>
      <t>13</t>
    </r>
    <r>
      <rPr>
        <b/>
        <sz val="12"/>
        <color indexed="8"/>
        <rFont val="微軟正黑體"/>
        <family val="2"/>
        <charset val="136"/>
      </rPr>
      <t>C (%)</t>
    </r>
  </si>
  <si>
    <r>
      <t xml:space="preserve">TOC
</t>
    </r>
    <r>
      <rPr>
        <b/>
        <sz val="12"/>
        <color indexed="8"/>
        <rFont val="Calibri"/>
        <family val="2"/>
      </rPr>
      <t>δ</t>
    </r>
    <r>
      <rPr>
        <b/>
        <vertAlign val="superscript"/>
        <sz val="12"/>
        <color indexed="8"/>
        <rFont val="微軟正黑體"/>
        <family val="2"/>
        <charset val="136"/>
      </rPr>
      <t>13</t>
    </r>
    <r>
      <rPr>
        <b/>
        <sz val="12"/>
        <color indexed="8"/>
        <rFont val="微軟正黑體"/>
        <family val="2"/>
        <charset val="136"/>
      </rPr>
      <t>C (%)</t>
    </r>
  </si>
  <si>
    <t>玉詩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</si>
</sst>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>
    <font>
      <sz val="10"/>
      <color theme="1"/>
      <name val="Calibri"/>
      <family val="2"/>
      <charset val="136"/>
    </font>
    <font>
      <sz val="12"/>
      <color indexed="8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2"/>
      <color indexed="8"/>
      <name val="微軟正黑體"/>
      <family val="2"/>
      <charset val="136"/>
    </font>
    <font>
      <b/>
      <sz val="10.8"/>
      <color indexed="8"/>
      <name val="Calibri"/>
      <family val="2"/>
    </font>
    <font>
      <b/>
      <vertAlign val="subscript"/>
      <sz val="10.8"/>
      <color indexed="8"/>
      <name val="Calibri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sz val="12"/>
      <color theme="1"/>
      <name val="Calibri"/>
      <family val="2"/>
      <charset val="136"/>
      <scheme val="minor"/>
    </font>
    <font>
      <sz val="10"/>
      <color theme="1"/>
      <name val="Verdana"/>
      <family val="2"/>
      <charset val="136"/>
    </font>
    <font>
      <sz val="12"/>
      <color theme="1"/>
      <name val="Calibri"/>
      <family val="1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Calibri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charset val="136"/>
    </font>
    <font>
      <sz val="12"/>
      <color rgb="FF0000FF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sz val="12"/>
      <color rgb="FF0000FF"/>
      <name val="Calibri"/>
      <family val="2"/>
      <charset val="136"/>
    </font>
    <font>
      <b/>
      <vertAlign val="subscript"/>
      <sz val="12"/>
      <color theme="1"/>
      <name val="Calibri"/>
      <family val="2"/>
      <charset val="136"/>
    </font>
    <font>
      <b/>
      <sz val="12"/>
      <color rgb="FF0000FF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5"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6" fillId="0" borderId="0"/>
    <xf numFmtId="0" fontId="12" fillId="0" borderId="0">
      <alignment vertical="center"/>
    </xf>
  </cellStyleXfs>
  <cellXfs count="58">
    <xf numFmtId="0" fontId="0" fillId="0" borderId="0" xfId="0"/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7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top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20" fillId="0" borderId="0" xfId="0" applyFont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164" fontId="14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2" fontId="13" fillId="2" borderId="1" xfId="0" applyNumberFormat="1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22" fillId="0" borderId="0" xfId="0" applyFont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top"/>
    </xf>
    <xf numFmtId="0" fontId="16" fillId="3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164" fontId="14" fillId="2" borderId="2" xfId="0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top"/>
    </xf>
    <xf numFmtId="0" fontId="16" fillId="3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4" fillId="3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2" fontId="16" fillId="3" borderId="1" xfId="0" applyNumberFormat="1" applyFont="1" applyFill="1" applyBorder="1" applyAlignment="1">
      <alignment horizontal="center" vertical="top"/>
    </xf>
    <xf numFmtId="2" fontId="16" fillId="3" borderId="1" xfId="0" applyNumberFormat="1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 vertical="top"/>
    </xf>
    <xf numFmtId="2" fontId="16" fillId="2" borderId="1" xfId="0" applyNumberFormat="1" applyFont="1" applyFill="1" applyBorder="1" applyAlignment="1">
      <alignment horizontal="center"/>
    </xf>
    <xf numFmtId="1" fontId="16" fillId="3" borderId="1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4" fillId="0" borderId="0" xfId="0" applyNumberFormat="1" applyFont="1"/>
    <xf numFmtId="2" fontId="16" fillId="3" borderId="1" xfId="0" applyNumberFormat="1" applyFont="1" applyFill="1" applyBorder="1" applyAlignment="1">
      <alignment horizontal="center" vertical="top" wrapText="1"/>
    </xf>
    <xf numFmtId="2" fontId="21" fillId="2" borderId="1" xfId="0" applyNumberFormat="1" applyFont="1" applyFill="1" applyBorder="1" applyAlignment="1">
      <alignment horizontal="center" vertical="top" wrapText="1"/>
    </xf>
    <xf numFmtId="2" fontId="21" fillId="3" borderId="1" xfId="0" applyNumberFormat="1" applyFont="1" applyFill="1" applyBorder="1" applyAlignment="1">
      <alignment horizontal="center" vertical="top" wrapText="1"/>
    </xf>
    <xf numFmtId="0" fontId="16" fillId="3" borderId="1" xfId="0" applyFont="1" applyFill="1" applyBorder="1"/>
    <xf numFmtId="0" fontId="16" fillId="2" borderId="1" xfId="0" applyFont="1" applyFill="1" applyBorder="1"/>
    <xf numFmtId="2" fontId="16" fillId="2" borderId="1" xfId="0" applyNumberFormat="1" applyFont="1" applyFill="1" applyBorder="1" applyAlignment="1">
      <alignment horizontal="center" vertical="top" wrapText="1"/>
    </xf>
    <xf numFmtId="2" fontId="16" fillId="3" borderId="1" xfId="0" applyNumberFormat="1" applyFont="1" applyFill="1" applyBorder="1" applyAlignment="1">
      <alignment horizontal="center" wrapText="1"/>
    </xf>
    <xf numFmtId="2" fontId="16" fillId="2" borderId="1" xfId="0" applyNumberFormat="1" applyFont="1" applyFill="1" applyBorder="1" applyAlignment="1">
      <alignment horizontal="center" wrapText="1"/>
    </xf>
    <xf numFmtId="0" fontId="18" fillId="0" borderId="0" xfId="0" applyFont="1" applyAlignment="1">
      <alignment vertical="top"/>
    </xf>
    <xf numFmtId="0" fontId="23" fillId="4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 vertical="top"/>
    </xf>
    <xf numFmtId="0" fontId="19" fillId="2" borderId="1" xfId="0" applyFont="1" applyFill="1" applyBorder="1" applyAlignment="1">
      <alignment horizontal="center" vertical="top" wrapText="1"/>
    </xf>
    <xf numFmtId="0" fontId="18" fillId="0" borderId="0" xfId="0" applyFont="1"/>
    <xf numFmtId="0" fontId="27" fillId="0" borderId="0" xfId="0" applyFont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3" xfId="3"/>
    <cellStyle name="一般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Chla!$J$7:$J$16</c:f>
              <c:numCache>
                <c:formatCode>0</c:formatCode>
                <c:ptCount val="10"/>
                <c:pt idx="0">
                  <c:v>1245.6145355349611</c:v>
                </c:pt>
                <c:pt idx="1">
                  <c:v>557.10064204509308</c:v>
                </c:pt>
                <c:pt idx="2">
                  <c:v>446.12196658339803</c:v>
                </c:pt>
                <c:pt idx="3">
                  <c:v>308.87074558448762</c:v>
                </c:pt>
                <c:pt idx="4">
                  <c:v>136.41474283510186</c:v>
                </c:pt>
                <c:pt idx="5">
                  <c:v>160.38820687239698</c:v>
                </c:pt>
                <c:pt idx="6">
                  <c:v>114.94556200767437</c:v>
                </c:pt>
                <c:pt idx="7">
                  <c:v>66.06068412354054</c:v>
                </c:pt>
                <c:pt idx="8">
                  <c:v>87.45577220481114</c:v>
                </c:pt>
                <c:pt idx="9">
                  <c:v>123.52462329547006</c:v>
                </c:pt>
              </c:numCache>
            </c:numRef>
          </c:xVal>
          <c:yVal>
            <c:numRef>
              <c:f>Chla!$F$7:$F$16</c:f>
              <c:numCache>
                <c:formatCode>0.0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01312"/>
        <c:axId val="182001664"/>
      </c:scatterChart>
      <c:valAx>
        <c:axId val="98901312"/>
        <c:scaling>
          <c:orientation val="minMax"/>
          <c:max val="14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Chl a (ng/gdw)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30588199122513049"/>
              <c:y val="1.756922396601430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2001664"/>
        <c:crosses val="autoZero"/>
        <c:crossBetween val="midCat"/>
        <c:majorUnit val="500"/>
      </c:valAx>
      <c:valAx>
        <c:axId val="182001664"/>
        <c:scaling>
          <c:orientation val="maxMin"/>
          <c:max val="1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890131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538587596503577"/>
          <c:y val="0.84613092107569865"/>
          <c:w val="0.26490082921594971"/>
          <c:h val="7.9966855786176891E-2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S6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EA!$J$64:$J$80</c:f>
              <c:numCache>
                <c:formatCode>0.00</c:formatCode>
                <c:ptCount val="17"/>
                <c:pt idx="0">
                  <c:v>0.68434042514965887</c:v>
                </c:pt>
                <c:pt idx="1">
                  <c:v>0.64804052154642189</c:v>
                </c:pt>
                <c:pt idx="2">
                  <c:v>0.6313454568541832</c:v>
                </c:pt>
                <c:pt idx="3">
                  <c:v>0.62716607978056094</c:v>
                </c:pt>
                <c:pt idx="4">
                  <c:v>0.61281025954373025</c:v>
                </c:pt>
                <c:pt idx="5">
                  <c:v>0.59333629932785004</c:v>
                </c:pt>
                <c:pt idx="6">
                  <c:v>0.56477110763107963</c:v>
                </c:pt>
                <c:pt idx="7">
                  <c:v>0.58651942980350202</c:v>
                </c:pt>
                <c:pt idx="8">
                  <c:v>0.55248716447587731</c:v>
                </c:pt>
                <c:pt idx="9">
                  <c:v>0.5264107211389859</c:v>
                </c:pt>
                <c:pt idx="10">
                  <c:v>0.53451184563605381</c:v>
                </c:pt>
                <c:pt idx="11">
                  <c:v>0.53857963532953057</c:v>
                </c:pt>
                <c:pt idx="12">
                  <c:v>0.55217199917186532</c:v>
                </c:pt>
                <c:pt idx="13">
                  <c:v>0.55986590646130252</c:v>
                </c:pt>
                <c:pt idx="14">
                  <c:v>0.48594126798050902</c:v>
                </c:pt>
                <c:pt idx="15">
                  <c:v>0.50964626480556963</c:v>
                </c:pt>
                <c:pt idx="16">
                  <c:v>0.5485769493098348</c:v>
                </c:pt>
              </c:numCache>
            </c:numRef>
          </c:xVal>
          <c:yVal>
            <c:numRef>
              <c:f>EA!$F$64:$F$80</c:f>
              <c:numCache>
                <c:formatCode>General</c:formatCode>
                <c:ptCount val="17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</c:numCache>
            </c:numRef>
          </c:yVal>
          <c:smooth val="0"/>
        </c:ser>
        <c:ser>
          <c:idx val="1"/>
          <c:order val="1"/>
          <c:tx>
            <c:v>Mod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EA!$AP$6:$AP$25</c:f>
              <c:numCache>
                <c:formatCode>0.00</c:formatCode>
                <c:ptCount val="20"/>
                <c:pt idx="0">
                  <c:v>0.70191910942683222</c:v>
                </c:pt>
                <c:pt idx="1">
                  <c:v>0.6707554619295264</c:v>
                </c:pt>
                <c:pt idx="2">
                  <c:v>0.64524082534540039</c:v>
                </c:pt>
                <c:pt idx="3">
                  <c:v>0.62435120772036778</c:v>
                </c:pt>
                <c:pt idx="4">
                  <c:v>0.60724823535071382</c:v>
                </c:pt>
                <c:pt idx="5">
                  <c:v>0.59324550590263514</c:v>
                </c:pt>
                <c:pt idx="6">
                  <c:v>0.58178104067646241</c:v>
                </c:pt>
                <c:pt idx="7">
                  <c:v>0.57239473042820166</c:v>
                </c:pt>
                <c:pt idx="8">
                  <c:v>0.56470986957001956</c:v>
                </c:pt>
                <c:pt idx="9">
                  <c:v>0.55841803765230069</c:v>
                </c:pt>
                <c:pt idx="10">
                  <c:v>0.55105260008884349</c:v>
                </c:pt>
                <c:pt idx="11">
                  <c:v>0.54411197986072346</c:v>
                </c:pt>
                <c:pt idx="12">
                  <c:v>0.53945954298989418</c:v>
                </c:pt>
                <c:pt idx="13">
                  <c:v>0.53634092129246203</c:v>
                </c:pt>
                <c:pt idx="14">
                  <c:v>0.53425044665267152</c:v>
                </c:pt>
                <c:pt idx="15">
                  <c:v>0.53284915959589074</c:v>
                </c:pt>
                <c:pt idx="16">
                  <c:v>0.5319098487914804</c:v>
                </c:pt>
              </c:numCache>
            </c:numRef>
          </c:xVal>
          <c:yVal>
            <c:numRef>
              <c:f>EA!$AL$6:$AL$25</c:f>
              <c:numCache>
                <c:formatCode>General</c:formatCode>
                <c:ptCount val="2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7600"/>
        <c:axId val="183538176"/>
      </c:scatterChart>
      <c:valAx>
        <c:axId val="183537600"/>
        <c:scaling>
          <c:orientation val="minMax"/>
          <c:max val="0.8"/>
          <c:min val="0.4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Porosity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44645238007220928"/>
              <c:y val="1.756926217556138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83538176"/>
        <c:crosses val="autoZero"/>
        <c:crossBetween val="midCat"/>
        <c:majorUnit val="0.1"/>
      </c:valAx>
      <c:valAx>
        <c:axId val="183538176"/>
        <c:scaling>
          <c:orientation val="maxMin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53760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51494830751789833"/>
          <c:y val="0.81886840874468092"/>
          <c:w val="0.3820425615812108"/>
          <c:h val="0.11631671041119861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S7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EA!$J$81:$J$94</c:f>
              <c:numCache>
                <c:formatCode>0.00</c:formatCode>
                <c:ptCount val="14"/>
                <c:pt idx="0">
                  <c:v>0.66984838416761061</c:v>
                </c:pt>
                <c:pt idx="1">
                  <c:v>0.58738707636840892</c:v>
                </c:pt>
                <c:pt idx="2">
                  <c:v>0.56802163150804907</c:v>
                </c:pt>
                <c:pt idx="3">
                  <c:v>0.53668429818088981</c:v>
                </c:pt>
                <c:pt idx="4">
                  <c:v>0.51326717953249079</c:v>
                </c:pt>
                <c:pt idx="5">
                  <c:v>0.51636877561709138</c:v>
                </c:pt>
                <c:pt idx="6">
                  <c:v>0.49409333916844222</c:v>
                </c:pt>
                <c:pt idx="7">
                  <c:v>0.48485812451626603</c:v>
                </c:pt>
                <c:pt idx="8">
                  <c:v>0.49181555303512076</c:v>
                </c:pt>
                <c:pt idx="9">
                  <c:v>0.50143202571718193</c:v>
                </c:pt>
                <c:pt idx="10">
                  <c:v>0.49411445179475488</c:v>
                </c:pt>
                <c:pt idx="11">
                  <c:v>0.52120674184739968</c:v>
                </c:pt>
                <c:pt idx="12">
                  <c:v>0.49211645035617879</c:v>
                </c:pt>
                <c:pt idx="13">
                  <c:v>0.56969604764927861</c:v>
                </c:pt>
              </c:numCache>
            </c:numRef>
          </c:xVal>
          <c:yVal>
            <c:numRef>
              <c:f>EA!$F$81:$F$94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</c:numCache>
            </c:numRef>
          </c:yVal>
          <c:smooth val="0"/>
        </c:ser>
        <c:ser>
          <c:idx val="1"/>
          <c:order val="1"/>
          <c:tx>
            <c:v>Mod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EA!$AQ$6:$AQ$25</c:f>
              <c:numCache>
                <c:formatCode>0.00</c:formatCode>
                <c:ptCount val="20"/>
                <c:pt idx="0">
                  <c:v>0.682155131648434</c:v>
                </c:pt>
                <c:pt idx="1">
                  <c:v>0.60352093095862569</c:v>
                </c:pt>
                <c:pt idx="2">
                  <c:v>0.55706561336749028</c:v>
                </c:pt>
                <c:pt idx="3">
                  <c:v>0.52962085633350708</c:v>
                </c:pt>
                <c:pt idx="4">
                  <c:v>0.51340711100334713</c:v>
                </c:pt>
                <c:pt idx="5">
                  <c:v>0.50382839484616759</c:v>
                </c:pt>
                <c:pt idx="6">
                  <c:v>0.4981695047284635</c:v>
                </c:pt>
                <c:pt idx="7">
                  <c:v>0.49482635969328603</c:v>
                </c:pt>
                <c:pt idx="8">
                  <c:v>0.49285130478079264</c:v>
                </c:pt>
                <c:pt idx="9">
                  <c:v>0.49168448674977133</c:v>
                </c:pt>
                <c:pt idx="10">
                  <c:v>0.49076489801608603</c:v>
                </c:pt>
                <c:pt idx="11">
                  <c:v>0.49026696323003355</c:v>
                </c:pt>
                <c:pt idx="12">
                  <c:v>0.49009317499155591</c:v>
                </c:pt>
                <c:pt idx="13">
                  <c:v>0.49003251975581186</c:v>
                </c:pt>
              </c:numCache>
            </c:numRef>
          </c:xVal>
          <c:yVal>
            <c:numRef>
              <c:f>EA!$AL$6:$AL$25</c:f>
              <c:numCache>
                <c:formatCode>General</c:formatCode>
                <c:ptCount val="2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9904"/>
        <c:axId val="183540480"/>
      </c:scatterChart>
      <c:valAx>
        <c:axId val="183539904"/>
        <c:scaling>
          <c:orientation val="minMax"/>
          <c:max val="0.8"/>
          <c:min val="0.4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Porosity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44645238007220928"/>
              <c:y val="1.756926217556138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83540480"/>
        <c:crosses val="autoZero"/>
        <c:crossBetween val="midCat"/>
        <c:majorUnit val="0.1"/>
      </c:valAx>
      <c:valAx>
        <c:axId val="183540480"/>
        <c:scaling>
          <c:orientation val="maxMin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539904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51494830751789833"/>
          <c:y val="0.81886840874468092"/>
          <c:w val="0.3820425615812108"/>
          <c:h val="0.11631671041119861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GS1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EA!$J$95:$J$108</c:f>
              <c:numCache>
                <c:formatCode>0.00</c:formatCode>
                <c:ptCount val="14"/>
                <c:pt idx="0">
                  <c:v>0.61800462971571934</c:v>
                </c:pt>
                <c:pt idx="1">
                  <c:v>0.59480054237170921</c:v>
                </c:pt>
                <c:pt idx="2">
                  <c:v>0.60508595538648779</c:v>
                </c:pt>
                <c:pt idx="3">
                  <c:v>0.57151376789627284</c:v>
                </c:pt>
                <c:pt idx="4">
                  <c:v>0.54446130890202626</c:v>
                </c:pt>
                <c:pt idx="5">
                  <c:v>0.54628991711415997</c:v>
                </c:pt>
                <c:pt idx="6">
                  <c:v>0.54794488152916554</c:v>
                </c:pt>
                <c:pt idx="7">
                  <c:v>0.53926609506767542</c:v>
                </c:pt>
                <c:pt idx="8">
                  <c:v>0.52889527226953414</c:v>
                </c:pt>
                <c:pt idx="9">
                  <c:v>0.54005643791816216</c:v>
                </c:pt>
                <c:pt idx="10">
                  <c:v>0.55731055553493691</c:v>
                </c:pt>
                <c:pt idx="11">
                  <c:v>0.54671410918015884</c:v>
                </c:pt>
                <c:pt idx="12">
                  <c:v>0.54674978523789786</c:v>
                </c:pt>
                <c:pt idx="13">
                  <c:v>0.54546170654355419</c:v>
                </c:pt>
              </c:numCache>
            </c:numRef>
          </c:xVal>
          <c:yVal>
            <c:numRef>
              <c:f>EA!$F$95:$F$108</c:f>
              <c:numCache>
                <c:formatCode>General</c:formatCode>
                <c:ptCount val="1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</c:numCache>
            </c:numRef>
          </c:yVal>
          <c:smooth val="0"/>
        </c:ser>
        <c:ser>
          <c:idx val="1"/>
          <c:order val="1"/>
          <c:tx>
            <c:v>Mod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EA!$AR$6:$AR$25</c:f>
              <c:numCache>
                <c:formatCode>0.00</c:formatCode>
                <c:ptCount val="20"/>
                <c:pt idx="0">
                  <c:v>0.62368576777701834</c:v>
                </c:pt>
                <c:pt idx="1">
                  <c:v>0.59939304724846243</c:v>
                </c:pt>
                <c:pt idx="2">
                  <c:v>0.58310914970542982</c:v>
                </c:pt>
                <c:pt idx="3">
                  <c:v>0.57219372675474467</c:v>
                </c:pt>
                <c:pt idx="4">
                  <c:v>0.56487689993994283</c:v>
                </c:pt>
                <c:pt idx="5">
                  <c:v>0.55997228425261014</c:v>
                </c:pt>
                <c:pt idx="6">
                  <c:v>0.55668462203929014</c:v>
                </c:pt>
                <c:pt idx="7">
                  <c:v>0.55448083615310784</c:v>
                </c:pt>
                <c:pt idx="8">
                  <c:v>0.55300359429642942</c:v>
                </c:pt>
                <c:pt idx="9">
                  <c:v>0.55201336946705493</c:v>
                </c:pt>
                <c:pt idx="10">
                  <c:v>0.55110496059127623</c:v>
                </c:pt>
                <c:pt idx="11">
                  <c:v>0.55049649079786855</c:v>
                </c:pt>
                <c:pt idx="12">
                  <c:v>0.5502230876959</c:v>
                </c:pt>
                <c:pt idx="13">
                  <c:v>0.55010023976330613</c:v>
                </c:pt>
              </c:numCache>
            </c:numRef>
          </c:xVal>
          <c:yVal>
            <c:numRef>
              <c:f>EA!$AL$6:$AL$25</c:f>
              <c:numCache>
                <c:formatCode>General</c:formatCode>
                <c:ptCount val="2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75616"/>
        <c:axId val="188376192"/>
      </c:scatterChart>
      <c:valAx>
        <c:axId val="188375616"/>
        <c:scaling>
          <c:orientation val="minMax"/>
          <c:max val="0.8"/>
          <c:min val="0.4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Porosity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44645238007220928"/>
              <c:y val="1.756926217556138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88376192"/>
        <c:crosses val="autoZero"/>
        <c:crossBetween val="midCat"/>
        <c:majorUnit val="0.1"/>
      </c:valAx>
      <c:valAx>
        <c:axId val="188376192"/>
        <c:scaling>
          <c:orientation val="maxMin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75616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51494830751789833"/>
          <c:y val="0.81886840874468092"/>
          <c:w val="0.3820425615812108"/>
          <c:h val="0.11631671041119861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S4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Chla!$J$17:$J$26</c:f>
              <c:numCache>
                <c:formatCode>0</c:formatCode>
                <c:ptCount val="10"/>
                <c:pt idx="0">
                  <c:v>747.67094586803239</c:v>
                </c:pt>
                <c:pt idx="1">
                  <c:v>225.20341988292711</c:v>
                </c:pt>
                <c:pt idx="2">
                  <c:v>225.56214235046164</c:v>
                </c:pt>
                <c:pt idx="3">
                  <c:v>254.93494995932383</c:v>
                </c:pt>
                <c:pt idx="4">
                  <c:v>251.18115073353536</c:v>
                </c:pt>
                <c:pt idx="5">
                  <c:v>619.11554077496089</c:v>
                </c:pt>
                <c:pt idx="6">
                  <c:v>271.27522753924325</c:v>
                </c:pt>
                <c:pt idx="7">
                  <c:v>218.71910409775234</c:v>
                </c:pt>
                <c:pt idx="8">
                  <c:v>136.3258863864032</c:v>
                </c:pt>
                <c:pt idx="9">
                  <c:v>157.84726109806272</c:v>
                </c:pt>
              </c:numCache>
            </c:numRef>
          </c:xVal>
          <c:yVal>
            <c:numRef>
              <c:f>Chla!$F$17:$F$26</c:f>
              <c:numCache>
                <c:formatCode>0.0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02816"/>
        <c:axId val="182003392"/>
      </c:scatterChart>
      <c:valAx>
        <c:axId val="182002816"/>
        <c:scaling>
          <c:orientation val="minMax"/>
          <c:max val="14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Chl a (ng/gdw)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30588199122513049"/>
              <c:y val="1.756922396601430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2003392"/>
        <c:crosses val="autoZero"/>
        <c:crossBetween val="midCat"/>
        <c:majorUnit val="500"/>
      </c:valAx>
      <c:valAx>
        <c:axId val="182003392"/>
        <c:scaling>
          <c:orientation val="maxMin"/>
          <c:max val="1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200281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538587596503577"/>
          <c:y val="0.84613092107569865"/>
          <c:w val="0.26490082921594971"/>
          <c:h val="7.9966855786176891E-2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Chla!$J$27:$J$36</c:f>
              <c:numCache>
                <c:formatCode>0</c:formatCode>
                <c:ptCount val="10"/>
                <c:pt idx="0">
                  <c:v>885.58523271873003</c:v>
                </c:pt>
                <c:pt idx="1">
                  <c:v>573.93561136073822</c:v>
                </c:pt>
                <c:pt idx="2">
                  <c:v>279.1422319166183</c:v>
                </c:pt>
                <c:pt idx="3">
                  <c:v>127.5613724570614</c:v>
                </c:pt>
                <c:pt idx="4">
                  <c:v>66.939941799444043</c:v>
                </c:pt>
                <c:pt idx="5">
                  <c:v>44.179734858218225</c:v>
                </c:pt>
                <c:pt idx="6">
                  <c:v>47.867183968209794</c:v>
                </c:pt>
                <c:pt idx="7">
                  <c:v>76.815106630551881</c:v>
                </c:pt>
                <c:pt idx="8">
                  <c:v>90.589199483420941</c:v>
                </c:pt>
                <c:pt idx="9">
                  <c:v>103.42045173933026</c:v>
                </c:pt>
              </c:numCache>
            </c:numRef>
          </c:xVal>
          <c:yVal>
            <c:numRef>
              <c:f>Chla!$F$27:$F$36</c:f>
              <c:numCache>
                <c:formatCode>0.0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05120"/>
        <c:axId val="182005696"/>
      </c:scatterChart>
      <c:valAx>
        <c:axId val="182005120"/>
        <c:scaling>
          <c:orientation val="minMax"/>
          <c:max val="14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Chl a (ng/gdw)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30588199122513049"/>
              <c:y val="1.756922396601430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2005696"/>
        <c:crosses val="autoZero"/>
        <c:crossBetween val="midCat"/>
        <c:majorUnit val="500"/>
      </c:valAx>
      <c:valAx>
        <c:axId val="182005696"/>
        <c:scaling>
          <c:orientation val="maxMin"/>
          <c:max val="1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200512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538587596503577"/>
          <c:y val="0.84613092107569865"/>
          <c:w val="0.26490082921594971"/>
          <c:h val="7.9966855786176891E-2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S6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Chla!$J$37:$J$46</c:f>
              <c:numCache>
                <c:formatCode>0</c:formatCode>
                <c:ptCount val="10"/>
                <c:pt idx="0">
                  <c:v>673.16491890906275</c:v>
                </c:pt>
                <c:pt idx="1">
                  <c:v>235.69023477670717</c:v>
                </c:pt>
                <c:pt idx="2">
                  <c:v>316.20591106666848</c:v>
                </c:pt>
                <c:pt idx="3">
                  <c:v>192.86054924412161</c:v>
                </c:pt>
                <c:pt idx="4">
                  <c:v>221.85928580934063</c:v>
                </c:pt>
                <c:pt idx="5">
                  <c:v>317.05070081472041</c:v>
                </c:pt>
                <c:pt idx="6">
                  <c:v>235.82030273229722</c:v>
                </c:pt>
                <c:pt idx="7">
                  <c:v>168.09134330167626</c:v>
                </c:pt>
                <c:pt idx="8">
                  <c:v>143.59648875335282</c:v>
                </c:pt>
                <c:pt idx="9">
                  <c:v>300.54939309074558</c:v>
                </c:pt>
              </c:numCache>
            </c:numRef>
          </c:xVal>
          <c:yVal>
            <c:numRef>
              <c:f>Chla!$F$37:$F$46</c:f>
              <c:numCache>
                <c:formatCode>0.0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07424"/>
        <c:axId val="182008000"/>
      </c:scatterChart>
      <c:valAx>
        <c:axId val="182007424"/>
        <c:scaling>
          <c:orientation val="minMax"/>
          <c:max val="14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Chl a (ng/gdw)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30588199122513049"/>
              <c:y val="1.756922396601430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2008000"/>
        <c:crosses val="autoZero"/>
        <c:crossBetween val="midCat"/>
        <c:majorUnit val="500"/>
      </c:valAx>
      <c:valAx>
        <c:axId val="182008000"/>
        <c:scaling>
          <c:orientation val="maxMin"/>
          <c:max val="1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200742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538587596503577"/>
          <c:y val="0.84613092107569865"/>
          <c:w val="0.26490082921594971"/>
          <c:h val="7.9966855786176891E-2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S7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Chla!$J$47:$J$56</c:f>
              <c:numCache>
                <c:formatCode>0</c:formatCode>
                <c:ptCount val="10"/>
                <c:pt idx="0">
                  <c:v>949.99283798976921</c:v>
                </c:pt>
                <c:pt idx="1">
                  <c:v>608.87151275866074</c:v>
                </c:pt>
                <c:pt idx="2">
                  <c:v>303.66928033237468</c:v>
                </c:pt>
                <c:pt idx="3">
                  <c:v>183.06171386459448</c:v>
                </c:pt>
                <c:pt idx="4">
                  <c:v>133.9914433076305</c:v>
                </c:pt>
                <c:pt idx="5">
                  <c:v>144.03334141255976</c:v>
                </c:pt>
                <c:pt idx="6">
                  <c:v>122.900665756601</c:v>
                </c:pt>
                <c:pt idx="7">
                  <c:v>110.00163175667787</c:v>
                </c:pt>
                <c:pt idx="8">
                  <c:v>109.95643896424531</c:v>
                </c:pt>
                <c:pt idx="9">
                  <c:v>156.93476016207148</c:v>
                </c:pt>
              </c:numCache>
            </c:numRef>
          </c:xVal>
          <c:yVal>
            <c:numRef>
              <c:f>Chla!$F$47:$F$56</c:f>
              <c:numCache>
                <c:formatCode>0.0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5888"/>
        <c:axId val="183206464"/>
      </c:scatterChart>
      <c:valAx>
        <c:axId val="183205888"/>
        <c:scaling>
          <c:orientation val="minMax"/>
          <c:max val="14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Chl a (ng/gdw)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30588199122513049"/>
              <c:y val="1.756922396601430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3206464"/>
        <c:crosses val="autoZero"/>
        <c:crossBetween val="midCat"/>
        <c:majorUnit val="500"/>
      </c:valAx>
      <c:valAx>
        <c:axId val="183206464"/>
        <c:scaling>
          <c:orientation val="maxMin"/>
          <c:max val="1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20588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538587596503577"/>
          <c:y val="0.84613092107569865"/>
          <c:w val="0.26490082921594971"/>
          <c:h val="7.9966855786176891E-2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GS1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Chla!$J$57:$J$66</c:f>
              <c:numCache>
                <c:formatCode>0</c:formatCode>
                <c:ptCount val="10"/>
                <c:pt idx="0">
                  <c:v>551.82245584571933</c:v>
                </c:pt>
                <c:pt idx="1">
                  <c:v>355.67138747208071</c:v>
                </c:pt>
                <c:pt idx="2">
                  <c:v>119.17721608484098</c:v>
                </c:pt>
                <c:pt idx="3">
                  <c:v>175.96921610683432</c:v>
                </c:pt>
                <c:pt idx="4">
                  <c:v>200.06317954007716</c:v>
                </c:pt>
                <c:pt idx="5">
                  <c:v>390.01109626276502</c:v>
                </c:pt>
                <c:pt idx="6">
                  <c:v>311.49062644059563</c:v>
                </c:pt>
                <c:pt idx="7">
                  <c:v>226.99630520704596</c:v>
                </c:pt>
                <c:pt idx="8">
                  <c:v>181.30677544421624</c:v>
                </c:pt>
                <c:pt idx="9">
                  <c:v>73.077904128576719</c:v>
                </c:pt>
              </c:numCache>
            </c:numRef>
          </c:xVal>
          <c:yVal>
            <c:numRef>
              <c:f>Chla!$F$57:$F$66</c:f>
              <c:numCache>
                <c:formatCode>0.0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8192"/>
        <c:axId val="183208768"/>
      </c:scatterChart>
      <c:valAx>
        <c:axId val="183208192"/>
        <c:scaling>
          <c:orientation val="minMax"/>
          <c:max val="1400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Chl a (ng/gdw)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30588199122513049"/>
              <c:y val="1.756922396601430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3208768"/>
        <c:crosses val="autoZero"/>
        <c:crossBetween val="midCat"/>
        <c:majorUnit val="500"/>
      </c:valAx>
      <c:valAx>
        <c:axId val="183208768"/>
        <c:scaling>
          <c:orientation val="maxMin"/>
          <c:max val="1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3208192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538587596503577"/>
          <c:y val="0.84613092107569865"/>
          <c:w val="0.26490082921594971"/>
          <c:h val="7.9966855786176891E-2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EA!$J$7:$J$23</c:f>
              <c:numCache>
                <c:formatCode>0.00</c:formatCode>
                <c:ptCount val="17"/>
                <c:pt idx="0">
                  <c:v>0.65708788164748733</c:v>
                </c:pt>
                <c:pt idx="1">
                  <c:v>0.60003676800775485</c:v>
                </c:pt>
                <c:pt idx="2">
                  <c:v>0.56275547341026133</c:v>
                </c:pt>
                <c:pt idx="3">
                  <c:v>0.54849823561818456</c:v>
                </c:pt>
                <c:pt idx="4">
                  <c:v>0.54393105176298528</c:v>
                </c:pt>
                <c:pt idx="5">
                  <c:v>0.55683562527886599</c:v>
                </c:pt>
                <c:pt idx="6">
                  <c:v>0.58006497600733409</c:v>
                </c:pt>
                <c:pt idx="7">
                  <c:v>0.56214717870204656</c:v>
                </c:pt>
                <c:pt idx="8">
                  <c:v>0.55502668040177106</c:v>
                </c:pt>
                <c:pt idx="9">
                  <c:v>0.53965427023301871</c:v>
                </c:pt>
                <c:pt idx="10">
                  <c:v>0.52038865533279943</c:v>
                </c:pt>
                <c:pt idx="11">
                  <c:v>0.57154728449693637</c:v>
                </c:pt>
                <c:pt idx="12">
                  <c:v>0.51436217651578287</c:v>
                </c:pt>
                <c:pt idx="13">
                  <c:v>0.51327676146070456</c:v>
                </c:pt>
                <c:pt idx="14">
                  <c:v>0.52703102568235483</c:v>
                </c:pt>
                <c:pt idx="15">
                  <c:v>0.54494764001660712</c:v>
                </c:pt>
                <c:pt idx="16">
                  <c:v>0.53563980893829077</c:v>
                </c:pt>
              </c:numCache>
            </c:numRef>
          </c:xVal>
          <c:yVal>
            <c:numRef>
              <c:f>EA!$F$7:$F$23</c:f>
              <c:numCache>
                <c:formatCode>General</c:formatCode>
                <c:ptCount val="17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</c:numCache>
            </c:numRef>
          </c:yVal>
          <c:smooth val="0"/>
        </c:ser>
        <c:ser>
          <c:idx val="1"/>
          <c:order val="1"/>
          <c:tx>
            <c:v>Mod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EA!$AM$6:$AM$25</c:f>
              <c:numCache>
                <c:formatCode>0.00</c:formatCode>
                <c:ptCount val="20"/>
                <c:pt idx="0">
                  <c:v>0.66736080874677151</c:v>
                </c:pt>
                <c:pt idx="1">
                  <c:v>0.59722690026331837</c:v>
                </c:pt>
                <c:pt idx="2">
                  <c:v>0.56571370381495645</c:v>
                </c:pt>
                <c:pt idx="3">
                  <c:v>0.55155391189879144</c:v>
                </c:pt>
                <c:pt idx="4">
                  <c:v>0.54519150726498566</c:v>
                </c:pt>
                <c:pt idx="5">
                  <c:v>0.54233269458158306</c:v>
                </c:pt>
                <c:pt idx="6">
                  <c:v>0.54104814723994454</c:v>
                </c:pt>
                <c:pt idx="7">
                  <c:v>0.54047096291356667</c:v>
                </c:pt>
                <c:pt idx="8">
                  <c:v>0.54021161727809053</c:v>
                </c:pt>
                <c:pt idx="9">
                  <c:v>0.54009508577235377</c:v>
                </c:pt>
                <c:pt idx="10">
                  <c:v>0.54002863928426814</c:v>
                </c:pt>
                <c:pt idx="11">
                  <c:v>0.54000578217177164</c:v>
                </c:pt>
                <c:pt idx="12">
                  <c:v>0.5400011674003472</c:v>
                </c:pt>
                <c:pt idx="13">
                  <c:v>0.54000023569406519</c:v>
                </c:pt>
                <c:pt idx="14">
                  <c:v>0.5400000475858111</c:v>
                </c:pt>
                <c:pt idx="15">
                  <c:v>0.54000000960740957</c:v>
                </c:pt>
                <c:pt idx="16">
                  <c:v>0.54000000193970255</c:v>
                </c:pt>
              </c:numCache>
            </c:numRef>
          </c:xVal>
          <c:yVal>
            <c:numRef>
              <c:f>EA!$AL$6:$AL$25</c:f>
              <c:numCache>
                <c:formatCode>General</c:formatCode>
                <c:ptCount val="2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11072"/>
        <c:axId val="183211648"/>
      </c:scatterChart>
      <c:valAx>
        <c:axId val="183211072"/>
        <c:scaling>
          <c:orientation val="minMax"/>
          <c:max val="0.8"/>
          <c:min val="0.4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Porosity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44645238007220928"/>
              <c:y val="1.756926217556138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83211648"/>
        <c:crosses val="autoZero"/>
        <c:crossBetween val="midCat"/>
        <c:majorUnit val="0.1"/>
      </c:valAx>
      <c:valAx>
        <c:axId val="183211648"/>
        <c:scaling>
          <c:orientation val="maxMin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211072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59319556886375113"/>
          <c:y val="0.81886847477398639"/>
          <c:w val="0.3820425615812108"/>
          <c:h val="0.11631671041119861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S4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EA!$J$24:$J$43</c:f>
              <c:numCache>
                <c:formatCode>0.00</c:formatCode>
                <c:ptCount val="20"/>
                <c:pt idx="0">
                  <c:v>0.72211239737022725</c:v>
                </c:pt>
                <c:pt idx="1">
                  <c:v>0.69985448291708663</c:v>
                </c:pt>
                <c:pt idx="2">
                  <c:v>0.70247505890655471</c:v>
                </c:pt>
                <c:pt idx="3">
                  <c:v>0.67544579262725157</c:v>
                </c:pt>
                <c:pt idx="4">
                  <c:v>0.65639020929238978</c:v>
                </c:pt>
                <c:pt idx="5">
                  <c:v>0.65141883717552318</c:v>
                </c:pt>
                <c:pt idx="6">
                  <c:v>0.64626354819780019</c:v>
                </c:pt>
                <c:pt idx="7">
                  <c:v>0.64601897237700368</c:v>
                </c:pt>
                <c:pt idx="8">
                  <c:v>0.63987771243564595</c:v>
                </c:pt>
                <c:pt idx="9">
                  <c:v>0.640348446596403</c:v>
                </c:pt>
                <c:pt idx="10">
                  <c:v>0.61622549435242469</c:v>
                </c:pt>
                <c:pt idx="11">
                  <c:v>0.64919013227400735</c:v>
                </c:pt>
                <c:pt idx="12">
                  <c:v>0.637478874341044</c:v>
                </c:pt>
                <c:pt idx="13">
                  <c:v>0.62724169542349606</c:v>
                </c:pt>
                <c:pt idx="14">
                  <c:v>0.5992792827551916</c:v>
                </c:pt>
                <c:pt idx="15">
                  <c:v>0.57256553025022972</c:v>
                </c:pt>
                <c:pt idx="16">
                  <c:v>0.57557080054392451</c:v>
                </c:pt>
                <c:pt idx="17">
                  <c:v>0.57051054431559023</c:v>
                </c:pt>
                <c:pt idx="18">
                  <c:v>0.52179926406510746</c:v>
                </c:pt>
                <c:pt idx="19">
                  <c:v>0.54133141362191739</c:v>
                </c:pt>
              </c:numCache>
            </c:numRef>
          </c:xVal>
          <c:yVal>
            <c:numRef>
              <c:f>EA!$F$24:$F$43</c:f>
              <c:numCache>
                <c:formatCode>General</c:formatCode>
                <c:ptCount val="2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v>Mod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EA!$AN$6:$AN$25</c:f>
              <c:numCache>
                <c:formatCode>0.00</c:formatCode>
                <c:ptCount val="20"/>
                <c:pt idx="0">
                  <c:v>0.73142978599291897</c:v>
                </c:pt>
                <c:pt idx="1">
                  <c:v>0.71532434954276503</c:v>
                </c:pt>
                <c:pt idx="2">
                  <c:v>0.70050663269163338</c:v>
                </c:pt>
                <c:pt idx="3">
                  <c:v>0.68687367506519081</c:v>
                </c:pt>
                <c:pt idx="4">
                  <c:v>0.6743307485461042</c:v>
                </c:pt>
                <c:pt idx="5">
                  <c:v>0.66279069905911248</c:v>
                </c:pt>
                <c:pt idx="6">
                  <c:v>0.65217334098405977</c:v>
                </c:pt>
                <c:pt idx="7">
                  <c:v>0.64240489998898798</c:v>
                </c:pt>
                <c:pt idx="8">
                  <c:v>0.63341750041183609</c:v>
                </c:pt>
                <c:pt idx="9">
                  <c:v>0.62514869362883552</c:v>
                </c:pt>
                <c:pt idx="10">
                  <c:v>0.61396842741241797</c:v>
                </c:pt>
                <c:pt idx="11">
                  <c:v>0.60107773927241592</c:v>
                </c:pt>
                <c:pt idx="12">
                  <c:v>0.59016600734063995</c:v>
                </c:pt>
                <c:pt idx="13">
                  <c:v>0.58092942567348627</c:v>
                </c:pt>
                <c:pt idx="14">
                  <c:v>0.57311082809178093</c:v>
                </c:pt>
                <c:pt idx="15">
                  <c:v>0.5664925281245935</c:v>
                </c:pt>
                <c:pt idx="16">
                  <c:v>0.56089025815252513</c:v>
                </c:pt>
                <c:pt idx="17">
                  <c:v>0.55614803900326581</c:v>
                </c:pt>
                <c:pt idx="18">
                  <c:v>0.55213383715799158</c:v>
                </c:pt>
                <c:pt idx="19">
                  <c:v>0.54873588865594469</c:v>
                </c:pt>
              </c:numCache>
            </c:numRef>
          </c:xVal>
          <c:yVal>
            <c:numRef>
              <c:f>EA!$AL$6:$AL$25</c:f>
              <c:numCache>
                <c:formatCode>General</c:formatCode>
                <c:ptCount val="2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13376"/>
        <c:axId val="183533568"/>
      </c:scatterChart>
      <c:valAx>
        <c:axId val="183213376"/>
        <c:scaling>
          <c:orientation val="minMax"/>
          <c:max val="0.8"/>
          <c:min val="0.4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Porosity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44645238007220928"/>
              <c:y val="1.756926217556138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83533568"/>
        <c:crosses val="autoZero"/>
        <c:crossBetween val="midCat"/>
        <c:majorUnit val="0.1"/>
      </c:valAx>
      <c:valAx>
        <c:axId val="183533568"/>
        <c:scaling>
          <c:orientation val="maxMin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213376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59319556886375113"/>
          <c:y val="0.81886847477398639"/>
          <c:w val="0.3820425615812108"/>
          <c:h val="0.11631671041119861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5056867891513"/>
          <c:y val="0.19005395158938468"/>
          <c:w val="0.59899572412603352"/>
          <c:h val="0.75854549431321094"/>
        </c:manualLayout>
      </c:layout>
      <c:scatterChart>
        <c:scatterStyle val="lineMarker"/>
        <c:varyColors val="0"/>
        <c:ser>
          <c:idx val="0"/>
          <c:order val="0"/>
          <c:tx>
            <c:v>S5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EA!$J$44:$J$63</c:f>
              <c:numCache>
                <c:formatCode>0.00</c:formatCode>
                <c:ptCount val="20"/>
                <c:pt idx="0">
                  <c:v>0.7128985974804477</c:v>
                </c:pt>
                <c:pt idx="1">
                  <c:v>0.66681439798506359</c:v>
                </c:pt>
                <c:pt idx="2">
                  <c:v>0.66020899074911499</c:v>
                </c:pt>
                <c:pt idx="3">
                  <c:v>0.64597375915073119</c:v>
                </c:pt>
                <c:pt idx="4">
                  <c:v>0.64709319731813331</c:v>
                </c:pt>
                <c:pt idx="5">
                  <c:v>0.63584339523658451</c:v>
                </c:pt>
                <c:pt idx="6">
                  <c:v>0.61848190984140483</c:v>
                </c:pt>
                <c:pt idx="7">
                  <c:v>0.63267183744071753</c:v>
                </c:pt>
                <c:pt idx="8">
                  <c:v>0.6472223022985607</c:v>
                </c:pt>
                <c:pt idx="9">
                  <c:v>0.63654037905177652</c:v>
                </c:pt>
                <c:pt idx="10">
                  <c:v>0.61764804678959118</c:v>
                </c:pt>
                <c:pt idx="11">
                  <c:v>0.61770911188826771</c:v>
                </c:pt>
                <c:pt idx="12">
                  <c:v>0.61849178764934465</c:v>
                </c:pt>
                <c:pt idx="13">
                  <c:v>0.61711995326599323</c:v>
                </c:pt>
                <c:pt idx="14">
                  <c:v>0.63525352230099252</c:v>
                </c:pt>
                <c:pt idx="15">
                  <c:v>0.59677649084828821</c:v>
                </c:pt>
                <c:pt idx="16">
                  <c:v>0.57955333155250177</c:v>
                </c:pt>
                <c:pt idx="17">
                  <c:v>0.58493130492809142</c:v>
                </c:pt>
                <c:pt idx="18">
                  <c:v>0.58489815688211599</c:v>
                </c:pt>
                <c:pt idx="19">
                  <c:v>0.59423527161424672</c:v>
                </c:pt>
              </c:numCache>
            </c:numRef>
          </c:xVal>
          <c:yVal>
            <c:numRef>
              <c:f>EA!$F$44:$F$63</c:f>
              <c:numCache>
                <c:formatCode>General</c:formatCode>
                <c:ptCount val="2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</c:numCache>
            </c:numRef>
          </c:yVal>
          <c:smooth val="0"/>
        </c:ser>
        <c:ser>
          <c:idx val="1"/>
          <c:order val="1"/>
          <c:tx>
            <c:v>Mod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EA!$AO$6:$AO$25</c:f>
              <c:numCache>
                <c:formatCode>0.00</c:formatCode>
                <c:ptCount val="20"/>
                <c:pt idx="0">
                  <c:v>0.70960577390181201</c:v>
                </c:pt>
                <c:pt idx="1">
                  <c:v>0.69124410179928264</c:v>
                </c:pt>
                <c:pt idx="2">
                  <c:v>0.67570128192605772</c:v>
                </c:pt>
                <c:pt idx="3">
                  <c:v>0.66254456895010605</c:v>
                </c:pt>
                <c:pt idx="4">
                  <c:v>0.65140765185633187</c:v>
                </c:pt>
                <c:pt idx="5">
                  <c:v>0.64198045506483015</c:v>
                </c:pt>
                <c:pt idx="6">
                  <c:v>0.63400050526387641</c:v>
                </c:pt>
                <c:pt idx="7">
                  <c:v>0.62724562359182467</c:v>
                </c:pt>
                <c:pt idx="8">
                  <c:v>0.62152773970263431</c:v>
                </c:pt>
                <c:pt idx="9">
                  <c:v>0.61668765548538818</c:v>
                </c:pt>
                <c:pt idx="10">
                  <c:v>0.61078436699036021</c:v>
                </c:pt>
                <c:pt idx="11">
                  <c:v>0.60489264971904932</c:v>
                </c:pt>
                <c:pt idx="12">
                  <c:v>0.60067104982110686</c:v>
                </c:pt>
                <c:pt idx="13">
                  <c:v>0.5976461413135159</c:v>
                </c:pt>
                <c:pt idx="14">
                  <c:v>0.59547869965620592</c:v>
                </c:pt>
                <c:pt idx="15">
                  <c:v>0.59392565984490142</c:v>
                </c:pt>
                <c:pt idx="16">
                  <c:v>0.59281285819353402</c:v>
                </c:pt>
                <c:pt idx="17">
                  <c:v>0.59201550096787114</c:v>
                </c:pt>
                <c:pt idx="18">
                  <c:v>0.59144416954997148</c:v>
                </c:pt>
                <c:pt idx="19">
                  <c:v>0.59103479270033177</c:v>
                </c:pt>
              </c:numCache>
            </c:numRef>
          </c:xVal>
          <c:yVal>
            <c:numRef>
              <c:f>EA!$AL$6:$AL$25</c:f>
              <c:numCache>
                <c:formatCode>General</c:formatCode>
                <c:ptCount val="2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25</c:v>
                </c:pt>
                <c:pt idx="18">
                  <c:v>27</c:v>
                </c:pt>
                <c:pt idx="1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35296"/>
        <c:axId val="183535872"/>
      </c:scatterChart>
      <c:valAx>
        <c:axId val="183535296"/>
        <c:scaling>
          <c:orientation val="minMax"/>
          <c:max val="0.8"/>
          <c:min val="0.4"/>
        </c:scaling>
        <c:delete val="0"/>
        <c:axPos val="t"/>
        <c:title>
          <c:tx>
            <c:rich>
              <a:bodyPr/>
              <a:lstStyle/>
              <a:p>
                <a:pPr>
                  <a:defRPr>
                    <a:latin typeface="+mn-lt"/>
                  </a:defRPr>
                </a:pPr>
                <a:r>
                  <a:rPr lang="en-US" altLang="zh-TW">
                    <a:latin typeface="+mn-lt"/>
                    <a:ea typeface="微軟正黑體" panose="020B0604030504040204" pitchFamily="34" charset="-120"/>
                  </a:rPr>
                  <a:t>Porosity</a:t>
                </a:r>
                <a:endParaRPr lang="en-US">
                  <a:latin typeface="+mn-lt"/>
                  <a:ea typeface="微軟正黑體" panose="020B0604030504040204" pitchFamily="34" charset="-120"/>
                </a:endParaRPr>
              </a:p>
            </c:rich>
          </c:tx>
          <c:layout>
            <c:manualLayout>
              <c:xMode val="edge"/>
              <c:yMode val="edge"/>
              <c:x val="0.44645238007220928"/>
              <c:y val="1.7569262175561387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83535872"/>
        <c:crosses val="autoZero"/>
        <c:crossBetween val="midCat"/>
        <c:majorUnit val="0.1"/>
      </c:valAx>
      <c:valAx>
        <c:axId val="183535872"/>
        <c:scaling>
          <c:orientation val="maxMin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DDepth (cm)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535296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0.1393614530578044"/>
          <c:y val="0.24479412539885004"/>
          <c:w val="0.3820425615812108"/>
          <c:h val="0.11631671041119861"/>
        </c:manualLayout>
      </c:layout>
      <c:overlay val="1"/>
      <c:spPr>
        <a:solidFill>
          <a:schemeClr val="accent1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image" Target="../media/image1.emf"/><Relationship Id="rId1" Type="http://schemas.openxmlformats.org/officeDocument/2006/relationships/chart" Target="../charts/chart7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407035</xdr:colOff>
      <xdr:row>19</xdr:row>
      <xdr:rowOff>68791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16</xdr:col>
      <xdr:colOff>407035</xdr:colOff>
      <xdr:row>19</xdr:row>
      <xdr:rowOff>68791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19</xdr:col>
      <xdr:colOff>407035</xdr:colOff>
      <xdr:row>19</xdr:row>
      <xdr:rowOff>68791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22</xdr:col>
      <xdr:colOff>407035</xdr:colOff>
      <xdr:row>19</xdr:row>
      <xdr:rowOff>68791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25</xdr:col>
      <xdr:colOff>407035</xdr:colOff>
      <xdr:row>19</xdr:row>
      <xdr:rowOff>68791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5</xdr:row>
      <xdr:rowOff>0</xdr:rowOff>
    </xdr:from>
    <xdr:to>
      <xdr:col>28</xdr:col>
      <xdr:colOff>407035</xdr:colOff>
      <xdr:row>19</xdr:row>
      <xdr:rowOff>68791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20</xdr:col>
      <xdr:colOff>403860</xdr:colOff>
      <xdr:row>19</xdr:row>
      <xdr:rowOff>16933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114935</xdr:colOff>
      <xdr:row>0</xdr:row>
      <xdr:rowOff>0</xdr:rowOff>
    </xdr:from>
    <xdr:to>
      <xdr:col>36</xdr:col>
      <xdr:colOff>502352</xdr:colOff>
      <xdr:row>1</xdr:row>
      <xdr:rowOff>40106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3123" y="0"/>
          <a:ext cx="2220979" cy="270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23</xdr:col>
      <xdr:colOff>403860</xdr:colOff>
      <xdr:row>19</xdr:row>
      <xdr:rowOff>16933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25400</xdr:colOff>
      <xdr:row>5</xdr:row>
      <xdr:rowOff>0</xdr:rowOff>
    </xdr:from>
    <xdr:to>
      <xdr:col>26</xdr:col>
      <xdr:colOff>429260</xdr:colOff>
      <xdr:row>19</xdr:row>
      <xdr:rowOff>16933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5</xdr:row>
      <xdr:rowOff>0</xdr:rowOff>
    </xdr:from>
    <xdr:to>
      <xdr:col>29</xdr:col>
      <xdr:colOff>403860</xdr:colOff>
      <xdr:row>19</xdr:row>
      <xdr:rowOff>16933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5</xdr:row>
      <xdr:rowOff>0</xdr:rowOff>
    </xdr:from>
    <xdr:to>
      <xdr:col>32</xdr:col>
      <xdr:colOff>403860</xdr:colOff>
      <xdr:row>19</xdr:row>
      <xdr:rowOff>16933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5</xdr:row>
      <xdr:rowOff>0</xdr:rowOff>
    </xdr:from>
    <xdr:to>
      <xdr:col>35</xdr:col>
      <xdr:colOff>403860</xdr:colOff>
      <xdr:row>19</xdr:row>
      <xdr:rowOff>16933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M66"/>
  <sheetViews>
    <sheetView tabSelected="1" zoomScale="90" zoomScaleNormal="90" workbookViewId="0">
      <pane xSplit="8" ySplit="5" topLeftCell="I6" activePane="bottomRight" state="frozen"/>
      <selection pane="topRight" activeCell="J1" sqref="J1"/>
      <selection pane="bottomLeft" activeCell="A13" sqref="A13"/>
      <selection pane="bottomRight" activeCell="E17" sqref="E17"/>
    </sheetView>
  </sheetViews>
  <sheetFormatPr defaultRowHeight="15.6"/>
  <cols>
    <col min="1" max="3" width="8.88671875" style="4"/>
    <col min="4" max="4" width="11.33203125" style="4" bestFit="1" customWidth="1"/>
    <col min="5" max="5" width="11.21875" style="4" bestFit="1" customWidth="1"/>
    <col min="6" max="6" width="10.88671875" style="4" bestFit="1" customWidth="1"/>
    <col min="7" max="8" width="8.88671875" style="4"/>
    <col min="9" max="9" width="13.88671875" style="4" bestFit="1" customWidth="1"/>
    <col min="10" max="10" width="13.5546875" style="4" bestFit="1" customWidth="1"/>
    <col min="11" max="16384" width="8.88671875" style="4"/>
  </cols>
  <sheetData>
    <row r="1" spans="1:13">
      <c r="A1" s="1" t="s">
        <v>54</v>
      </c>
      <c r="B1" s="2"/>
      <c r="C1" s="2"/>
      <c r="D1" s="2"/>
      <c r="E1" s="2"/>
      <c r="F1" s="2"/>
      <c r="G1" s="2"/>
      <c r="H1" s="2"/>
      <c r="I1" s="3"/>
      <c r="J1" s="3"/>
    </row>
    <row r="2" spans="1:13">
      <c r="A2" s="5" t="s">
        <v>12</v>
      </c>
      <c r="B2" s="2"/>
      <c r="C2" s="6">
        <f>COUNTA(G6:G66)</f>
        <v>61</v>
      </c>
      <c r="D2" s="2"/>
      <c r="E2" s="2"/>
      <c r="F2" s="2"/>
      <c r="G2" s="2"/>
      <c r="H2" s="2"/>
      <c r="I2" s="2"/>
      <c r="J2" s="2"/>
    </row>
    <row r="3" spans="1:13">
      <c r="A3" s="5" t="s">
        <v>75</v>
      </c>
      <c r="B3" s="2"/>
      <c r="C3" s="6">
        <f>COUNTA(H6:H66)</f>
        <v>61</v>
      </c>
      <c r="D3" s="2"/>
      <c r="E3" s="2"/>
      <c r="F3" s="2"/>
      <c r="G3" s="2"/>
      <c r="H3" s="2"/>
      <c r="I3" s="2"/>
      <c r="J3" s="2"/>
    </row>
    <row r="4" spans="1:13">
      <c r="A4" s="5" t="s">
        <v>1</v>
      </c>
      <c r="B4" s="6"/>
      <c r="C4" s="57" t="s">
        <v>209</v>
      </c>
      <c r="D4" s="2"/>
      <c r="E4" s="2"/>
      <c r="F4" s="2"/>
      <c r="G4" s="2"/>
      <c r="H4" s="2"/>
      <c r="I4" s="3"/>
      <c r="J4" s="3"/>
    </row>
    <row r="5" spans="1:13" ht="16.2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 t="s">
        <v>8</v>
      </c>
      <c r="H5" s="9" t="s">
        <v>11</v>
      </c>
      <c r="I5" s="18" t="s">
        <v>76</v>
      </c>
      <c r="J5" s="18" t="s">
        <v>79</v>
      </c>
      <c r="L5" s="56" t="s">
        <v>200</v>
      </c>
    </row>
    <row r="6" spans="1:13">
      <c r="A6" s="25">
        <v>1</v>
      </c>
      <c r="B6" s="11" t="s">
        <v>187</v>
      </c>
      <c r="C6" s="11" t="s">
        <v>191</v>
      </c>
      <c r="D6" s="11">
        <v>0</v>
      </c>
      <c r="E6" s="11">
        <v>1</v>
      </c>
      <c r="F6" s="16">
        <f t="shared" ref="F6:F16" si="0">AVERAGE(D6:E6)</f>
        <v>0.5</v>
      </c>
      <c r="G6" s="27" t="s">
        <v>140</v>
      </c>
      <c r="H6" s="11" t="s">
        <v>28</v>
      </c>
      <c r="I6" s="40">
        <v>354.67680447516949</v>
      </c>
      <c r="J6" s="40">
        <v>761.17012763945093</v>
      </c>
      <c r="L6" s="42"/>
    </row>
    <row r="7" spans="1:13">
      <c r="A7" s="24">
        <v>2</v>
      </c>
      <c r="B7" s="24" t="s">
        <v>187</v>
      </c>
      <c r="C7" s="24" t="s">
        <v>192</v>
      </c>
      <c r="D7" s="24">
        <v>0</v>
      </c>
      <c r="E7" s="24">
        <v>1</v>
      </c>
      <c r="F7" s="17">
        <f t="shared" si="0"/>
        <v>0.5</v>
      </c>
      <c r="G7" s="28" t="s">
        <v>180</v>
      </c>
      <c r="H7" s="13" t="s">
        <v>28</v>
      </c>
      <c r="I7" s="41">
        <v>547.47999575598863</v>
      </c>
      <c r="J7" s="41">
        <v>1245.6145355349611</v>
      </c>
      <c r="L7" s="42"/>
      <c r="M7" s="42"/>
    </row>
    <row r="8" spans="1:13">
      <c r="A8" s="24">
        <v>3</v>
      </c>
      <c r="B8" s="24" t="s">
        <v>187</v>
      </c>
      <c r="C8" s="24" t="s">
        <v>192</v>
      </c>
      <c r="D8" s="24">
        <v>1</v>
      </c>
      <c r="E8" s="24">
        <v>2</v>
      </c>
      <c r="F8" s="17">
        <f t="shared" si="0"/>
        <v>1.5</v>
      </c>
      <c r="G8" s="28" t="s">
        <v>181</v>
      </c>
      <c r="H8" s="13" t="s">
        <v>28</v>
      </c>
      <c r="I8" s="41">
        <v>265.0494955437818</v>
      </c>
      <c r="J8" s="41">
        <v>557.10064204509308</v>
      </c>
    </row>
    <row r="9" spans="1:13">
      <c r="A9" s="24">
        <v>4</v>
      </c>
      <c r="B9" s="24" t="s">
        <v>187</v>
      </c>
      <c r="C9" s="24" t="s">
        <v>192</v>
      </c>
      <c r="D9" s="24">
        <v>2</v>
      </c>
      <c r="E9" s="24">
        <v>3</v>
      </c>
      <c r="F9" s="17">
        <f t="shared" si="0"/>
        <v>2.5</v>
      </c>
      <c r="G9" s="28" t="s">
        <v>175</v>
      </c>
      <c r="H9" s="13" t="s">
        <v>28</v>
      </c>
      <c r="I9" s="41">
        <v>230.01924778772431</v>
      </c>
      <c r="J9" s="41">
        <v>446.12196658339803</v>
      </c>
    </row>
    <row r="10" spans="1:13">
      <c r="A10" s="24">
        <v>5</v>
      </c>
      <c r="B10" s="24" t="s">
        <v>187</v>
      </c>
      <c r="C10" s="24" t="s">
        <v>192</v>
      </c>
      <c r="D10" s="24">
        <v>3</v>
      </c>
      <c r="E10" s="24">
        <v>4</v>
      </c>
      <c r="F10" s="17">
        <f t="shared" si="0"/>
        <v>3.5</v>
      </c>
      <c r="G10" s="28" t="s">
        <v>182</v>
      </c>
      <c r="H10" s="13" t="s">
        <v>28</v>
      </c>
      <c r="I10" s="41">
        <v>161.64161240419773</v>
      </c>
      <c r="J10" s="41">
        <v>308.87074558448762</v>
      </c>
    </row>
    <row r="11" spans="1:13">
      <c r="A11" s="24">
        <v>6</v>
      </c>
      <c r="B11" s="24" t="s">
        <v>187</v>
      </c>
      <c r="C11" s="24" t="s">
        <v>192</v>
      </c>
      <c r="D11" s="24">
        <v>4</v>
      </c>
      <c r="E11" s="24">
        <v>5</v>
      </c>
      <c r="F11" s="17">
        <f t="shared" si="0"/>
        <v>4.5</v>
      </c>
      <c r="G11" s="28" t="s">
        <v>183</v>
      </c>
      <c r="H11" s="13" t="s">
        <v>28</v>
      </c>
      <c r="I11" s="41">
        <v>71.152135210292542</v>
      </c>
      <c r="J11" s="41">
        <v>136.41474283510186</v>
      </c>
    </row>
    <row r="12" spans="1:13">
      <c r="A12" s="24">
        <v>7</v>
      </c>
      <c r="B12" s="24" t="s">
        <v>187</v>
      </c>
      <c r="C12" s="24" t="s">
        <v>192</v>
      </c>
      <c r="D12" s="24">
        <v>5</v>
      </c>
      <c r="E12" s="24">
        <v>6</v>
      </c>
      <c r="F12" s="17">
        <f t="shared" si="0"/>
        <v>5.5</v>
      </c>
      <c r="G12" s="28" t="s">
        <v>179</v>
      </c>
      <c r="H12" s="13" t="s">
        <v>28</v>
      </c>
      <c r="I12" s="41">
        <v>85.309694816577149</v>
      </c>
      <c r="J12" s="41">
        <v>160.38820687239698</v>
      </c>
    </row>
    <row r="13" spans="1:13">
      <c r="A13" s="24">
        <v>8</v>
      </c>
      <c r="B13" s="24" t="s">
        <v>187</v>
      </c>
      <c r="C13" s="24" t="s">
        <v>192</v>
      </c>
      <c r="D13" s="24">
        <v>6</v>
      </c>
      <c r="E13" s="24">
        <v>7</v>
      </c>
      <c r="F13" s="17">
        <f t="shared" si="0"/>
        <v>6.5</v>
      </c>
      <c r="G13" s="28" t="s">
        <v>170</v>
      </c>
      <c r="H13" s="13" t="s">
        <v>28</v>
      </c>
      <c r="I13" s="41">
        <v>51.925375488189012</v>
      </c>
      <c r="J13" s="41">
        <v>114.94556200767437</v>
      </c>
    </row>
    <row r="14" spans="1:13">
      <c r="A14" s="24">
        <v>9</v>
      </c>
      <c r="B14" s="24" t="s">
        <v>187</v>
      </c>
      <c r="C14" s="24" t="s">
        <v>192</v>
      </c>
      <c r="D14" s="24">
        <v>7</v>
      </c>
      <c r="E14" s="24">
        <v>8</v>
      </c>
      <c r="F14" s="17">
        <f t="shared" si="0"/>
        <v>7.5</v>
      </c>
      <c r="G14" s="28" t="s">
        <v>168</v>
      </c>
      <c r="H14" s="13" t="s">
        <v>28</v>
      </c>
      <c r="I14" s="41">
        <v>32.284723034256466</v>
      </c>
      <c r="J14" s="41">
        <v>66.06068412354054</v>
      </c>
    </row>
    <row r="15" spans="1:13">
      <c r="A15" s="24">
        <v>10</v>
      </c>
      <c r="B15" s="24" t="s">
        <v>187</v>
      </c>
      <c r="C15" s="24" t="s">
        <v>192</v>
      </c>
      <c r="D15" s="24">
        <v>8</v>
      </c>
      <c r="E15" s="24">
        <v>9</v>
      </c>
      <c r="F15" s="17">
        <f t="shared" si="0"/>
        <v>8.5</v>
      </c>
      <c r="G15" s="28" t="s">
        <v>184</v>
      </c>
      <c r="H15" s="13" t="s">
        <v>28</v>
      </c>
      <c r="I15" s="41">
        <v>46.103349478265052</v>
      </c>
      <c r="J15" s="41">
        <v>87.45577220481114</v>
      </c>
    </row>
    <row r="16" spans="1:13">
      <c r="A16" s="24">
        <v>11</v>
      </c>
      <c r="B16" s="24" t="s">
        <v>187</v>
      </c>
      <c r="C16" s="24" t="s">
        <v>192</v>
      </c>
      <c r="D16" s="24">
        <v>9</v>
      </c>
      <c r="E16" s="24">
        <v>10</v>
      </c>
      <c r="F16" s="17">
        <f t="shared" si="0"/>
        <v>9.5</v>
      </c>
      <c r="G16" s="28" t="s">
        <v>163</v>
      </c>
      <c r="H16" s="13" t="s">
        <v>28</v>
      </c>
      <c r="I16" s="41">
        <v>68.296108283828701</v>
      </c>
      <c r="J16" s="41">
        <v>123.52462329547006</v>
      </c>
    </row>
    <row r="17" spans="1:13">
      <c r="A17" s="25">
        <v>12</v>
      </c>
      <c r="B17" s="11" t="s">
        <v>187</v>
      </c>
      <c r="C17" s="25" t="s">
        <v>188</v>
      </c>
      <c r="D17" s="25">
        <v>0</v>
      </c>
      <c r="E17" s="25">
        <v>1</v>
      </c>
      <c r="F17" s="16">
        <f>AVERAGE(D17:E17)</f>
        <v>0.5</v>
      </c>
      <c r="G17" s="27" t="s">
        <v>52</v>
      </c>
      <c r="H17" s="11" t="s">
        <v>28</v>
      </c>
      <c r="I17" s="40">
        <v>277.90948144792469</v>
      </c>
      <c r="J17" s="40">
        <v>747.67094586803239</v>
      </c>
      <c r="L17" s="42"/>
      <c r="M17" s="42"/>
    </row>
    <row r="18" spans="1:13">
      <c r="A18" s="25">
        <v>13</v>
      </c>
      <c r="B18" s="11" t="s">
        <v>187</v>
      </c>
      <c r="C18" s="25" t="s">
        <v>188</v>
      </c>
      <c r="D18" s="25">
        <v>1</v>
      </c>
      <c r="E18" s="25">
        <v>2</v>
      </c>
      <c r="F18" s="16">
        <f t="shared" ref="F18:F26" si="1">AVERAGE(D18:E18)</f>
        <v>1.5</v>
      </c>
      <c r="G18" s="27" t="s">
        <v>104</v>
      </c>
      <c r="H18" s="11" t="s">
        <v>28</v>
      </c>
      <c r="I18" s="40">
        <v>86.024531949798529</v>
      </c>
      <c r="J18" s="40">
        <v>225.20341988292711</v>
      </c>
    </row>
    <row r="19" spans="1:13">
      <c r="A19" s="25">
        <v>14</v>
      </c>
      <c r="B19" s="11" t="s">
        <v>187</v>
      </c>
      <c r="C19" s="25" t="s">
        <v>188</v>
      </c>
      <c r="D19" s="25">
        <v>2</v>
      </c>
      <c r="E19" s="25">
        <v>3</v>
      </c>
      <c r="F19" s="16">
        <f t="shared" si="1"/>
        <v>2.5</v>
      </c>
      <c r="G19" s="27" t="s">
        <v>69</v>
      </c>
      <c r="H19" s="11" t="s">
        <v>28</v>
      </c>
      <c r="I19" s="40">
        <v>87.803282988322081</v>
      </c>
      <c r="J19" s="40">
        <v>225.56214235046164</v>
      </c>
    </row>
    <row r="20" spans="1:13">
      <c r="A20" s="25">
        <v>15</v>
      </c>
      <c r="B20" s="11" t="s">
        <v>187</v>
      </c>
      <c r="C20" s="25" t="s">
        <v>188</v>
      </c>
      <c r="D20" s="25">
        <v>3</v>
      </c>
      <c r="E20" s="25">
        <v>4</v>
      </c>
      <c r="F20" s="16">
        <f t="shared" si="1"/>
        <v>3.5</v>
      </c>
      <c r="G20" s="27" t="s">
        <v>19</v>
      </c>
      <c r="H20" s="11" t="s">
        <v>28</v>
      </c>
      <c r="I20" s="40">
        <v>104.09040752555633</v>
      </c>
      <c r="J20" s="40">
        <v>254.93494995932383</v>
      </c>
    </row>
    <row r="21" spans="1:13">
      <c r="A21" s="25">
        <v>16</v>
      </c>
      <c r="B21" s="11" t="s">
        <v>187</v>
      </c>
      <c r="C21" s="25" t="s">
        <v>188</v>
      </c>
      <c r="D21" s="25">
        <v>4</v>
      </c>
      <c r="E21" s="25">
        <v>5</v>
      </c>
      <c r="F21" s="16">
        <f t="shared" si="1"/>
        <v>4.5</v>
      </c>
      <c r="G21" s="27" t="s">
        <v>81</v>
      </c>
      <c r="H21" s="11" t="s">
        <v>28</v>
      </c>
      <c r="I21" s="40">
        <v>109.34154646459048</v>
      </c>
      <c r="J21" s="40">
        <v>251.18115073353536</v>
      </c>
    </row>
    <row r="22" spans="1:13">
      <c r="A22" s="25">
        <v>17</v>
      </c>
      <c r="B22" s="11" t="s">
        <v>187</v>
      </c>
      <c r="C22" s="25" t="s">
        <v>188</v>
      </c>
      <c r="D22" s="25">
        <v>5</v>
      </c>
      <c r="E22" s="25">
        <v>6</v>
      </c>
      <c r="F22" s="16">
        <f t="shared" si="1"/>
        <v>5.5</v>
      </c>
      <c r="G22" s="27" t="s">
        <v>100</v>
      </c>
      <c r="H22" s="11" t="s">
        <v>28</v>
      </c>
      <c r="I22" s="40">
        <v>272.98455423737067</v>
      </c>
      <c r="J22" s="40">
        <v>619.11554077496089</v>
      </c>
    </row>
    <row r="23" spans="1:13">
      <c r="A23" s="25">
        <v>18</v>
      </c>
      <c r="B23" s="11" t="s">
        <v>187</v>
      </c>
      <c r="C23" s="25" t="s">
        <v>188</v>
      </c>
      <c r="D23" s="25">
        <v>6</v>
      </c>
      <c r="E23" s="25">
        <v>7</v>
      </c>
      <c r="F23" s="16">
        <f t="shared" si="1"/>
        <v>6.5</v>
      </c>
      <c r="G23" s="27" t="s">
        <v>17</v>
      </c>
      <c r="H23" s="11" t="s">
        <v>28</v>
      </c>
      <c r="I23" s="40">
        <v>118.24026178184521</v>
      </c>
      <c r="J23" s="40">
        <v>271.27522753924325</v>
      </c>
    </row>
    <row r="24" spans="1:13">
      <c r="A24" s="25">
        <v>19</v>
      </c>
      <c r="B24" s="11" t="s">
        <v>187</v>
      </c>
      <c r="C24" s="25" t="s">
        <v>188</v>
      </c>
      <c r="D24" s="25">
        <v>7</v>
      </c>
      <c r="E24" s="25">
        <v>8</v>
      </c>
      <c r="F24" s="16">
        <f t="shared" si="1"/>
        <v>7.5</v>
      </c>
      <c r="G24" s="27" t="s">
        <v>126</v>
      </c>
      <c r="H24" s="11" t="s">
        <v>28</v>
      </c>
      <c r="I24" s="40">
        <v>96.896634373100639</v>
      </c>
      <c r="J24" s="40">
        <v>218.71910409775234</v>
      </c>
    </row>
    <row r="25" spans="1:13">
      <c r="A25" s="25">
        <v>20</v>
      </c>
      <c r="B25" s="11" t="s">
        <v>187</v>
      </c>
      <c r="C25" s="25" t="s">
        <v>188</v>
      </c>
      <c r="D25" s="25">
        <v>8</v>
      </c>
      <c r="E25" s="25">
        <v>9</v>
      </c>
      <c r="F25" s="16">
        <f t="shared" si="1"/>
        <v>8.5</v>
      </c>
      <c r="G25" s="27" t="s">
        <v>88</v>
      </c>
      <c r="H25" s="11" t="s">
        <v>28</v>
      </c>
      <c r="I25" s="40">
        <v>61.84048569448359</v>
      </c>
      <c r="J25" s="40">
        <v>136.3258863864032</v>
      </c>
    </row>
    <row r="26" spans="1:13">
      <c r="A26" s="25">
        <v>21</v>
      </c>
      <c r="B26" s="11" t="s">
        <v>187</v>
      </c>
      <c r="C26" s="25" t="s">
        <v>188</v>
      </c>
      <c r="D26" s="25">
        <v>9</v>
      </c>
      <c r="E26" s="25">
        <v>10</v>
      </c>
      <c r="F26" s="16">
        <f t="shared" si="1"/>
        <v>9.5</v>
      </c>
      <c r="G26" s="27" t="s">
        <v>24</v>
      </c>
      <c r="H26" s="11" t="s">
        <v>28</v>
      </c>
      <c r="I26" s="40">
        <v>72.73021361628507</v>
      </c>
      <c r="J26" s="40">
        <v>157.84726109806272</v>
      </c>
    </row>
    <row r="27" spans="1:13">
      <c r="A27" s="24">
        <v>22</v>
      </c>
      <c r="B27" s="24" t="s">
        <v>187</v>
      </c>
      <c r="C27" s="24" t="s">
        <v>189</v>
      </c>
      <c r="D27" s="13">
        <v>0</v>
      </c>
      <c r="E27" s="13">
        <v>1</v>
      </c>
      <c r="F27" s="17">
        <f>AVERAGE(D27:E27)</f>
        <v>0.5</v>
      </c>
      <c r="G27" s="28" t="s">
        <v>16</v>
      </c>
      <c r="H27" s="13" t="s">
        <v>28</v>
      </c>
      <c r="I27" s="41">
        <v>333.00042416323527</v>
      </c>
      <c r="J27" s="41">
        <v>885.58523271873003</v>
      </c>
      <c r="L27" s="42"/>
      <c r="M27" s="42"/>
    </row>
    <row r="28" spans="1:13">
      <c r="A28" s="24">
        <v>23</v>
      </c>
      <c r="B28" s="24" t="s">
        <v>187</v>
      </c>
      <c r="C28" s="24" t="s">
        <v>189</v>
      </c>
      <c r="D28" s="13">
        <v>1</v>
      </c>
      <c r="E28" s="13">
        <v>2</v>
      </c>
      <c r="F28" s="17">
        <f t="shared" ref="F28:F36" si="2">AVERAGE(D28:E28)</f>
        <v>1.5</v>
      </c>
      <c r="G28" s="28" t="s">
        <v>108</v>
      </c>
      <c r="H28" s="13" t="s">
        <v>28</v>
      </c>
      <c r="I28" s="41">
        <v>245.26320926637692</v>
      </c>
      <c r="J28" s="41">
        <v>573.93561136073822</v>
      </c>
    </row>
    <row r="29" spans="1:13">
      <c r="A29" s="24">
        <v>24</v>
      </c>
      <c r="B29" s="24" t="s">
        <v>187</v>
      </c>
      <c r="C29" s="24" t="s">
        <v>189</v>
      </c>
      <c r="D29" s="13">
        <v>2</v>
      </c>
      <c r="E29" s="13">
        <v>3</v>
      </c>
      <c r="F29" s="17">
        <f t="shared" si="2"/>
        <v>2.5</v>
      </c>
      <c r="G29" s="28" t="s">
        <v>97</v>
      </c>
      <c r="H29" s="13" t="s">
        <v>28</v>
      </c>
      <c r="I29" s="41">
        <v>118.77804936523923</v>
      </c>
      <c r="J29" s="41">
        <v>279.1422319166183</v>
      </c>
    </row>
    <row r="30" spans="1:13">
      <c r="A30" s="24">
        <v>25</v>
      </c>
      <c r="B30" s="24" t="s">
        <v>187</v>
      </c>
      <c r="C30" s="24" t="s">
        <v>189</v>
      </c>
      <c r="D30" s="13">
        <v>3</v>
      </c>
      <c r="E30" s="13">
        <v>4</v>
      </c>
      <c r="F30" s="17">
        <f t="shared" si="2"/>
        <v>3.5</v>
      </c>
      <c r="G30" s="28" t="s">
        <v>125</v>
      </c>
      <c r="H30" s="13" t="s">
        <v>28</v>
      </c>
      <c r="I30" s="41">
        <v>55.607315339456719</v>
      </c>
      <c r="J30" s="41">
        <v>127.5613724570614</v>
      </c>
    </row>
    <row r="31" spans="1:13">
      <c r="A31" s="24">
        <v>26</v>
      </c>
      <c r="B31" s="24" t="s">
        <v>187</v>
      </c>
      <c r="C31" s="24" t="s">
        <v>189</v>
      </c>
      <c r="D31" s="13">
        <v>4</v>
      </c>
      <c r="E31" s="13">
        <v>5</v>
      </c>
      <c r="F31" s="17">
        <f t="shared" si="2"/>
        <v>4.5</v>
      </c>
      <c r="G31" s="28" t="s">
        <v>122</v>
      </c>
      <c r="H31" s="13" t="s">
        <v>28</v>
      </c>
      <c r="I31" s="41">
        <v>29.319944073374788</v>
      </c>
      <c r="J31" s="41">
        <v>66.939941799444043</v>
      </c>
    </row>
    <row r="32" spans="1:13">
      <c r="A32" s="24">
        <v>27</v>
      </c>
      <c r="B32" s="24" t="s">
        <v>187</v>
      </c>
      <c r="C32" s="24" t="s">
        <v>189</v>
      </c>
      <c r="D32" s="13">
        <v>5</v>
      </c>
      <c r="E32" s="13">
        <v>6</v>
      </c>
      <c r="F32" s="17">
        <f t="shared" si="2"/>
        <v>5.5</v>
      </c>
      <c r="G32" s="28" t="s">
        <v>27</v>
      </c>
      <c r="H32" s="13" t="s">
        <v>28</v>
      </c>
      <c r="I32" s="41">
        <v>19.654111762110489</v>
      </c>
      <c r="J32" s="41">
        <v>44.179734858218225</v>
      </c>
    </row>
    <row r="33" spans="1:13">
      <c r="A33" s="24">
        <v>28</v>
      </c>
      <c r="B33" s="24" t="s">
        <v>187</v>
      </c>
      <c r="C33" s="24" t="s">
        <v>189</v>
      </c>
      <c r="D33" s="13">
        <v>6</v>
      </c>
      <c r="E33" s="13">
        <v>7</v>
      </c>
      <c r="F33" s="17">
        <f t="shared" si="2"/>
        <v>6.5</v>
      </c>
      <c r="G33" s="28" t="s">
        <v>35</v>
      </c>
      <c r="H33" s="13" t="s">
        <v>28</v>
      </c>
      <c r="I33" s="41">
        <v>22.810457265574001</v>
      </c>
      <c r="J33" s="41">
        <v>47.867183968209794</v>
      </c>
    </row>
    <row r="34" spans="1:13">
      <c r="A34" s="24">
        <v>29</v>
      </c>
      <c r="B34" s="24" t="s">
        <v>187</v>
      </c>
      <c r="C34" s="24" t="s">
        <v>189</v>
      </c>
      <c r="D34" s="13">
        <v>7</v>
      </c>
      <c r="E34" s="13">
        <v>8</v>
      </c>
      <c r="F34" s="17">
        <f t="shared" si="2"/>
        <v>7.5</v>
      </c>
      <c r="G34" s="28" t="s">
        <v>49</v>
      </c>
      <c r="H34" s="13" t="s">
        <v>28</v>
      </c>
      <c r="I34" s="41">
        <v>33.390295414313655</v>
      </c>
      <c r="J34" s="41">
        <v>76.815106630551881</v>
      </c>
    </row>
    <row r="35" spans="1:13">
      <c r="A35" s="24">
        <v>30</v>
      </c>
      <c r="B35" s="24" t="s">
        <v>187</v>
      </c>
      <c r="C35" s="24" t="s">
        <v>189</v>
      </c>
      <c r="D35" s="13">
        <v>8</v>
      </c>
      <c r="E35" s="13">
        <v>9</v>
      </c>
      <c r="F35" s="17">
        <f t="shared" si="2"/>
        <v>8.5</v>
      </c>
      <c r="G35" s="28" t="s">
        <v>148</v>
      </c>
      <c r="H35" s="13" t="s">
        <v>28</v>
      </c>
      <c r="I35" s="41">
        <v>40.892087900440089</v>
      </c>
      <c r="J35" s="41">
        <v>90.589199483420941</v>
      </c>
    </row>
    <row r="36" spans="1:13">
      <c r="A36" s="24">
        <v>31</v>
      </c>
      <c r="B36" s="24" t="s">
        <v>187</v>
      </c>
      <c r="C36" s="24" t="s">
        <v>189</v>
      </c>
      <c r="D36" s="13">
        <v>9</v>
      </c>
      <c r="E36" s="13">
        <v>10</v>
      </c>
      <c r="F36" s="17">
        <f t="shared" si="2"/>
        <v>9.5</v>
      </c>
      <c r="G36" s="28" t="s">
        <v>107</v>
      </c>
      <c r="H36" s="13" t="s">
        <v>28</v>
      </c>
      <c r="I36" s="41">
        <v>47.426481845010976</v>
      </c>
      <c r="J36" s="41">
        <v>103.42045173933026</v>
      </c>
    </row>
    <row r="37" spans="1:13">
      <c r="A37" s="25">
        <v>32</v>
      </c>
      <c r="B37" s="11" t="s">
        <v>187</v>
      </c>
      <c r="C37" s="11" t="s">
        <v>186</v>
      </c>
      <c r="D37" s="11">
        <v>0</v>
      </c>
      <c r="E37" s="11">
        <v>1</v>
      </c>
      <c r="F37" s="16">
        <f>AVERAGE(D37:E37)</f>
        <v>0.5</v>
      </c>
      <c r="G37" s="11" t="s">
        <v>131</v>
      </c>
      <c r="H37" s="11" t="s">
        <v>28</v>
      </c>
      <c r="I37" s="40">
        <v>275.33475973415864</v>
      </c>
      <c r="J37" s="40">
        <v>673.16491890906275</v>
      </c>
      <c r="L37" s="42"/>
      <c r="M37" s="42"/>
    </row>
    <row r="38" spans="1:13">
      <c r="A38" s="25">
        <v>33</v>
      </c>
      <c r="B38" s="11" t="s">
        <v>187</v>
      </c>
      <c r="C38" s="11" t="s">
        <v>186</v>
      </c>
      <c r="D38" s="11">
        <v>1</v>
      </c>
      <c r="E38" s="11">
        <v>2</v>
      </c>
      <c r="F38" s="16">
        <f t="shared" ref="F38:F46" si="3">AVERAGE(D38:E38)</f>
        <v>1.5</v>
      </c>
      <c r="G38" s="11" t="s">
        <v>114</v>
      </c>
      <c r="H38" s="11" t="s">
        <v>28</v>
      </c>
      <c r="I38" s="40">
        <v>104.37060110515465</v>
      </c>
      <c r="J38" s="40">
        <v>235.69023477670717</v>
      </c>
    </row>
    <row r="39" spans="1:13">
      <c r="A39" s="25">
        <v>34</v>
      </c>
      <c r="B39" s="11" t="s">
        <v>187</v>
      </c>
      <c r="C39" s="11" t="s">
        <v>186</v>
      </c>
      <c r="D39" s="11">
        <v>2</v>
      </c>
      <c r="E39" s="11">
        <v>3</v>
      </c>
      <c r="F39" s="16">
        <f t="shared" si="3"/>
        <v>2.5</v>
      </c>
      <c r="G39" s="11" t="s">
        <v>18</v>
      </c>
      <c r="H39" s="11" t="s">
        <v>28</v>
      </c>
      <c r="I39" s="40">
        <v>146.54918485059747</v>
      </c>
      <c r="J39" s="40">
        <v>316.20591106666848</v>
      </c>
    </row>
    <row r="40" spans="1:13">
      <c r="A40" s="25">
        <v>35</v>
      </c>
      <c r="B40" s="11" t="s">
        <v>187</v>
      </c>
      <c r="C40" s="11" t="s">
        <v>186</v>
      </c>
      <c r="D40" s="11">
        <v>3</v>
      </c>
      <c r="E40" s="11">
        <v>4</v>
      </c>
      <c r="F40" s="16">
        <f t="shared" si="3"/>
        <v>3.5</v>
      </c>
      <c r="G40" s="11" t="s">
        <v>119</v>
      </c>
      <c r="H40" s="11" t="s">
        <v>28</v>
      </c>
      <c r="I40" s="40">
        <v>90.788176056386177</v>
      </c>
      <c r="J40" s="40">
        <v>192.86054924412161</v>
      </c>
    </row>
    <row r="41" spans="1:13">
      <c r="A41" s="25">
        <v>36</v>
      </c>
      <c r="B41" s="11" t="s">
        <v>187</v>
      </c>
      <c r="C41" s="11" t="s">
        <v>186</v>
      </c>
      <c r="D41" s="11">
        <v>4</v>
      </c>
      <c r="E41" s="11">
        <v>5</v>
      </c>
      <c r="F41" s="16">
        <f t="shared" si="3"/>
        <v>4.5</v>
      </c>
      <c r="G41" s="11" t="s">
        <v>14</v>
      </c>
      <c r="H41" s="11" t="s">
        <v>28</v>
      </c>
      <c r="I41" s="40">
        <v>116.37429009981389</v>
      </c>
      <c r="J41" s="40">
        <v>221.85928580934063</v>
      </c>
    </row>
    <row r="42" spans="1:13">
      <c r="A42" s="25">
        <v>37</v>
      </c>
      <c r="B42" s="11" t="s">
        <v>187</v>
      </c>
      <c r="C42" s="11" t="s">
        <v>186</v>
      </c>
      <c r="D42" s="11">
        <v>5</v>
      </c>
      <c r="E42" s="11">
        <v>6</v>
      </c>
      <c r="F42" s="16">
        <f t="shared" si="3"/>
        <v>5.5</v>
      </c>
      <c r="G42" s="11" t="s">
        <v>141</v>
      </c>
      <c r="H42" s="11" t="s">
        <v>28</v>
      </c>
      <c r="I42" s="40">
        <v>161.82662015667808</v>
      </c>
      <c r="J42" s="40">
        <v>317.05070081472041</v>
      </c>
    </row>
    <row r="43" spans="1:13">
      <c r="A43" s="25">
        <v>38</v>
      </c>
      <c r="B43" s="11" t="s">
        <v>187</v>
      </c>
      <c r="C43" s="11" t="s">
        <v>186</v>
      </c>
      <c r="D43" s="11">
        <v>6</v>
      </c>
      <c r="E43" s="11">
        <v>7</v>
      </c>
      <c r="F43" s="16">
        <f t="shared" si="3"/>
        <v>6.5</v>
      </c>
      <c r="G43" s="11" t="s">
        <v>55</v>
      </c>
      <c r="H43" s="11" t="s">
        <v>28</v>
      </c>
      <c r="I43" s="40">
        <v>122.04233934109325</v>
      </c>
      <c r="J43" s="40">
        <v>235.82030273229722</v>
      </c>
    </row>
    <row r="44" spans="1:13">
      <c r="A44" s="25">
        <v>39</v>
      </c>
      <c r="B44" s="11" t="s">
        <v>187</v>
      </c>
      <c r="C44" s="11" t="s">
        <v>186</v>
      </c>
      <c r="D44" s="11">
        <v>7</v>
      </c>
      <c r="E44" s="11">
        <v>8</v>
      </c>
      <c r="F44" s="16">
        <f t="shared" si="3"/>
        <v>7.5</v>
      </c>
      <c r="G44" s="11" t="s">
        <v>160</v>
      </c>
      <c r="H44" s="11" t="s">
        <v>28</v>
      </c>
      <c r="I44" s="40">
        <v>84.186764915286091</v>
      </c>
      <c r="J44" s="40">
        <v>168.09134330167626</v>
      </c>
    </row>
    <row r="45" spans="1:13">
      <c r="A45" s="25">
        <v>40</v>
      </c>
      <c r="B45" s="11" t="s">
        <v>187</v>
      </c>
      <c r="C45" s="11" t="s">
        <v>186</v>
      </c>
      <c r="D45" s="11">
        <v>8</v>
      </c>
      <c r="E45" s="11">
        <v>9</v>
      </c>
      <c r="F45" s="16">
        <f t="shared" si="3"/>
        <v>8.5</v>
      </c>
      <c r="G45" s="11" t="s">
        <v>150</v>
      </c>
      <c r="H45" s="11" t="s">
        <v>28</v>
      </c>
      <c r="I45" s="40">
        <v>77.293161355690501</v>
      </c>
      <c r="J45" s="40">
        <v>143.59648875335282</v>
      </c>
    </row>
    <row r="46" spans="1:13">
      <c r="A46" s="25">
        <v>41</v>
      </c>
      <c r="B46" s="11" t="s">
        <v>187</v>
      </c>
      <c r="C46" s="11" t="s">
        <v>186</v>
      </c>
      <c r="D46" s="11">
        <v>9</v>
      </c>
      <c r="E46" s="11">
        <v>10</v>
      </c>
      <c r="F46" s="16">
        <f t="shared" si="3"/>
        <v>9.5</v>
      </c>
      <c r="G46" s="11" t="s">
        <v>46</v>
      </c>
      <c r="H46" s="11" t="s">
        <v>28</v>
      </c>
      <c r="I46" s="40">
        <v>160.69943158733864</v>
      </c>
      <c r="J46" s="40">
        <v>300.54939309074558</v>
      </c>
    </row>
    <row r="47" spans="1:13">
      <c r="A47" s="24">
        <v>42</v>
      </c>
      <c r="B47" s="13" t="s">
        <v>187</v>
      </c>
      <c r="C47" s="13" t="s">
        <v>185</v>
      </c>
      <c r="D47" s="13">
        <v>0</v>
      </c>
      <c r="E47" s="13">
        <v>1</v>
      </c>
      <c r="F47" s="17">
        <f>AVERAGE(D47:E47)</f>
        <v>0.5</v>
      </c>
      <c r="G47" s="13" t="s">
        <v>59</v>
      </c>
      <c r="H47" s="13" t="s">
        <v>28</v>
      </c>
      <c r="I47" s="41">
        <v>389.30482572543758</v>
      </c>
      <c r="J47" s="41">
        <v>949.99283798976921</v>
      </c>
      <c r="L47" s="42"/>
      <c r="M47" s="42"/>
    </row>
    <row r="48" spans="1:13">
      <c r="A48" s="24">
        <v>43</v>
      </c>
      <c r="B48" s="13" t="s">
        <v>187</v>
      </c>
      <c r="C48" s="13" t="s">
        <v>185</v>
      </c>
      <c r="D48" s="13">
        <v>1</v>
      </c>
      <c r="E48" s="13">
        <v>2</v>
      </c>
      <c r="F48" s="17">
        <f t="shared" ref="F48:F56" si="4">AVERAGE(D48:E48)</f>
        <v>1.5</v>
      </c>
      <c r="G48" s="13" t="s">
        <v>145</v>
      </c>
      <c r="H48" s="13" t="s">
        <v>28</v>
      </c>
      <c r="I48" s="41">
        <v>309.67483758454438</v>
      </c>
      <c r="J48" s="41">
        <v>608.87151275866074</v>
      </c>
    </row>
    <row r="49" spans="1:13">
      <c r="A49" s="24">
        <v>44</v>
      </c>
      <c r="B49" s="13" t="s">
        <v>187</v>
      </c>
      <c r="C49" s="13" t="s">
        <v>185</v>
      </c>
      <c r="D49" s="13">
        <v>2</v>
      </c>
      <c r="E49" s="13">
        <v>3</v>
      </c>
      <c r="F49" s="17">
        <f t="shared" si="4"/>
        <v>2.5</v>
      </c>
      <c r="G49" s="13" t="s">
        <v>20</v>
      </c>
      <c r="H49" s="13" t="s">
        <v>28</v>
      </c>
      <c r="I49" s="41">
        <v>152.42368124457781</v>
      </c>
      <c r="J49" s="41">
        <v>303.66928033237468</v>
      </c>
    </row>
    <row r="50" spans="1:13">
      <c r="A50" s="24">
        <v>45</v>
      </c>
      <c r="B50" s="13" t="s">
        <v>187</v>
      </c>
      <c r="C50" s="13" t="s">
        <v>185</v>
      </c>
      <c r="D50" s="13">
        <v>3</v>
      </c>
      <c r="E50" s="13">
        <v>4</v>
      </c>
      <c r="F50" s="17">
        <f t="shared" si="4"/>
        <v>3.5</v>
      </c>
      <c r="G50" s="13" t="s">
        <v>62</v>
      </c>
      <c r="H50" s="13" t="s">
        <v>28</v>
      </c>
      <c r="I50" s="41">
        <v>94.277952365715038</v>
      </c>
      <c r="J50" s="41">
        <v>183.06171386459448</v>
      </c>
    </row>
    <row r="51" spans="1:13">
      <c r="A51" s="24">
        <v>46</v>
      </c>
      <c r="B51" s="13" t="s">
        <v>187</v>
      </c>
      <c r="C51" s="13" t="s">
        <v>185</v>
      </c>
      <c r="D51" s="13">
        <v>4</v>
      </c>
      <c r="E51" s="13">
        <v>5</v>
      </c>
      <c r="F51" s="17">
        <f t="shared" si="4"/>
        <v>4.5</v>
      </c>
      <c r="G51" s="13" t="s">
        <v>105</v>
      </c>
      <c r="H51" s="13" t="s">
        <v>28</v>
      </c>
      <c r="I51" s="41">
        <v>72.83924656812782</v>
      </c>
      <c r="J51" s="41">
        <v>133.9914433076305</v>
      </c>
    </row>
    <row r="52" spans="1:13">
      <c r="A52" s="24">
        <v>47</v>
      </c>
      <c r="B52" s="13" t="s">
        <v>187</v>
      </c>
      <c r="C52" s="13" t="s">
        <v>185</v>
      </c>
      <c r="D52" s="13">
        <v>5</v>
      </c>
      <c r="E52" s="13">
        <v>6</v>
      </c>
      <c r="F52" s="17">
        <f t="shared" si="4"/>
        <v>5.5</v>
      </c>
      <c r="G52" s="13" t="s">
        <v>65</v>
      </c>
      <c r="H52" s="13" t="s">
        <v>28</v>
      </c>
      <c r="I52" s="41">
        <v>78.773653831683802</v>
      </c>
      <c r="J52" s="41">
        <v>144.03334141255976</v>
      </c>
    </row>
    <row r="53" spans="1:13">
      <c r="A53" s="24">
        <v>48</v>
      </c>
      <c r="B53" s="13" t="s">
        <v>187</v>
      </c>
      <c r="C53" s="13" t="s">
        <v>185</v>
      </c>
      <c r="D53" s="13">
        <v>6</v>
      </c>
      <c r="E53" s="13">
        <v>7</v>
      </c>
      <c r="F53" s="17">
        <f t="shared" si="4"/>
        <v>6.5</v>
      </c>
      <c r="G53" s="13" t="s">
        <v>155</v>
      </c>
      <c r="H53" s="13" t="s">
        <v>28</v>
      </c>
      <c r="I53" s="41">
        <v>70.400870408450245</v>
      </c>
      <c r="J53" s="41">
        <v>122.900665756601</v>
      </c>
    </row>
    <row r="54" spans="1:13">
      <c r="A54" s="24">
        <v>49</v>
      </c>
      <c r="B54" s="13" t="s">
        <v>187</v>
      </c>
      <c r="C54" s="13" t="s">
        <v>185</v>
      </c>
      <c r="D54" s="13">
        <v>7</v>
      </c>
      <c r="E54" s="13">
        <v>8</v>
      </c>
      <c r="F54" s="17">
        <f t="shared" si="4"/>
        <v>7.5</v>
      </c>
      <c r="G54" s="13" t="s">
        <v>51</v>
      </c>
      <c r="H54" s="13" t="s">
        <v>28</v>
      </c>
      <c r="I54" s="41">
        <v>64.317426293882392</v>
      </c>
      <c r="J54" s="41">
        <v>110.00163175667787</v>
      </c>
    </row>
    <row r="55" spans="1:13">
      <c r="A55" s="24">
        <v>50</v>
      </c>
      <c r="B55" s="13" t="s">
        <v>187</v>
      </c>
      <c r="C55" s="13" t="s">
        <v>185</v>
      </c>
      <c r="D55" s="13">
        <v>8</v>
      </c>
      <c r="E55" s="13">
        <v>9</v>
      </c>
      <c r="F55" s="17">
        <f t="shared" si="4"/>
        <v>8.5</v>
      </c>
      <c r="G55" s="13" t="s">
        <v>58</v>
      </c>
      <c r="H55" s="13" t="s">
        <v>28</v>
      </c>
      <c r="I55" s="41">
        <v>62.689429942740624</v>
      </c>
      <c r="J55" s="41">
        <v>109.95643896424531</v>
      </c>
    </row>
    <row r="56" spans="1:13">
      <c r="A56" s="24">
        <v>51</v>
      </c>
      <c r="B56" s="29" t="s">
        <v>187</v>
      </c>
      <c r="C56" s="29" t="s">
        <v>185</v>
      </c>
      <c r="D56" s="29">
        <v>9</v>
      </c>
      <c r="E56" s="29">
        <v>10</v>
      </c>
      <c r="F56" s="30">
        <f t="shared" si="4"/>
        <v>9.5</v>
      </c>
      <c r="G56" s="29" t="s">
        <v>23</v>
      </c>
      <c r="H56" s="29" t="s">
        <v>28</v>
      </c>
      <c r="I56" s="41">
        <v>90.678670967418853</v>
      </c>
      <c r="J56" s="41">
        <v>156.93476016207148</v>
      </c>
    </row>
    <row r="57" spans="1:13">
      <c r="A57" s="25">
        <v>52</v>
      </c>
      <c r="B57" s="11" t="s">
        <v>187</v>
      </c>
      <c r="C57" s="11" t="s">
        <v>190</v>
      </c>
      <c r="D57" s="11">
        <v>0</v>
      </c>
      <c r="E57" s="11">
        <v>1</v>
      </c>
      <c r="F57" s="16">
        <f>AVERAGE(D57:E57)</f>
        <v>0.5</v>
      </c>
      <c r="G57" s="11" t="s">
        <v>33</v>
      </c>
      <c r="H57" s="11" t="s">
        <v>28</v>
      </c>
      <c r="I57" s="40">
        <v>265.30063963223205</v>
      </c>
      <c r="J57" s="40">
        <v>551.82245584571933</v>
      </c>
      <c r="L57" s="42"/>
      <c r="M57" s="42"/>
    </row>
    <row r="58" spans="1:13">
      <c r="A58" s="25">
        <v>53</v>
      </c>
      <c r="B58" s="11" t="s">
        <v>187</v>
      </c>
      <c r="C58" s="11" t="s">
        <v>190</v>
      </c>
      <c r="D58" s="11">
        <v>1</v>
      </c>
      <c r="E58" s="11">
        <v>2</v>
      </c>
      <c r="F58" s="16">
        <f t="shared" ref="F58:F66" si="5">AVERAGE(D58:E58)</f>
        <v>1.5</v>
      </c>
      <c r="G58" s="11" t="s">
        <v>82</v>
      </c>
      <c r="H58" s="11" t="s">
        <v>28</v>
      </c>
      <c r="I58" s="40">
        <v>178.6802913612508</v>
      </c>
      <c r="J58" s="40">
        <v>355.67138747208071</v>
      </c>
    </row>
    <row r="59" spans="1:13">
      <c r="A59" s="25">
        <v>54</v>
      </c>
      <c r="B59" s="11" t="s">
        <v>187</v>
      </c>
      <c r="C59" s="11" t="s">
        <v>190</v>
      </c>
      <c r="D59" s="11">
        <v>2</v>
      </c>
      <c r="E59" s="11">
        <v>3</v>
      </c>
      <c r="F59" s="16">
        <f t="shared" si="5"/>
        <v>2.5</v>
      </c>
      <c r="G59" s="11" t="s">
        <v>93</v>
      </c>
      <c r="H59" s="11" t="s">
        <v>28</v>
      </c>
      <c r="I59" s="40">
        <v>52.456675695039081</v>
      </c>
      <c r="J59" s="40">
        <v>119.17721608484098</v>
      </c>
    </row>
    <row r="60" spans="1:13">
      <c r="A60" s="25">
        <v>55</v>
      </c>
      <c r="B60" s="11" t="s">
        <v>187</v>
      </c>
      <c r="C60" s="11" t="s">
        <v>190</v>
      </c>
      <c r="D60" s="11">
        <v>3</v>
      </c>
      <c r="E60" s="11">
        <v>4</v>
      </c>
      <c r="F60" s="16">
        <f t="shared" si="5"/>
        <v>3.5</v>
      </c>
      <c r="G60" s="11" t="s">
        <v>173</v>
      </c>
      <c r="H60" s="11" t="s">
        <v>28</v>
      </c>
      <c r="I60" s="40">
        <v>88.827508947611818</v>
      </c>
      <c r="J60" s="40">
        <v>175.96921610683432</v>
      </c>
    </row>
    <row r="61" spans="1:13">
      <c r="A61" s="25">
        <v>56</v>
      </c>
      <c r="B61" s="11" t="s">
        <v>187</v>
      </c>
      <c r="C61" s="11" t="s">
        <v>190</v>
      </c>
      <c r="D61" s="11">
        <v>4</v>
      </c>
      <c r="E61" s="11">
        <v>5</v>
      </c>
      <c r="F61" s="16">
        <f t="shared" si="5"/>
        <v>4.5</v>
      </c>
      <c r="G61" s="11" t="s">
        <v>66</v>
      </c>
      <c r="H61" s="11" t="s">
        <v>28</v>
      </c>
      <c r="I61" s="40">
        <v>108.89666901432554</v>
      </c>
      <c r="J61" s="40">
        <v>200.06317954007716</v>
      </c>
    </row>
    <row r="62" spans="1:13">
      <c r="A62" s="25">
        <v>57</v>
      </c>
      <c r="B62" s="11" t="s">
        <v>187</v>
      </c>
      <c r="C62" s="11" t="s">
        <v>190</v>
      </c>
      <c r="D62" s="11">
        <v>5</v>
      </c>
      <c r="E62" s="11">
        <v>6</v>
      </c>
      <c r="F62" s="16">
        <f t="shared" si="5"/>
        <v>5.5</v>
      </c>
      <c r="G62" s="11" t="s">
        <v>164</v>
      </c>
      <c r="H62" s="11" t="s">
        <v>28</v>
      </c>
      <c r="I62" s="40">
        <v>202.73792072416362</v>
      </c>
      <c r="J62" s="40">
        <v>390.01109626276502</v>
      </c>
    </row>
    <row r="63" spans="1:13">
      <c r="A63" s="25">
        <v>58</v>
      </c>
      <c r="B63" s="11" t="s">
        <v>187</v>
      </c>
      <c r="C63" s="11" t="s">
        <v>190</v>
      </c>
      <c r="D63" s="11">
        <v>6</v>
      </c>
      <c r="E63" s="11">
        <v>7</v>
      </c>
      <c r="F63" s="16">
        <f t="shared" si="5"/>
        <v>6.5</v>
      </c>
      <c r="G63" s="11" t="s">
        <v>84</v>
      </c>
      <c r="H63" s="11" t="s">
        <v>28</v>
      </c>
      <c r="I63" s="40">
        <v>162.32455355204888</v>
      </c>
      <c r="J63" s="40">
        <v>311.49062644059563</v>
      </c>
    </row>
    <row r="64" spans="1:13">
      <c r="A64" s="25">
        <v>59</v>
      </c>
      <c r="B64" s="11" t="s">
        <v>187</v>
      </c>
      <c r="C64" s="11" t="s">
        <v>190</v>
      </c>
      <c r="D64" s="11">
        <v>7</v>
      </c>
      <c r="E64" s="11">
        <v>8</v>
      </c>
      <c r="F64" s="16">
        <f t="shared" si="5"/>
        <v>7.5</v>
      </c>
      <c r="G64" s="11" t="s">
        <v>71</v>
      </c>
      <c r="H64" s="11" t="s">
        <v>28</v>
      </c>
      <c r="I64" s="40">
        <v>118.05580446966432</v>
      </c>
      <c r="J64" s="40">
        <v>226.99630520704596</v>
      </c>
    </row>
    <row r="65" spans="1:10">
      <c r="A65" s="25">
        <v>60</v>
      </c>
      <c r="B65" s="11" t="s">
        <v>187</v>
      </c>
      <c r="C65" s="11" t="s">
        <v>190</v>
      </c>
      <c r="D65" s="11">
        <v>8</v>
      </c>
      <c r="E65" s="11">
        <v>9</v>
      </c>
      <c r="F65" s="16">
        <f t="shared" si="5"/>
        <v>8.5</v>
      </c>
      <c r="G65" s="11" t="s">
        <v>94</v>
      </c>
      <c r="H65" s="11" t="s">
        <v>28</v>
      </c>
      <c r="I65" s="40">
        <v>99.797895312125263</v>
      </c>
      <c r="J65" s="40">
        <v>181.30677544421624</v>
      </c>
    </row>
    <row r="66" spans="1:10">
      <c r="A66" s="25">
        <v>61</v>
      </c>
      <c r="B66" s="11" t="s">
        <v>187</v>
      </c>
      <c r="C66" s="11" t="s">
        <v>190</v>
      </c>
      <c r="D66" s="11">
        <v>9</v>
      </c>
      <c r="E66" s="11">
        <v>10</v>
      </c>
      <c r="F66" s="16">
        <f t="shared" si="5"/>
        <v>9.5</v>
      </c>
      <c r="G66" s="11" t="s">
        <v>151</v>
      </c>
      <c r="H66" s="11" t="s">
        <v>28</v>
      </c>
      <c r="I66" s="40">
        <v>37.463304134487778</v>
      </c>
      <c r="J66" s="40">
        <v>73.077904128576719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R108"/>
  <sheetViews>
    <sheetView zoomScale="96" zoomScaleNormal="96" workbookViewId="0">
      <pane xSplit="8" ySplit="5" topLeftCell="J6" activePane="bottomRight" state="frozen"/>
      <selection pane="topRight" activeCell="J1" sqref="J1"/>
      <selection pane="bottomLeft" activeCell="A13" sqref="A13"/>
      <selection pane="bottomRight" activeCell="N13" sqref="N13"/>
    </sheetView>
  </sheetViews>
  <sheetFormatPr defaultRowHeight="15.6"/>
  <cols>
    <col min="1" max="3" width="8.88671875" style="4"/>
    <col min="4" max="4" width="11.33203125" style="4" bestFit="1" customWidth="1"/>
    <col min="5" max="5" width="11.21875" style="4" bestFit="1" customWidth="1"/>
    <col min="6" max="6" width="10.88671875" style="4" bestFit="1" customWidth="1"/>
    <col min="7" max="8" width="8.88671875" style="4"/>
    <col min="9" max="9" width="9.21875" style="4" customWidth="1"/>
    <col min="10" max="10" width="13.88671875" style="4" bestFit="1" customWidth="1"/>
    <col min="11" max="12" width="7.77734375" style="4" bestFit="1" customWidth="1"/>
    <col min="13" max="13" width="10" style="4" bestFit="1" customWidth="1"/>
    <col min="14" max="14" width="9.6640625" style="4" bestFit="1" customWidth="1"/>
    <col min="15" max="15" width="8.6640625" style="4" customWidth="1"/>
    <col min="16" max="16" width="9.6640625" style="4" bestFit="1" customWidth="1"/>
    <col min="17" max="17" width="9.6640625" style="4" customWidth="1"/>
    <col min="18" max="38" width="8.88671875" style="4"/>
    <col min="39" max="39" width="8.77734375" style="4" bestFit="1" customWidth="1"/>
    <col min="40" max="16384" width="8.88671875" style="4"/>
  </cols>
  <sheetData>
    <row r="1" spans="1:44" ht="18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AL1" s="52" t="s">
        <v>193</v>
      </c>
      <c r="AM1" s="53">
        <v>0.54</v>
      </c>
      <c r="AN1" s="53">
        <v>0.53</v>
      </c>
      <c r="AO1" s="53">
        <v>0.59</v>
      </c>
      <c r="AP1" s="53">
        <v>0.53</v>
      </c>
      <c r="AQ1" s="53">
        <v>0.49</v>
      </c>
      <c r="AR1" s="53">
        <v>0.55000000000000004</v>
      </c>
    </row>
    <row r="2" spans="1:44" ht="18.600000000000001">
      <c r="A2" s="5" t="s">
        <v>12</v>
      </c>
      <c r="B2" s="2"/>
      <c r="C2" s="6">
        <f>COUNTA(H6:H108)</f>
        <v>19</v>
      </c>
      <c r="D2" s="2"/>
      <c r="E2" s="2"/>
      <c r="F2" s="2"/>
      <c r="G2" s="2"/>
      <c r="H2" s="2"/>
      <c r="I2" s="2"/>
      <c r="J2" s="3" t="s">
        <v>13</v>
      </c>
      <c r="K2" s="3"/>
      <c r="L2" s="3"/>
      <c r="M2" s="3"/>
      <c r="N2" s="3"/>
      <c r="O2" s="2"/>
      <c r="P2" s="23"/>
      <c r="Q2" s="2"/>
      <c r="AL2" s="52" t="s">
        <v>194</v>
      </c>
      <c r="AM2" s="53">
        <v>0.73</v>
      </c>
      <c r="AN2" s="53">
        <v>0.74</v>
      </c>
      <c r="AO2" s="53">
        <v>0.72</v>
      </c>
      <c r="AP2" s="53">
        <v>0.72</v>
      </c>
      <c r="AQ2" s="53">
        <v>0.74</v>
      </c>
      <c r="AR2" s="53">
        <v>0.64</v>
      </c>
    </row>
    <row r="3" spans="1:44" ht="18">
      <c r="A3" s="5" t="s">
        <v>75</v>
      </c>
      <c r="B3" s="2"/>
      <c r="C3" s="6">
        <f>COUNTA(G6:G108)</f>
        <v>103</v>
      </c>
      <c r="D3" s="2"/>
      <c r="E3" s="2"/>
      <c r="F3" s="2"/>
      <c r="G3" s="2"/>
      <c r="H3" s="2"/>
      <c r="I3" s="2"/>
      <c r="J3" s="15">
        <v>1.0208999999999999</v>
      </c>
      <c r="K3" s="15"/>
      <c r="L3" s="15"/>
      <c r="M3" s="15"/>
      <c r="N3" s="15"/>
      <c r="O3" s="3"/>
      <c r="P3" s="3"/>
      <c r="Q3" s="3"/>
      <c r="AL3" s="52" t="s">
        <v>195</v>
      </c>
      <c r="AM3" s="53">
        <v>1.25</v>
      </c>
      <c r="AN3" s="53">
        <v>12</v>
      </c>
      <c r="AO3" s="53">
        <v>6</v>
      </c>
      <c r="AP3" s="53">
        <v>5</v>
      </c>
      <c r="AQ3" s="53">
        <v>1.9</v>
      </c>
      <c r="AR3" s="53">
        <v>2.5</v>
      </c>
    </row>
    <row r="4" spans="1:44">
      <c r="A4" s="5" t="s">
        <v>1</v>
      </c>
      <c r="B4" s="6"/>
      <c r="C4" s="57" t="s">
        <v>209</v>
      </c>
      <c r="D4" s="2"/>
      <c r="E4" s="2"/>
      <c r="F4" s="2"/>
      <c r="G4" s="2"/>
      <c r="H4" s="2"/>
      <c r="I4" s="3"/>
      <c r="J4" s="15">
        <v>2.65</v>
      </c>
      <c r="K4" s="15"/>
      <c r="L4" s="15"/>
      <c r="M4" s="15"/>
      <c r="N4" s="15"/>
      <c r="O4" s="3"/>
      <c r="P4" s="3"/>
      <c r="Q4" s="3"/>
    </row>
    <row r="5" spans="1:44" s="22" customFormat="1" ht="33.6">
      <c r="A5" s="20" t="s">
        <v>2</v>
      </c>
      <c r="B5" s="21" t="s">
        <v>3</v>
      </c>
      <c r="C5" s="21" t="s">
        <v>4</v>
      </c>
      <c r="D5" s="21" t="s">
        <v>5</v>
      </c>
      <c r="E5" s="21" t="s">
        <v>6</v>
      </c>
      <c r="F5" s="21" t="s">
        <v>7</v>
      </c>
      <c r="G5" s="10" t="s">
        <v>8</v>
      </c>
      <c r="H5" s="10" t="s">
        <v>11</v>
      </c>
      <c r="I5" s="10" t="s">
        <v>9</v>
      </c>
      <c r="J5" s="10" t="s">
        <v>10</v>
      </c>
      <c r="K5" s="19" t="s">
        <v>204</v>
      </c>
      <c r="L5" s="19" t="s">
        <v>205</v>
      </c>
      <c r="M5" s="19" t="s">
        <v>206</v>
      </c>
      <c r="N5" s="19" t="s">
        <v>207</v>
      </c>
      <c r="O5" s="19" t="s">
        <v>77</v>
      </c>
      <c r="P5" s="19" t="s">
        <v>208</v>
      </c>
      <c r="Q5" s="19" t="s">
        <v>78</v>
      </c>
      <c r="S5" s="51" t="s">
        <v>200</v>
      </c>
      <c r="AL5" s="55" t="s">
        <v>196</v>
      </c>
      <c r="AM5" s="55" t="s">
        <v>197</v>
      </c>
      <c r="AN5" s="55" t="s">
        <v>198</v>
      </c>
      <c r="AO5" s="55" t="s">
        <v>199</v>
      </c>
      <c r="AP5" s="55" t="s">
        <v>201</v>
      </c>
      <c r="AQ5" s="55" t="s">
        <v>202</v>
      </c>
      <c r="AR5" s="55" t="s">
        <v>203</v>
      </c>
    </row>
    <row r="6" spans="1:44" s="22" customFormat="1">
      <c r="A6" s="31">
        <v>1</v>
      </c>
      <c r="B6" s="34" t="s">
        <v>187</v>
      </c>
      <c r="C6" s="34" t="s">
        <v>191</v>
      </c>
      <c r="D6" s="31">
        <v>0</v>
      </c>
      <c r="E6" s="31">
        <v>1</v>
      </c>
      <c r="F6" s="11">
        <f t="shared" ref="F6:F23" si="0">AVERAGE(D6:E6)</f>
        <v>0.5</v>
      </c>
      <c r="G6" s="32" t="s">
        <v>31</v>
      </c>
      <c r="H6" s="11" t="s">
        <v>28</v>
      </c>
      <c r="I6" s="36">
        <v>0.39806092278071931</v>
      </c>
      <c r="J6" s="36">
        <v>0.6318877561296864</v>
      </c>
      <c r="K6" s="43">
        <v>8.3808755529841822E-2</v>
      </c>
      <c r="L6" s="43">
        <v>0.90458754872512814</v>
      </c>
      <c r="M6" s="43">
        <v>4.4316518148996682</v>
      </c>
      <c r="N6" s="43">
        <v>-14.348577848517738</v>
      </c>
      <c r="O6" s="49">
        <v>0.41692659357797635</v>
      </c>
      <c r="P6" s="49">
        <v>-24.295992569247367</v>
      </c>
      <c r="Q6" s="43">
        <v>5.8038608985323492</v>
      </c>
      <c r="AL6" s="34">
        <v>0.5</v>
      </c>
      <c r="AM6" s="54">
        <f t="shared" ref="AM6:AM22" si="1">$AM$1+($AM$2-$AM$1)*EXP(-1*(AL6/$AM$3))</f>
        <v>0.66736080874677151</v>
      </c>
      <c r="AN6" s="54">
        <f>$AN$1+($AN$2-$AN$1)*EXP(-1*(AL6/$AN$3))</f>
        <v>0.73142978599291897</v>
      </c>
      <c r="AO6" s="54">
        <f>$AO$1+($AO$2-$AO$1)*EXP(-1*(AL6/$AO$3))</f>
        <v>0.70960577390181201</v>
      </c>
      <c r="AP6" s="54">
        <f t="shared" ref="AP6:AP22" si="2">$AP$1+($AP$2-$AP$1)*EXP(-1*(AL6/$AP$3))</f>
        <v>0.70191910942683222</v>
      </c>
      <c r="AQ6" s="54">
        <f>$AQ$1+($AQ$2-$AQ$1)*EXP(-1*(AL6/$AQ$3))</f>
        <v>0.682155131648434</v>
      </c>
      <c r="AR6" s="54">
        <f>$AR$1+($AR$2-$AR$1)*EXP(-1*(AL6/$AR$3))</f>
        <v>0.62368576777701834</v>
      </c>
    </row>
    <row r="7" spans="1:44" s="22" customFormat="1">
      <c r="A7" s="35">
        <v>2</v>
      </c>
      <c r="B7" s="35" t="s">
        <v>187</v>
      </c>
      <c r="C7" s="35" t="s">
        <v>192</v>
      </c>
      <c r="D7" s="35">
        <v>0</v>
      </c>
      <c r="E7" s="35">
        <v>1</v>
      </c>
      <c r="F7" s="13">
        <f t="shared" si="0"/>
        <v>0.5</v>
      </c>
      <c r="G7" s="33" t="s">
        <v>63</v>
      </c>
      <c r="H7" s="13" t="s">
        <v>28</v>
      </c>
      <c r="I7" s="38">
        <v>0.42469441210710124</v>
      </c>
      <c r="J7" s="38">
        <v>0.65708788164748733</v>
      </c>
      <c r="K7" s="48">
        <v>8.5581833116407463E-2</v>
      </c>
      <c r="L7" s="48">
        <v>0.90227134228352135</v>
      </c>
      <c r="M7" s="48">
        <v>4.1491918105274301</v>
      </c>
      <c r="N7" s="48">
        <v>-15.349312332895927</v>
      </c>
      <c r="O7" s="50">
        <v>0.4709272039224171</v>
      </c>
      <c r="P7" s="50">
        <v>-24.507772978147791</v>
      </c>
      <c r="Q7" s="48">
        <v>6.4197628309212726</v>
      </c>
      <c r="AL7" s="34">
        <v>1.5</v>
      </c>
      <c r="AM7" s="54">
        <f t="shared" si="1"/>
        <v>0.59722690026331837</v>
      </c>
      <c r="AN7" s="54">
        <f t="shared" ref="AN7:AN25" si="3">$AN$1+($AN$2-$AN$1)*EXP(-1*(AL7/$AN$3))</f>
        <v>0.71532434954276503</v>
      </c>
      <c r="AO7" s="54">
        <f t="shared" ref="AO7:AO25" si="4">$AO$1+($AO$2-$AO$1)*EXP(-1*(AL7/$AO$3))</f>
        <v>0.69124410179928264</v>
      </c>
      <c r="AP7" s="54">
        <f t="shared" si="2"/>
        <v>0.6707554619295264</v>
      </c>
      <c r="AQ7" s="54">
        <f t="shared" ref="AQ7:AQ19" si="5">$AQ$1+($AQ$2-$AQ$1)*EXP(-1*(AL7/$AQ$3))</f>
        <v>0.60352093095862569</v>
      </c>
      <c r="AR7" s="54">
        <f t="shared" ref="AR7:AR19" si="6">$AR$1+($AR$2-$AR$1)*EXP(-1*(AL7/$AR$3))</f>
        <v>0.59939304724846243</v>
      </c>
    </row>
    <row r="8" spans="1:44" s="22" customFormat="1">
      <c r="A8" s="35">
        <v>3</v>
      </c>
      <c r="B8" s="35" t="s">
        <v>187</v>
      </c>
      <c r="C8" s="35" t="s">
        <v>192</v>
      </c>
      <c r="D8" s="35">
        <v>1</v>
      </c>
      <c r="E8" s="35">
        <v>2</v>
      </c>
      <c r="F8" s="13">
        <f t="shared" si="0"/>
        <v>1.5</v>
      </c>
      <c r="G8" s="33" t="s">
        <v>112</v>
      </c>
      <c r="H8" s="13" t="s">
        <v>28</v>
      </c>
      <c r="I8" s="38">
        <v>0.36626895351727556</v>
      </c>
      <c r="J8" s="38">
        <v>0.60003676800775485</v>
      </c>
      <c r="K8" s="48">
        <v>8.5665806033816558E-2</v>
      </c>
      <c r="L8" s="48">
        <v>0.9493317851910944</v>
      </c>
      <c r="M8" s="48">
        <v>4.5665105387916771</v>
      </c>
      <c r="N8" s="48">
        <v>-14.018732504734897</v>
      </c>
      <c r="O8" s="50">
        <v>0.43491671608101773</v>
      </c>
      <c r="P8" s="50">
        <v>-24.424682100014611</v>
      </c>
      <c r="Q8" s="48">
        <v>5.9230498015457513</v>
      </c>
      <c r="AL8" s="34">
        <v>2.5</v>
      </c>
      <c r="AM8" s="54">
        <f t="shared" si="1"/>
        <v>0.56571370381495645</v>
      </c>
      <c r="AN8" s="54">
        <f t="shared" si="3"/>
        <v>0.70050663269163338</v>
      </c>
      <c r="AO8" s="54">
        <f t="shared" si="4"/>
        <v>0.67570128192605772</v>
      </c>
      <c r="AP8" s="54">
        <f t="shared" si="2"/>
        <v>0.64524082534540039</v>
      </c>
      <c r="AQ8" s="54">
        <f t="shared" si="5"/>
        <v>0.55706561336749028</v>
      </c>
      <c r="AR8" s="54">
        <f t="shared" si="6"/>
        <v>0.58310914970542982</v>
      </c>
    </row>
    <row r="9" spans="1:44" s="22" customFormat="1">
      <c r="A9" s="35">
        <v>4</v>
      </c>
      <c r="B9" s="35" t="s">
        <v>187</v>
      </c>
      <c r="C9" s="35" t="s">
        <v>192</v>
      </c>
      <c r="D9" s="35">
        <v>2</v>
      </c>
      <c r="E9" s="35">
        <v>3</v>
      </c>
      <c r="F9" s="13">
        <f t="shared" si="0"/>
        <v>2.5</v>
      </c>
      <c r="G9" s="33" t="s">
        <v>120</v>
      </c>
      <c r="H9" s="13" t="s">
        <v>28</v>
      </c>
      <c r="I9" s="38">
        <v>0.33147477000278763</v>
      </c>
      <c r="J9" s="38">
        <v>0.56275547341026133</v>
      </c>
      <c r="K9" s="48">
        <v>8.35154542066147E-2</v>
      </c>
      <c r="L9" s="48">
        <v>0.912640748430666</v>
      </c>
      <c r="M9" s="48">
        <v>4.3913003857036346</v>
      </c>
      <c r="N9" s="48">
        <v>-14.781245351936589</v>
      </c>
      <c r="O9" s="50">
        <v>0.43519319628327208</v>
      </c>
      <c r="P9" s="50">
        <v>-24.447988078027578</v>
      </c>
      <c r="Q9" s="48">
        <v>6.0794184799345068</v>
      </c>
      <c r="AL9" s="34">
        <v>3.5</v>
      </c>
      <c r="AM9" s="54">
        <f t="shared" si="1"/>
        <v>0.55155391189879144</v>
      </c>
      <c r="AN9" s="54">
        <f t="shared" si="3"/>
        <v>0.68687367506519081</v>
      </c>
      <c r="AO9" s="54">
        <f t="shared" si="4"/>
        <v>0.66254456895010605</v>
      </c>
      <c r="AP9" s="54">
        <f t="shared" si="2"/>
        <v>0.62435120772036778</v>
      </c>
      <c r="AQ9" s="54">
        <f t="shared" si="5"/>
        <v>0.52962085633350708</v>
      </c>
      <c r="AR9" s="54">
        <f t="shared" si="6"/>
        <v>0.57219372675474467</v>
      </c>
    </row>
    <row r="10" spans="1:44" s="22" customFormat="1">
      <c r="A10" s="35">
        <v>5</v>
      </c>
      <c r="B10" s="35" t="s">
        <v>187</v>
      </c>
      <c r="C10" s="35" t="s">
        <v>192</v>
      </c>
      <c r="D10" s="35">
        <v>3</v>
      </c>
      <c r="E10" s="35">
        <v>4</v>
      </c>
      <c r="F10" s="13">
        <f t="shared" si="0"/>
        <v>3.5</v>
      </c>
      <c r="G10" s="33" t="s">
        <v>143</v>
      </c>
      <c r="H10" s="10"/>
      <c r="I10" s="38">
        <v>0.31880472021317074</v>
      </c>
      <c r="J10" s="38">
        <v>0.54849823561818456</v>
      </c>
      <c r="K10" s="44"/>
      <c r="L10" s="44"/>
      <c r="M10" s="44"/>
      <c r="N10" s="44"/>
      <c r="O10" s="50"/>
      <c r="P10" s="50"/>
      <c r="Q10" s="48"/>
      <c r="AL10" s="34">
        <v>4.5</v>
      </c>
      <c r="AM10" s="54">
        <f t="shared" si="1"/>
        <v>0.54519150726498566</v>
      </c>
      <c r="AN10" s="54">
        <f t="shared" si="3"/>
        <v>0.6743307485461042</v>
      </c>
      <c r="AO10" s="54">
        <f t="shared" si="4"/>
        <v>0.65140765185633187</v>
      </c>
      <c r="AP10" s="54">
        <f t="shared" si="2"/>
        <v>0.60724823535071382</v>
      </c>
      <c r="AQ10" s="54">
        <f t="shared" si="5"/>
        <v>0.51340711100334713</v>
      </c>
      <c r="AR10" s="54">
        <f t="shared" si="6"/>
        <v>0.56487689993994283</v>
      </c>
    </row>
    <row r="11" spans="1:44" s="22" customFormat="1">
      <c r="A11" s="35">
        <v>6</v>
      </c>
      <c r="B11" s="35" t="s">
        <v>187</v>
      </c>
      <c r="C11" s="35" t="s">
        <v>192</v>
      </c>
      <c r="D11" s="35">
        <v>4</v>
      </c>
      <c r="E11" s="35">
        <v>5</v>
      </c>
      <c r="F11" s="13">
        <f t="shared" si="0"/>
        <v>4.5</v>
      </c>
      <c r="G11" s="33" t="s">
        <v>70</v>
      </c>
      <c r="H11" s="10"/>
      <c r="I11" s="38">
        <v>0.31481654374008045</v>
      </c>
      <c r="J11" s="38">
        <v>0.54393105176298528</v>
      </c>
      <c r="K11" s="44"/>
      <c r="L11" s="44"/>
      <c r="M11" s="44"/>
      <c r="N11" s="44"/>
      <c r="O11" s="50"/>
      <c r="P11" s="50"/>
      <c r="Q11" s="48"/>
      <c r="AL11" s="34">
        <v>5.5</v>
      </c>
      <c r="AM11" s="54">
        <f t="shared" si="1"/>
        <v>0.54233269458158306</v>
      </c>
      <c r="AN11" s="54">
        <f t="shared" si="3"/>
        <v>0.66279069905911248</v>
      </c>
      <c r="AO11" s="54">
        <f t="shared" si="4"/>
        <v>0.64198045506483015</v>
      </c>
      <c r="AP11" s="54">
        <f t="shared" si="2"/>
        <v>0.59324550590263514</v>
      </c>
      <c r="AQ11" s="54">
        <f t="shared" si="5"/>
        <v>0.50382839484616759</v>
      </c>
      <c r="AR11" s="54">
        <f t="shared" si="6"/>
        <v>0.55997228425261014</v>
      </c>
    </row>
    <row r="12" spans="1:44" s="22" customFormat="1">
      <c r="A12" s="35">
        <v>7</v>
      </c>
      <c r="B12" s="35" t="s">
        <v>187</v>
      </c>
      <c r="C12" s="35" t="s">
        <v>192</v>
      </c>
      <c r="D12" s="35">
        <v>5</v>
      </c>
      <c r="E12" s="35">
        <v>6</v>
      </c>
      <c r="F12" s="13">
        <f t="shared" si="0"/>
        <v>5.5</v>
      </c>
      <c r="G12" s="33" t="s">
        <v>60</v>
      </c>
      <c r="H12" s="10"/>
      <c r="I12" s="38">
        <v>0.32617295077862912</v>
      </c>
      <c r="J12" s="38">
        <v>0.55683562527886599</v>
      </c>
      <c r="K12" s="44"/>
      <c r="L12" s="44"/>
      <c r="M12" s="44"/>
      <c r="N12" s="44"/>
      <c r="O12" s="50"/>
      <c r="P12" s="50"/>
      <c r="Q12" s="48"/>
      <c r="AL12" s="34">
        <v>6.5</v>
      </c>
      <c r="AM12" s="54">
        <f t="shared" si="1"/>
        <v>0.54104814723994454</v>
      </c>
      <c r="AN12" s="54">
        <f t="shared" si="3"/>
        <v>0.65217334098405977</v>
      </c>
      <c r="AO12" s="54">
        <f t="shared" si="4"/>
        <v>0.63400050526387641</v>
      </c>
      <c r="AP12" s="54">
        <f t="shared" si="2"/>
        <v>0.58178104067646241</v>
      </c>
      <c r="AQ12" s="54">
        <f t="shared" si="5"/>
        <v>0.4981695047284635</v>
      </c>
      <c r="AR12" s="54">
        <f t="shared" si="6"/>
        <v>0.55668462203929014</v>
      </c>
    </row>
    <row r="13" spans="1:44" s="22" customFormat="1">
      <c r="A13" s="35">
        <v>8</v>
      </c>
      <c r="B13" s="35" t="s">
        <v>187</v>
      </c>
      <c r="C13" s="35" t="s">
        <v>192</v>
      </c>
      <c r="D13" s="35">
        <v>6</v>
      </c>
      <c r="E13" s="35">
        <v>7</v>
      </c>
      <c r="F13" s="13">
        <f t="shared" si="0"/>
        <v>6.5</v>
      </c>
      <c r="G13" s="33" t="s">
        <v>86</v>
      </c>
      <c r="H13" s="10"/>
      <c r="I13" s="38">
        <v>0.34732124668975356</v>
      </c>
      <c r="J13" s="38">
        <v>0.58006497600733409</v>
      </c>
      <c r="K13" s="44"/>
      <c r="L13" s="44"/>
      <c r="M13" s="44"/>
      <c r="N13" s="44"/>
      <c r="O13" s="50"/>
      <c r="P13" s="50"/>
      <c r="Q13" s="48"/>
      <c r="AL13" s="34">
        <v>7.5</v>
      </c>
      <c r="AM13" s="54">
        <f t="shared" si="1"/>
        <v>0.54047096291356667</v>
      </c>
      <c r="AN13" s="54">
        <f t="shared" si="3"/>
        <v>0.64240489998898798</v>
      </c>
      <c r="AO13" s="54">
        <f t="shared" si="4"/>
        <v>0.62724562359182467</v>
      </c>
      <c r="AP13" s="54">
        <f t="shared" si="2"/>
        <v>0.57239473042820166</v>
      </c>
      <c r="AQ13" s="54">
        <f t="shared" si="5"/>
        <v>0.49482635969328603</v>
      </c>
      <c r="AR13" s="54">
        <f t="shared" si="6"/>
        <v>0.55448083615310784</v>
      </c>
    </row>
    <row r="14" spans="1:44" s="22" customFormat="1">
      <c r="A14" s="35">
        <v>9</v>
      </c>
      <c r="B14" s="35" t="s">
        <v>187</v>
      </c>
      <c r="C14" s="35" t="s">
        <v>192</v>
      </c>
      <c r="D14" s="35">
        <v>7</v>
      </c>
      <c r="E14" s="35">
        <v>8</v>
      </c>
      <c r="F14" s="13">
        <f t="shared" si="0"/>
        <v>7.5</v>
      </c>
      <c r="G14" s="33" t="s">
        <v>159</v>
      </c>
      <c r="H14" s="10"/>
      <c r="I14" s="38">
        <v>0.33092726263187117</v>
      </c>
      <c r="J14" s="38">
        <v>0.56214717870204656</v>
      </c>
      <c r="K14" s="44"/>
      <c r="L14" s="44"/>
      <c r="M14" s="44"/>
      <c r="N14" s="44"/>
      <c r="O14" s="50"/>
      <c r="P14" s="50"/>
      <c r="Q14" s="48"/>
      <c r="AL14" s="34">
        <v>8.5</v>
      </c>
      <c r="AM14" s="54">
        <f t="shared" si="1"/>
        <v>0.54021161727809053</v>
      </c>
      <c r="AN14" s="54">
        <f t="shared" si="3"/>
        <v>0.63341750041183609</v>
      </c>
      <c r="AO14" s="54">
        <f t="shared" si="4"/>
        <v>0.62152773970263431</v>
      </c>
      <c r="AP14" s="54">
        <f t="shared" si="2"/>
        <v>0.56470986957001956</v>
      </c>
      <c r="AQ14" s="54">
        <f t="shared" si="5"/>
        <v>0.49285130478079264</v>
      </c>
      <c r="AR14" s="54">
        <f t="shared" si="6"/>
        <v>0.55300359429642942</v>
      </c>
    </row>
    <row r="15" spans="1:44" s="22" customFormat="1">
      <c r="A15" s="35">
        <v>10</v>
      </c>
      <c r="B15" s="35" t="s">
        <v>187</v>
      </c>
      <c r="C15" s="35" t="s">
        <v>192</v>
      </c>
      <c r="D15" s="35">
        <v>8</v>
      </c>
      <c r="E15" s="35">
        <v>9</v>
      </c>
      <c r="F15" s="13">
        <f t="shared" si="0"/>
        <v>8.5</v>
      </c>
      <c r="G15" s="33" t="s">
        <v>118</v>
      </c>
      <c r="H15" s="10"/>
      <c r="I15" s="38">
        <v>0.32456454306848026</v>
      </c>
      <c r="J15" s="38">
        <v>0.55502668040177106</v>
      </c>
      <c r="K15" s="44"/>
      <c r="L15" s="44"/>
      <c r="M15" s="44"/>
      <c r="N15" s="44"/>
      <c r="O15" s="50"/>
      <c r="P15" s="50"/>
      <c r="Q15" s="48"/>
      <c r="AL15" s="34">
        <v>9.5</v>
      </c>
      <c r="AM15" s="54">
        <f t="shared" si="1"/>
        <v>0.54009508577235377</v>
      </c>
      <c r="AN15" s="54">
        <f t="shared" si="3"/>
        <v>0.62514869362883552</v>
      </c>
      <c r="AO15" s="54">
        <f t="shared" si="4"/>
        <v>0.61668765548538818</v>
      </c>
      <c r="AP15" s="54">
        <f t="shared" si="2"/>
        <v>0.55841803765230069</v>
      </c>
      <c r="AQ15" s="54">
        <f t="shared" si="5"/>
        <v>0.49168448674977133</v>
      </c>
      <c r="AR15" s="54">
        <f t="shared" si="6"/>
        <v>0.55201336946705493</v>
      </c>
    </row>
    <row r="16" spans="1:44" s="22" customFormat="1">
      <c r="A16" s="35">
        <v>11</v>
      </c>
      <c r="B16" s="35" t="s">
        <v>187</v>
      </c>
      <c r="C16" s="35" t="s">
        <v>192</v>
      </c>
      <c r="D16" s="35">
        <v>9</v>
      </c>
      <c r="E16" s="35">
        <v>10</v>
      </c>
      <c r="F16" s="13">
        <f t="shared" si="0"/>
        <v>9.5</v>
      </c>
      <c r="G16" s="33" t="s">
        <v>115</v>
      </c>
      <c r="H16" s="10"/>
      <c r="I16" s="38">
        <v>0.31111233845134212</v>
      </c>
      <c r="J16" s="38">
        <v>0.53965427023301871</v>
      </c>
      <c r="K16" s="44"/>
      <c r="L16" s="44"/>
      <c r="M16" s="44"/>
      <c r="N16" s="44"/>
      <c r="O16" s="50"/>
      <c r="P16" s="50"/>
      <c r="Q16" s="48"/>
      <c r="AL16" s="34">
        <v>11</v>
      </c>
      <c r="AM16" s="54">
        <f t="shared" si="1"/>
        <v>0.54002863928426814</v>
      </c>
      <c r="AN16" s="54">
        <f t="shared" si="3"/>
        <v>0.61396842741241797</v>
      </c>
      <c r="AO16" s="54">
        <f t="shared" si="4"/>
        <v>0.61078436699036021</v>
      </c>
      <c r="AP16" s="54">
        <f t="shared" si="2"/>
        <v>0.55105260008884349</v>
      </c>
      <c r="AQ16" s="54">
        <f t="shared" si="5"/>
        <v>0.49076489801608603</v>
      </c>
      <c r="AR16" s="54">
        <f t="shared" si="6"/>
        <v>0.55110496059127623</v>
      </c>
    </row>
    <row r="17" spans="1:44" s="22" customFormat="1">
      <c r="A17" s="35">
        <v>12</v>
      </c>
      <c r="B17" s="35" t="s">
        <v>187</v>
      </c>
      <c r="C17" s="35" t="s">
        <v>192</v>
      </c>
      <c r="D17" s="35">
        <v>10</v>
      </c>
      <c r="E17" s="35">
        <v>12</v>
      </c>
      <c r="F17" s="13">
        <f t="shared" si="0"/>
        <v>11</v>
      </c>
      <c r="G17" s="33" t="s">
        <v>61</v>
      </c>
      <c r="H17" s="10"/>
      <c r="I17" s="38">
        <v>0.29478110508527866</v>
      </c>
      <c r="J17" s="38">
        <v>0.52038865533279943</v>
      </c>
      <c r="K17" s="44"/>
      <c r="L17" s="44"/>
      <c r="M17" s="44"/>
      <c r="N17" s="44"/>
      <c r="O17" s="50"/>
      <c r="P17" s="50"/>
      <c r="Q17" s="48"/>
      <c r="AL17" s="34">
        <v>13</v>
      </c>
      <c r="AM17" s="54">
        <f t="shared" si="1"/>
        <v>0.54000578217177164</v>
      </c>
      <c r="AN17" s="54">
        <f t="shared" si="3"/>
        <v>0.60107773927241592</v>
      </c>
      <c r="AO17" s="54">
        <f t="shared" si="4"/>
        <v>0.60489264971904932</v>
      </c>
      <c r="AP17" s="54">
        <f t="shared" si="2"/>
        <v>0.54411197986072346</v>
      </c>
      <c r="AQ17" s="54">
        <f t="shared" si="5"/>
        <v>0.49026696323003355</v>
      </c>
      <c r="AR17" s="54">
        <f t="shared" si="6"/>
        <v>0.55049649079786855</v>
      </c>
    </row>
    <row r="18" spans="1:44" s="22" customFormat="1">
      <c r="A18" s="35">
        <v>13</v>
      </c>
      <c r="B18" s="35" t="s">
        <v>187</v>
      </c>
      <c r="C18" s="35" t="s">
        <v>192</v>
      </c>
      <c r="D18" s="35">
        <v>12</v>
      </c>
      <c r="E18" s="35">
        <v>14</v>
      </c>
      <c r="F18" s="13">
        <f t="shared" si="0"/>
        <v>13</v>
      </c>
      <c r="G18" s="33" t="s">
        <v>103</v>
      </c>
      <c r="H18" s="10"/>
      <c r="I18" s="38">
        <v>0.33945850845469638</v>
      </c>
      <c r="J18" s="38">
        <v>0.57154728449693637</v>
      </c>
      <c r="K18" s="44"/>
      <c r="L18" s="44"/>
      <c r="M18" s="44"/>
      <c r="N18" s="44"/>
      <c r="O18" s="50"/>
      <c r="P18" s="50"/>
      <c r="Q18" s="48"/>
      <c r="AL18" s="34">
        <v>15</v>
      </c>
      <c r="AM18" s="54">
        <f t="shared" si="1"/>
        <v>0.5400011674003472</v>
      </c>
      <c r="AN18" s="54">
        <f t="shared" si="3"/>
        <v>0.59016600734063995</v>
      </c>
      <c r="AO18" s="54">
        <f t="shared" si="4"/>
        <v>0.60067104982110686</v>
      </c>
      <c r="AP18" s="54">
        <f t="shared" si="2"/>
        <v>0.53945954298989418</v>
      </c>
      <c r="AQ18" s="54">
        <f t="shared" si="5"/>
        <v>0.49009317499155591</v>
      </c>
      <c r="AR18" s="54">
        <f t="shared" si="6"/>
        <v>0.5502230876959</v>
      </c>
    </row>
    <row r="19" spans="1:44" s="22" customFormat="1">
      <c r="A19" s="35">
        <v>14</v>
      </c>
      <c r="B19" s="35" t="s">
        <v>187</v>
      </c>
      <c r="C19" s="35" t="s">
        <v>192</v>
      </c>
      <c r="D19" s="35">
        <v>14</v>
      </c>
      <c r="E19" s="35">
        <v>16</v>
      </c>
      <c r="F19" s="13">
        <f t="shared" si="0"/>
        <v>15</v>
      </c>
      <c r="G19" s="33" t="s">
        <v>101</v>
      </c>
      <c r="H19" s="10"/>
      <c r="I19" s="38">
        <v>0.2897886917362687</v>
      </c>
      <c r="J19" s="38">
        <v>0.51436217651578287</v>
      </c>
      <c r="K19" s="44"/>
      <c r="L19" s="44"/>
      <c r="M19" s="44"/>
      <c r="N19" s="44"/>
      <c r="O19" s="50"/>
      <c r="P19" s="50"/>
      <c r="Q19" s="48"/>
      <c r="AL19" s="34">
        <v>17</v>
      </c>
      <c r="AM19" s="54">
        <f t="shared" si="1"/>
        <v>0.54000023569406519</v>
      </c>
      <c r="AN19" s="54">
        <f t="shared" si="3"/>
        <v>0.58092942567348627</v>
      </c>
      <c r="AO19" s="54">
        <f t="shared" si="4"/>
        <v>0.5976461413135159</v>
      </c>
      <c r="AP19" s="54">
        <f t="shared" si="2"/>
        <v>0.53634092129246203</v>
      </c>
      <c r="AQ19" s="54">
        <f t="shared" si="5"/>
        <v>0.49003251975581186</v>
      </c>
      <c r="AR19" s="54">
        <f t="shared" si="6"/>
        <v>0.55010023976330613</v>
      </c>
    </row>
    <row r="20" spans="1:44" s="22" customFormat="1">
      <c r="A20" s="35">
        <v>15</v>
      </c>
      <c r="B20" s="35" t="s">
        <v>187</v>
      </c>
      <c r="C20" s="35" t="s">
        <v>192</v>
      </c>
      <c r="D20" s="35">
        <v>16</v>
      </c>
      <c r="E20" s="35">
        <v>18</v>
      </c>
      <c r="F20" s="13">
        <f t="shared" si="0"/>
        <v>17</v>
      </c>
      <c r="G20" s="33" t="s">
        <v>36</v>
      </c>
      <c r="H20" s="10"/>
      <c r="I20" s="38">
        <v>0.28889526336548466</v>
      </c>
      <c r="J20" s="38">
        <v>0.51327676146070456</v>
      </c>
      <c r="K20" s="44"/>
      <c r="L20" s="44"/>
      <c r="M20" s="44"/>
      <c r="N20" s="44"/>
      <c r="O20" s="50"/>
      <c r="P20" s="50"/>
      <c r="Q20" s="48"/>
      <c r="AL20" s="34">
        <v>19</v>
      </c>
      <c r="AM20" s="54">
        <f t="shared" si="1"/>
        <v>0.5400000475858111</v>
      </c>
      <c r="AN20" s="54">
        <f t="shared" si="3"/>
        <v>0.57311082809178093</v>
      </c>
      <c r="AO20" s="54">
        <f t="shared" si="4"/>
        <v>0.59547869965620592</v>
      </c>
      <c r="AP20" s="54">
        <f t="shared" si="2"/>
        <v>0.53425044665267152</v>
      </c>
      <c r="AQ20" s="54"/>
      <c r="AR20" s="54"/>
    </row>
    <row r="21" spans="1:44" s="22" customFormat="1">
      <c r="A21" s="35">
        <v>16</v>
      </c>
      <c r="B21" s="35" t="s">
        <v>187</v>
      </c>
      <c r="C21" s="35" t="s">
        <v>192</v>
      </c>
      <c r="D21" s="35">
        <v>18</v>
      </c>
      <c r="E21" s="35">
        <v>20</v>
      </c>
      <c r="F21" s="13">
        <f t="shared" si="0"/>
        <v>19</v>
      </c>
      <c r="G21" s="33" t="s">
        <v>154</v>
      </c>
      <c r="H21" s="10"/>
      <c r="I21" s="38">
        <v>0.30034712656344714</v>
      </c>
      <c r="J21" s="38">
        <v>0.52703102568235483</v>
      </c>
      <c r="K21" s="44"/>
      <c r="L21" s="44"/>
      <c r="M21" s="44"/>
      <c r="N21" s="44"/>
      <c r="O21" s="50"/>
      <c r="P21" s="50"/>
      <c r="Q21" s="48"/>
      <c r="AL21" s="34">
        <v>21</v>
      </c>
      <c r="AM21" s="54">
        <f t="shared" si="1"/>
        <v>0.54000000960740957</v>
      </c>
      <c r="AN21" s="54">
        <f t="shared" si="3"/>
        <v>0.5664925281245935</v>
      </c>
      <c r="AO21" s="54">
        <f t="shared" si="4"/>
        <v>0.59392565984490142</v>
      </c>
      <c r="AP21" s="54">
        <f t="shared" si="2"/>
        <v>0.53284915959589074</v>
      </c>
      <c r="AQ21" s="54"/>
      <c r="AR21" s="54"/>
    </row>
    <row r="22" spans="1:44" s="22" customFormat="1">
      <c r="A22" s="35">
        <v>17</v>
      </c>
      <c r="B22" s="35" t="s">
        <v>187</v>
      </c>
      <c r="C22" s="35" t="s">
        <v>192</v>
      </c>
      <c r="D22" s="35">
        <v>20</v>
      </c>
      <c r="E22" s="35">
        <v>22</v>
      </c>
      <c r="F22" s="13">
        <f t="shared" si="0"/>
        <v>21</v>
      </c>
      <c r="G22" s="33" t="s">
        <v>172</v>
      </c>
      <c r="H22" s="10"/>
      <c r="I22" s="38">
        <v>0.3157013396375099</v>
      </c>
      <c r="J22" s="38">
        <v>0.54494764001660712</v>
      </c>
      <c r="K22" s="44"/>
      <c r="L22" s="44"/>
      <c r="M22" s="44"/>
      <c r="N22" s="44"/>
      <c r="O22" s="50"/>
      <c r="P22" s="50"/>
      <c r="Q22" s="48"/>
      <c r="AL22" s="34">
        <v>23</v>
      </c>
      <c r="AM22" s="54">
        <f t="shared" si="1"/>
        <v>0.54000000193970255</v>
      </c>
      <c r="AN22" s="54">
        <f t="shared" si="3"/>
        <v>0.56089025815252513</v>
      </c>
      <c r="AO22" s="54">
        <f t="shared" si="4"/>
        <v>0.59281285819353402</v>
      </c>
      <c r="AP22" s="54">
        <f t="shared" si="2"/>
        <v>0.5319098487914804</v>
      </c>
      <c r="AQ22" s="54"/>
      <c r="AR22" s="54"/>
    </row>
    <row r="23" spans="1:44" s="22" customFormat="1">
      <c r="A23" s="35">
        <v>18</v>
      </c>
      <c r="B23" s="35" t="s">
        <v>187</v>
      </c>
      <c r="C23" s="35" t="s">
        <v>192</v>
      </c>
      <c r="D23" s="35">
        <v>22</v>
      </c>
      <c r="E23" s="35">
        <v>24</v>
      </c>
      <c r="F23" s="13">
        <f t="shared" si="0"/>
        <v>23</v>
      </c>
      <c r="G23" s="33" t="s">
        <v>166</v>
      </c>
      <c r="H23" s="10"/>
      <c r="I23" s="38">
        <v>0.3076617574052623</v>
      </c>
      <c r="J23" s="38">
        <v>0.53563980893829077</v>
      </c>
      <c r="K23" s="44"/>
      <c r="L23" s="44"/>
      <c r="M23" s="44"/>
      <c r="N23" s="44"/>
      <c r="O23" s="50"/>
      <c r="P23" s="50"/>
      <c r="Q23" s="48"/>
      <c r="AL23" s="34">
        <v>25</v>
      </c>
      <c r="AM23" s="54"/>
      <c r="AN23" s="54">
        <f t="shared" si="3"/>
        <v>0.55614803900326581</v>
      </c>
      <c r="AO23" s="54">
        <f t="shared" si="4"/>
        <v>0.59201550096787114</v>
      </c>
      <c r="AP23" s="54"/>
      <c r="AQ23" s="54"/>
      <c r="AR23" s="54"/>
    </row>
    <row r="24" spans="1:44" s="22" customFormat="1">
      <c r="A24" s="31">
        <v>19</v>
      </c>
      <c r="B24" s="11" t="s">
        <v>187</v>
      </c>
      <c r="C24" s="11" t="s">
        <v>188</v>
      </c>
      <c r="D24" s="31">
        <v>0</v>
      </c>
      <c r="E24" s="31">
        <v>1</v>
      </c>
      <c r="F24" s="11">
        <f t="shared" ref="F24:F63" si="7">AVERAGE(D24:E24)</f>
        <v>0.5</v>
      </c>
      <c r="G24" s="32" t="s">
        <v>45</v>
      </c>
      <c r="H24" s="11" t="s">
        <v>28</v>
      </c>
      <c r="I24" s="36">
        <v>0.50027225701061784</v>
      </c>
      <c r="J24" s="36">
        <v>0.72211239737022725</v>
      </c>
      <c r="K24" s="43">
        <v>9.937691196351825E-2</v>
      </c>
      <c r="L24" s="43">
        <v>0.92088921722538997</v>
      </c>
      <c r="M24" s="43">
        <v>4.4996121167035161</v>
      </c>
      <c r="N24" s="43">
        <v>-16.249260740007134</v>
      </c>
      <c r="O24" s="49">
        <v>0.51381228411782665</v>
      </c>
      <c r="P24" s="49">
        <v>-24.555398237565587</v>
      </c>
      <c r="Q24" s="43">
        <v>6.03206170286506</v>
      </c>
      <c r="AL24" s="34">
        <v>27</v>
      </c>
      <c r="AM24" s="54"/>
      <c r="AN24" s="54">
        <f t="shared" si="3"/>
        <v>0.55213383715799158</v>
      </c>
      <c r="AO24" s="54">
        <f t="shared" si="4"/>
        <v>0.59144416954997148</v>
      </c>
      <c r="AP24" s="54"/>
      <c r="AQ24" s="54"/>
      <c r="AR24" s="54"/>
    </row>
    <row r="25" spans="1:44" s="22" customFormat="1">
      <c r="A25" s="31">
        <v>20</v>
      </c>
      <c r="B25" s="11" t="s">
        <v>187</v>
      </c>
      <c r="C25" s="11" t="s">
        <v>188</v>
      </c>
      <c r="D25" s="31">
        <v>1</v>
      </c>
      <c r="E25" s="31">
        <v>2</v>
      </c>
      <c r="F25" s="11">
        <f t="shared" si="7"/>
        <v>1.5</v>
      </c>
      <c r="G25" s="32" t="s">
        <v>92</v>
      </c>
      <c r="H25" s="11" t="s">
        <v>28</v>
      </c>
      <c r="I25" s="36">
        <v>0.47320817815611477</v>
      </c>
      <c r="J25" s="36">
        <v>0.69985448291708663</v>
      </c>
      <c r="K25" s="43">
        <v>0.10324119497871133</v>
      </c>
      <c r="L25" s="43">
        <v>0.93478298413545058</v>
      </c>
      <c r="M25" s="43">
        <v>4.3817434682624681</v>
      </c>
      <c r="N25" s="43">
        <v>-16.776606073585878</v>
      </c>
      <c r="O25" s="49">
        <v>0.52540624129800195</v>
      </c>
      <c r="P25" s="49">
        <v>-24.859389255125997</v>
      </c>
      <c r="Q25" s="43">
        <v>5.9373000119516197</v>
      </c>
      <c r="AL25" s="34">
        <v>29</v>
      </c>
      <c r="AM25" s="54"/>
      <c r="AN25" s="54">
        <f t="shared" si="3"/>
        <v>0.54873588865594469</v>
      </c>
      <c r="AO25" s="54">
        <f t="shared" si="4"/>
        <v>0.59103479270033177</v>
      </c>
      <c r="AP25" s="54"/>
      <c r="AQ25" s="54"/>
      <c r="AR25" s="54"/>
    </row>
    <row r="26" spans="1:44" s="22" customFormat="1">
      <c r="A26" s="31">
        <v>21</v>
      </c>
      <c r="B26" s="11" t="s">
        <v>187</v>
      </c>
      <c r="C26" s="11" t="s">
        <v>188</v>
      </c>
      <c r="D26" s="31">
        <v>2</v>
      </c>
      <c r="E26" s="31">
        <v>3</v>
      </c>
      <c r="F26" s="11">
        <f t="shared" si="7"/>
        <v>2.5</v>
      </c>
      <c r="G26" s="32" t="s">
        <v>133</v>
      </c>
      <c r="H26" s="11" t="s">
        <v>28</v>
      </c>
      <c r="I26" s="36">
        <v>0.47632691067975069</v>
      </c>
      <c r="J26" s="36">
        <v>0.70247505890655471</v>
      </c>
      <c r="K26" s="43">
        <v>0.10404059246963469</v>
      </c>
      <c r="L26" s="43">
        <v>0.95462772353080894</v>
      </c>
      <c r="M26" s="43">
        <v>4.2330803080665529</v>
      </c>
      <c r="N26" s="43">
        <v>-16.980214310488865</v>
      </c>
      <c r="O26" s="49">
        <v>0.53833459385988858</v>
      </c>
      <c r="P26" s="49">
        <v>-24.85330943477479</v>
      </c>
      <c r="Q26" s="43">
        <v>6.0366536873881689</v>
      </c>
    </row>
    <row r="27" spans="1:44" s="22" customFormat="1">
      <c r="A27" s="31">
        <v>22</v>
      </c>
      <c r="B27" s="11" t="s">
        <v>187</v>
      </c>
      <c r="C27" s="11" t="s">
        <v>188</v>
      </c>
      <c r="D27" s="31">
        <v>3</v>
      </c>
      <c r="E27" s="31">
        <v>4</v>
      </c>
      <c r="F27" s="11">
        <f t="shared" si="7"/>
        <v>3.5</v>
      </c>
      <c r="G27" s="32" t="s">
        <v>91</v>
      </c>
      <c r="H27" s="26"/>
      <c r="I27" s="36">
        <v>0.44498496373606927</v>
      </c>
      <c r="J27" s="36">
        <v>0.67544579262725157</v>
      </c>
      <c r="K27" s="45"/>
      <c r="L27" s="45"/>
      <c r="M27" s="45"/>
      <c r="N27" s="45"/>
      <c r="O27" s="49"/>
      <c r="P27" s="49"/>
      <c r="Q27" s="43"/>
    </row>
    <row r="28" spans="1:44" s="22" customFormat="1">
      <c r="A28" s="31">
        <v>23</v>
      </c>
      <c r="B28" s="11" t="s">
        <v>187</v>
      </c>
      <c r="C28" s="11" t="s">
        <v>188</v>
      </c>
      <c r="D28" s="31">
        <v>4</v>
      </c>
      <c r="E28" s="31">
        <v>5</v>
      </c>
      <c r="F28" s="11">
        <f t="shared" si="7"/>
        <v>4.5</v>
      </c>
      <c r="G28" s="32" t="s">
        <v>41</v>
      </c>
      <c r="H28" s="26"/>
      <c r="I28" s="36">
        <v>0.42393843616875077</v>
      </c>
      <c r="J28" s="36">
        <v>0.65639020929238978</v>
      </c>
      <c r="K28" s="45"/>
      <c r="L28" s="45"/>
      <c r="M28" s="45"/>
      <c r="N28" s="45"/>
      <c r="O28" s="49"/>
      <c r="P28" s="49"/>
      <c r="Q28" s="43"/>
    </row>
    <row r="29" spans="1:44" s="22" customFormat="1">
      <c r="A29" s="31">
        <v>24</v>
      </c>
      <c r="B29" s="11" t="s">
        <v>187</v>
      </c>
      <c r="C29" s="11" t="s">
        <v>188</v>
      </c>
      <c r="D29" s="31">
        <v>5</v>
      </c>
      <c r="E29" s="31">
        <v>6</v>
      </c>
      <c r="F29" s="11">
        <f t="shared" si="7"/>
        <v>5.5</v>
      </c>
      <c r="G29" s="32" t="s">
        <v>123</v>
      </c>
      <c r="H29" s="26"/>
      <c r="I29" s="36">
        <v>0.4185829261281977</v>
      </c>
      <c r="J29" s="36">
        <v>0.65141883717552318</v>
      </c>
      <c r="K29" s="45"/>
      <c r="L29" s="45"/>
      <c r="M29" s="45"/>
      <c r="N29" s="45"/>
      <c r="O29" s="49"/>
      <c r="P29" s="49"/>
      <c r="Q29" s="43"/>
    </row>
    <row r="30" spans="1:44" s="22" customFormat="1">
      <c r="A30" s="31">
        <v>25</v>
      </c>
      <c r="B30" s="11" t="s">
        <v>187</v>
      </c>
      <c r="C30" s="11" t="s">
        <v>188</v>
      </c>
      <c r="D30" s="31">
        <v>6</v>
      </c>
      <c r="E30" s="31">
        <v>7</v>
      </c>
      <c r="F30" s="11">
        <f t="shared" si="7"/>
        <v>6.5</v>
      </c>
      <c r="G30" s="32" t="s">
        <v>53</v>
      </c>
      <c r="H30" s="26"/>
      <c r="I30" s="36">
        <v>0.4130866520330303</v>
      </c>
      <c r="J30" s="36">
        <v>0.64626354819780019</v>
      </c>
      <c r="K30" s="45"/>
      <c r="L30" s="45"/>
      <c r="M30" s="45"/>
      <c r="N30" s="45"/>
      <c r="O30" s="49"/>
      <c r="P30" s="49"/>
      <c r="Q30" s="43"/>
    </row>
    <row r="31" spans="1:44" s="22" customFormat="1">
      <c r="A31" s="31">
        <v>26</v>
      </c>
      <c r="B31" s="11" t="s">
        <v>187</v>
      </c>
      <c r="C31" s="11" t="s">
        <v>188</v>
      </c>
      <c r="D31" s="31">
        <v>7</v>
      </c>
      <c r="E31" s="31">
        <v>8</v>
      </c>
      <c r="F31" s="11">
        <f t="shared" si="7"/>
        <v>7.5</v>
      </c>
      <c r="G31" s="32" t="s">
        <v>98</v>
      </c>
      <c r="H31" s="26"/>
      <c r="I31" s="36">
        <v>0.41282733510712771</v>
      </c>
      <c r="J31" s="36">
        <v>0.64601897237700368</v>
      </c>
      <c r="K31" s="45"/>
      <c r="L31" s="45"/>
      <c r="M31" s="45"/>
      <c r="N31" s="45"/>
      <c r="O31" s="49"/>
      <c r="P31" s="49"/>
      <c r="Q31" s="43"/>
    </row>
    <row r="32" spans="1:44" s="22" customFormat="1">
      <c r="A32" s="31">
        <v>27</v>
      </c>
      <c r="B32" s="11" t="s">
        <v>187</v>
      </c>
      <c r="C32" s="11" t="s">
        <v>188</v>
      </c>
      <c r="D32" s="31">
        <v>8</v>
      </c>
      <c r="E32" s="31">
        <v>9</v>
      </c>
      <c r="F32" s="11">
        <f t="shared" si="7"/>
        <v>8.5</v>
      </c>
      <c r="G32" s="32" t="s">
        <v>177</v>
      </c>
      <c r="H32" s="26"/>
      <c r="I32" s="36">
        <v>0.40635806588606443</v>
      </c>
      <c r="J32" s="36">
        <v>0.63987771243564595</v>
      </c>
      <c r="K32" s="45"/>
      <c r="L32" s="45"/>
      <c r="M32" s="45"/>
      <c r="N32" s="45"/>
      <c r="O32" s="49"/>
      <c r="P32" s="49"/>
      <c r="Q32" s="43"/>
    </row>
    <row r="33" spans="1:17" s="22" customFormat="1">
      <c r="A33" s="31">
        <v>28</v>
      </c>
      <c r="B33" s="11" t="s">
        <v>187</v>
      </c>
      <c r="C33" s="11" t="s">
        <v>188</v>
      </c>
      <c r="D33" s="31">
        <v>9</v>
      </c>
      <c r="E33" s="31">
        <v>10</v>
      </c>
      <c r="F33" s="11">
        <f t="shared" si="7"/>
        <v>9.5</v>
      </c>
      <c r="G33" s="32" t="s">
        <v>178</v>
      </c>
      <c r="H33" s="26"/>
      <c r="I33" s="36">
        <v>0.40685109141992659</v>
      </c>
      <c r="J33" s="36">
        <v>0.640348446596403</v>
      </c>
      <c r="K33" s="45"/>
      <c r="L33" s="45"/>
      <c r="M33" s="45"/>
      <c r="N33" s="45"/>
      <c r="O33" s="49"/>
      <c r="P33" s="49"/>
      <c r="Q33" s="43"/>
    </row>
    <row r="34" spans="1:17" s="22" customFormat="1">
      <c r="A34" s="31">
        <v>29</v>
      </c>
      <c r="B34" s="11" t="s">
        <v>187</v>
      </c>
      <c r="C34" s="11" t="s">
        <v>188</v>
      </c>
      <c r="D34" s="31">
        <v>10</v>
      </c>
      <c r="E34" s="31">
        <v>12</v>
      </c>
      <c r="F34" s="11">
        <f t="shared" si="7"/>
        <v>11</v>
      </c>
      <c r="G34" s="32" t="s">
        <v>171</v>
      </c>
      <c r="H34" s="26"/>
      <c r="I34" s="36">
        <v>0.38217721518987341</v>
      </c>
      <c r="J34" s="36">
        <v>0.61622549435242469</v>
      </c>
      <c r="K34" s="45"/>
      <c r="L34" s="45"/>
      <c r="M34" s="45"/>
      <c r="N34" s="45"/>
      <c r="O34" s="49"/>
      <c r="P34" s="49"/>
      <c r="Q34" s="43"/>
    </row>
    <row r="35" spans="1:17" s="22" customFormat="1">
      <c r="A35" s="31">
        <v>30</v>
      </c>
      <c r="B35" s="11" t="s">
        <v>187</v>
      </c>
      <c r="C35" s="11" t="s">
        <v>188</v>
      </c>
      <c r="D35" s="31">
        <v>12</v>
      </c>
      <c r="E35" s="31">
        <v>14</v>
      </c>
      <c r="F35" s="11">
        <f t="shared" si="7"/>
        <v>13</v>
      </c>
      <c r="G35" s="32" t="s">
        <v>83</v>
      </c>
      <c r="H35" s="26"/>
      <c r="I35" s="36">
        <v>0.41619969434538967</v>
      </c>
      <c r="J35" s="36">
        <v>0.64919013227400735</v>
      </c>
      <c r="K35" s="45"/>
      <c r="L35" s="45"/>
      <c r="M35" s="45"/>
      <c r="N35" s="45"/>
      <c r="O35" s="49"/>
      <c r="P35" s="49"/>
      <c r="Q35" s="43"/>
    </row>
    <row r="36" spans="1:17" s="22" customFormat="1">
      <c r="A36" s="31">
        <v>31</v>
      </c>
      <c r="B36" s="11" t="s">
        <v>187</v>
      </c>
      <c r="C36" s="11" t="s">
        <v>188</v>
      </c>
      <c r="D36" s="31">
        <v>14</v>
      </c>
      <c r="E36" s="31">
        <v>16</v>
      </c>
      <c r="F36" s="11">
        <f t="shared" si="7"/>
        <v>15</v>
      </c>
      <c r="G36" s="32" t="s">
        <v>99</v>
      </c>
      <c r="H36" s="26"/>
      <c r="I36" s="36">
        <v>0.40385292047853633</v>
      </c>
      <c r="J36" s="36">
        <v>0.637478874341044</v>
      </c>
      <c r="K36" s="45"/>
      <c r="L36" s="45"/>
      <c r="M36" s="45"/>
      <c r="N36" s="45"/>
      <c r="O36" s="49"/>
      <c r="P36" s="49"/>
      <c r="Q36" s="43"/>
    </row>
    <row r="37" spans="1:17" s="22" customFormat="1">
      <c r="A37" s="31">
        <v>32</v>
      </c>
      <c r="B37" s="11" t="s">
        <v>187</v>
      </c>
      <c r="C37" s="11" t="s">
        <v>188</v>
      </c>
      <c r="D37" s="31">
        <v>16</v>
      </c>
      <c r="E37" s="31">
        <v>18</v>
      </c>
      <c r="F37" s="11">
        <f t="shared" si="7"/>
        <v>17</v>
      </c>
      <c r="G37" s="32" t="s">
        <v>89</v>
      </c>
      <c r="H37" s="26"/>
      <c r="I37" s="36">
        <v>0.3932972367438386</v>
      </c>
      <c r="J37" s="36">
        <v>0.62724169542349606</v>
      </c>
      <c r="K37" s="45"/>
      <c r="L37" s="45"/>
      <c r="M37" s="45"/>
      <c r="N37" s="45"/>
      <c r="O37" s="49"/>
      <c r="P37" s="49"/>
      <c r="Q37" s="43"/>
    </row>
    <row r="38" spans="1:17" s="22" customFormat="1">
      <c r="A38" s="31">
        <v>33</v>
      </c>
      <c r="B38" s="11" t="s">
        <v>187</v>
      </c>
      <c r="C38" s="11" t="s">
        <v>188</v>
      </c>
      <c r="D38" s="31">
        <v>18</v>
      </c>
      <c r="E38" s="31">
        <v>20</v>
      </c>
      <c r="F38" s="11">
        <f t="shared" si="7"/>
        <v>19</v>
      </c>
      <c r="G38" s="32" t="s">
        <v>130</v>
      </c>
      <c r="H38" s="26"/>
      <c r="I38" s="36">
        <v>0.36553686934023266</v>
      </c>
      <c r="J38" s="36">
        <v>0.5992792827551916</v>
      </c>
      <c r="K38" s="45"/>
      <c r="L38" s="45"/>
      <c r="M38" s="45"/>
      <c r="N38" s="45"/>
      <c r="O38" s="49"/>
      <c r="P38" s="49"/>
      <c r="Q38" s="43"/>
    </row>
    <row r="39" spans="1:17" s="22" customFormat="1">
      <c r="A39" s="31">
        <v>34</v>
      </c>
      <c r="B39" s="11" t="s">
        <v>187</v>
      </c>
      <c r="C39" s="11" t="s">
        <v>188</v>
      </c>
      <c r="D39" s="31">
        <v>20</v>
      </c>
      <c r="E39" s="31">
        <v>22</v>
      </c>
      <c r="F39" s="11">
        <f t="shared" si="7"/>
        <v>21</v>
      </c>
      <c r="G39" s="32" t="s">
        <v>44</v>
      </c>
      <c r="H39" s="26"/>
      <c r="I39" s="36">
        <v>0.34039177062814618</v>
      </c>
      <c r="J39" s="36">
        <v>0.57256553025022972</v>
      </c>
      <c r="K39" s="45"/>
      <c r="L39" s="45"/>
      <c r="M39" s="45"/>
      <c r="N39" s="45"/>
      <c r="O39" s="49"/>
      <c r="P39" s="49"/>
      <c r="Q39" s="43"/>
    </row>
    <row r="40" spans="1:17" s="22" customFormat="1">
      <c r="A40" s="31">
        <v>35</v>
      </c>
      <c r="B40" s="11" t="s">
        <v>187</v>
      </c>
      <c r="C40" s="11" t="s">
        <v>188</v>
      </c>
      <c r="D40" s="31">
        <v>22</v>
      </c>
      <c r="E40" s="31">
        <v>24</v>
      </c>
      <c r="F40" s="11">
        <f t="shared" si="7"/>
        <v>23</v>
      </c>
      <c r="G40" s="32" t="s">
        <v>128</v>
      </c>
      <c r="H40" s="26"/>
      <c r="I40" s="36">
        <v>0.34315676257058342</v>
      </c>
      <c r="J40" s="36">
        <v>0.57557080054392451</v>
      </c>
      <c r="K40" s="45"/>
      <c r="L40" s="45"/>
      <c r="M40" s="45"/>
      <c r="N40" s="45"/>
      <c r="O40" s="49"/>
      <c r="P40" s="49"/>
      <c r="Q40" s="43"/>
    </row>
    <row r="41" spans="1:17" s="22" customFormat="1">
      <c r="A41" s="31">
        <v>36</v>
      </c>
      <c r="B41" s="11" t="s">
        <v>187</v>
      </c>
      <c r="C41" s="11" t="s">
        <v>188</v>
      </c>
      <c r="D41" s="31">
        <v>24</v>
      </c>
      <c r="E41" s="31">
        <v>26</v>
      </c>
      <c r="F41" s="11">
        <f t="shared" si="7"/>
        <v>25</v>
      </c>
      <c r="G41" s="32" t="s">
        <v>67</v>
      </c>
      <c r="H41" s="26"/>
      <c r="I41" s="36">
        <v>0.33851014426553999</v>
      </c>
      <c r="J41" s="36">
        <v>0.57051054431559023</v>
      </c>
      <c r="K41" s="45"/>
      <c r="L41" s="45"/>
      <c r="M41" s="45"/>
      <c r="N41" s="45"/>
      <c r="O41" s="49"/>
      <c r="P41" s="49"/>
      <c r="Q41" s="43"/>
    </row>
    <row r="42" spans="1:17" s="22" customFormat="1">
      <c r="A42" s="31">
        <v>37</v>
      </c>
      <c r="B42" s="11" t="s">
        <v>187</v>
      </c>
      <c r="C42" s="11" t="s">
        <v>188</v>
      </c>
      <c r="D42" s="31">
        <v>26</v>
      </c>
      <c r="E42" s="31">
        <v>28</v>
      </c>
      <c r="F42" s="11">
        <f t="shared" si="7"/>
        <v>27</v>
      </c>
      <c r="G42" s="32" t="s">
        <v>161</v>
      </c>
      <c r="H42" s="26"/>
      <c r="I42" s="36">
        <v>0.29595753755746163</v>
      </c>
      <c r="J42" s="36">
        <v>0.52179926406510746</v>
      </c>
      <c r="K42" s="45"/>
      <c r="L42" s="45"/>
      <c r="M42" s="45"/>
      <c r="N42" s="45"/>
      <c r="O42" s="49"/>
      <c r="P42" s="49"/>
      <c r="Q42" s="43"/>
    </row>
    <row r="43" spans="1:17" s="22" customFormat="1">
      <c r="A43" s="31">
        <v>38</v>
      </c>
      <c r="B43" s="11" t="s">
        <v>187</v>
      </c>
      <c r="C43" s="11" t="s">
        <v>188</v>
      </c>
      <c r="D43" s="31">
        <v>28</v>
      </c>
      <c r="E43" s="31">
        <v>30</v>
      </c>
      <c r="F43" s="11">
        <f t="shared" si="7"/>
        <v>29</v>
      </c>
      <c r="G43" s="32" t="s">
        <v>21</v>
      </c>
      <c r="H43" s="26"/>
      <c r="I43" s="36">
        <v>0.31256146624944114</v>
      </c>
      <c r="J43" s="36">
        <v>0.54133141362191739</v>
      </c>
      <c r="K43" s="45"/>
      <c r="L43" s="45"/>
      <c r="M43" s="45"/>
      <c r="N43" s="45"/>
      <c r="O43" s="49"/>
      <c r="P43" s="49"/>
      <c r="Q43" s="43"/>
    </row>
    <row r="44" spans="1:17" s="22" customFormat="1">
      <c r="A44" s="35">
        <v>39</v>
      </c>
      <c r="B44" s="33" t="s">
        <v>187</v>
      </c>
      <c r="C44" s="33" t="s">
        <v>189</v>
      </c>
      <c r="D44" s="33">
        <v>0</v>
      </c>
      <c r="E44" s="33">
        <v>1</v>
      </c>
      <c r="F44" s="13">
        <f t="shared" si="7"/>
        <v>0.5</v>
      </c>
      <c r="G44" s="33" t="s">
        <v>37</v>
      </c>
      <c r="H44" s="13" t="s">
        <v>28</v>
      </c>
      <c r="I44" s="38">
        <v>0.48890898705255131</v>
      </c>
      <c r="J44" s="38">
        <v>0.7128985974804477</v>
      </c>
      <c r="K44" s="48">
        <v>9.7915971858949541E-2</v>
      </c>
      <c r="L44" s="48">
        <v>0.95968224995312201</v>
      </c>
      <c r="M44" s="48">
        <v>4.4008573031448002</v>
      </c>
      <c r="N44" s="48">
        <v>-14.992997918315698</v>
      </c>
      <c r="O44" s="50">
        <v>0.49025555801455101</v>
      </c>
      <c r="P44" s="50">
        <v>-24.209861780938589</v>
      </c>
      <c r="Q44" s="48">
        <v>5.8413842688256485</v>
      </c>
    </row>
    <row r="45" spans="1:17" s="22" customFormat="1">
      <c r="A45" s="35">
        <v>40</v>
      </c>
      <c r="B45" s="33" t="s">
        <v>187</v>
      </c>
      <c r="C45" s="33" t="s">
        <v>189</v>
      </c>
      <c r="D45" s="33">
        <v>1</v>
      </c>
      <c r="E45" s="33">
        <v>2</v>
      </c>
      <c r="F45" s="13">
        <f t="shared" si="7"/>
        <v>1.5</v>
      </c>
      <c r="G45" s="33" t="s">
        <v>149</v>
      </c>
      <c r="H45" s="13" t="s">
        <v>28</v>
      </c>
      <c r="I45" s="38">
        <v>0.43534822057422218</v>
      </c>
      <c r="J45" s="38">
        <v>0.66681439798506359</v>
      </c>
      <c r="K45" s="48">
        <v>9.8380129798021798E-2</v>
      </c>
      <c r="L45" s="48">
        <v>1.0118416345481522</v>
      </c>
      <c r="M45" s="48">
        <v>4.3392682796350641</v>
      </c>
      <c r="N45" s="48">
        <v>-15.103964407427826</v>
      </c>
      <c r="O45" s="50">
        <v>0.53147303352250708</v>
      </c>
      <c r="P45" s="50">
        <v>-24.798591051613915</v>
      </c>
      <c r="Q45" s="48">
        <v>6.302612872293575</v>
      </c>
    </row>
    <row r="46" spans="1:17" s="22" customFormat="1">
      <c r="A46" s="35">
        <v>41</v>
      </c>
      <c r="B46" s="33" t="s">
        <v>187</v>
      </c>
      <c r="C46" s="33" t="s">
        <v>189</v>
      </c>
      <c r="D46" s="33">
        <v>2</v>
      </c>
      <c r="E46" s="33">
        <v>3</v>
      </c>
      <c r="F46" s="13">
        <f t="shared" si="7"/>
        <v>2.5</v>
      </c>
      <c r="G46" s="33" t="s">
        <v>29</v>
      </c>
      <c r="H46" s="13" t="s">
        <v>28</v>
      </c>
      <c r="I46" s="38">
        <v>0.42808971141781682</v>
      </c>
      <c r="J46" s="38">
        <v>0.66020899074911499</v>
      </c>
      <c r="K46" s="48">
        <v>0.10081353124456607</v>
      </c>
      <c r="L46" s="48">
        <v>0.97318237875157754</v>
      </c>
      <c r="M46" s="48">
        <v>4.4051048220075408</v>
      </c>
      <c r="N46" s="48">
        <v>-15.656760770619439</v>
      </c>
      <c r="O46" s="50">
        <v>0.54156801485348149</v>
      </c>
      <c r="P46" s="50">
        <v>-24.62227626142888</v>
      </c>
      <c r="Q46" s="48">
        <v>6.2673070059377682</v>
      </c>
    </row>
    <row r="47" spans="1:17" s="22" customFormat="1">
      <c r="A47" s="35">
        <v>42</v>
      </c>
      <c r="B47" s="33" t="s">
        <v>187</v>
      </c>
      <c r="C47" s="33" t="s">
        <v>189</v>
      </c>
      <c r="D47" s="33">
        <v>3</v>
      </c>
      <c r="E47" s="33">
        <v>4</v>
      </c>
      <c r="F47" s="13">
        <f t="shared" si="7"/>
        <v>3.5</v>
      </c>
      <c r="G47" s="33" t="s">
        <v>80</v>
      </c>
      <c r="H47" s="33"/>
      <c r="I47" s="38">
        <v>0.41277941094902654</v>
      </c>
      <c r="J47" s="38">
        <v>0.64597375915073119</v>
      </c>
      <c r="K47" s="44"/>
      <c r="L47" s="44"/>
      <c r="M47" s="44"/>
      <c r="N47" s="44"/>
      <c r="O47" s="50"/>
      <c r="P47" s="50"/>
      <c r="Q47" s="48"/>
    </row>
    <row r="48" spans="1:17" s="22" customFormat="1">
      <c r="A48" s="35">
        <v>43</v>
      </c>
      <c r="B48" s="33" t="s">
        <v>187</v>
      </c>
      <c r="C48" s="33" t="s">
        <v>189</v>
      </c>
      <c r="D48" s="33">
        <v>4</v>
      </c>
      <c r="E48" s="33">
        <v>5</v>
      </c>
      <c r="F48" s="13">
        <f t="shared" si="7"/>
        <v>4.5</v>
      </c>
      <c r="G48" s="33" t="s">
        <v>72</v>
      </c>
      <c r="H48" s="33"/>
      <c r="I48" s="38">
        <v>0.41396727052326748</v>
      </c>
      <c r="J48" s="38">
        <v>0.64709319731813331</v>
      </c>
      <c r="K48" s="44"/>
      <c r="L48" s="44"/>
      <c r="M48" s="44"/>
      <c r="N48" s="44"/>
      <c r="O48" s="50"/>
      <c r="P48" s="50"/>
      <c r="Q48" s="48"/>
    </row>
    <row r="49" spans="1:17" s="22" customFormat="1">
      <c r="A49" s="35">
        <v>44</v>
      </c>
      <c r="B49" s="33" t="s">
        <v>187</v>
      </c>
      <c r="C49" s="33" t="s">
        <v>189</v>
      </c>
      <c r="D49" s="33">
        <v>5</v>
      </c>
      <c r="E49" s="33">
        <v>6</v>
      </c>
      <c r="F49" s="13">
        <f t="shared" si="7"/>
        <v>5.5</v>
      </c>
      <c r="G49" s="33" t="s">
        <v>117</v>
      </c>
      <c r="H49" s="33"/>
      <c r="I49" s="38">
        <v>0.40215191747692591</v>
      </c>
      <c r="J49" s="38">
        <v>0.63584339523658451</v>
      </c>
      <c r="K49" s="44"/>
      <c r="L49" s="44"/>
      <c r="M49" s="44"/>
      <c r="N49" s="44"/>
      <c r="O49" s="50"/>
      <c r="P49" s="50"/>
      <c r="Q49" s="48"/>
    </row>
    <row r="50" spans="1:17" s="22" customFormat="1">
      <c r="A50" s="35">
        <v>45</v>
      </c>
      <c r="B50" s="33" t="s">
        <v>187</v>
      </c>
      <c r="C50" s="33" t="s">
        <v>189</v>
      </c>
      <c r="D50" s="33">
        <v>6</v>
      </c>
      <c r="E50" s="33">
        <v>7</v>
      </c>
      <c r="F50" s="13">
        <f t="shared" si="7"/>
        <v>6.5</v>
      </c>
      <c r="G50" s="33" t="s">
        <v>85</v>
      </c>
      <c r="H50" s="33"/>
      <c r="I50" s="38">
        <v>0.38443510586714064</v>
      </c>
      <c r="J50" s="38">
        <v>0.61848190984140483</v>
      </c>
      <c r="K50" s="44"/>
      <c r="L50" s="44"/>
      <c r="M50" s="44"/>
      <c r="N50" s="44"/>
      <c r="O50" s="50"/>
      <c r="P50" s="50"/>
      <c r="Q50" s="48"/>
    </row>
    <row r="51" spans="1:17" s="22" customFormat="1">
      <c r="A51" s="35">
        <v>46</v>
      </c>
      <c r="B51" s="33" t="s">
        <v>187</v>
      </c>
      <c r="C51" s="33" t="s">
        <v>189</v>
      </c>
      <c r="D51" s="33">
        <v>7</v>
      </c>
      <c r="E51" s="33">
        <v>8</v>
      </c>
      <c r="F51" s="13">
        <f t="shared" si="7"/>
        <v>7.5</v>
      </c>
      <c r="G51" s="33" t="s">
        <v>106</v>
      </c>
      <c r="H51" s="33"/>
      <c r="I51" s="38">
        <v>0.39886924669533375</v>
      </c>
      <c r="J51" s="38">
        <v>0.63267183744071753</v>
      </c>
      <c r="K51" s="44"/>
      <c r="L51" s="44"/>
      <c r="M51" s="44"/>
      <c r="N51" s="44"/>
      <c r="O51" s="50"/>
      <c r="P51" s="50"/>
      <c r="Q51" s="48"/>
    </row>
    <row r="52" spans="1:17" s="22" customFormat="1">
      <c r="A52" s="35">
        <v>47</v>
      </c>
      <c r="B52" s="33" t="s">
        <v>187</v>
      </c>
      <c r="C52" s="33" t="s">
        <v>189</v>
      </c>
      <c r="D52" s="33">
        <v>8</v>
      </c>
      <c r="E52" s="33">
        <v>9</v>
      </c>
      <c r="F52" s="13">
        <f t="shared" si="7"/>
        <v>8.5</v>
      </c>
      <c r="G52" s="33" t="s">
        <v>176</v>
      </c>
      <c r="H52" s="33"/>
      <c r="I52" s="38">
        <v>0.41410444119082485</v>
      </c>
      <c r="J52" s="38">
        <v>0.6472223022985607</v>
      </c>
      <c r="K52" s="44"/>
      <c r="L52" s="44"/>
      <c r="M52" s="44"/>
      <c r="N52" s="44"/>
      <c r="O52" s="50"/>
      <c r="P52" s="50"/>
      <c r="Q52" s="48"/>
    </row>
    <row r="53" spans="1:17" s="22" customFormat="1">
      <c r="A53" s="35">
        <v>48</v>
      </c>
      <c r="B53" s="33" t="s">
        <v>187</v>
      </c>
      <c r="C53" s="33" t="s">
        <v>189</v>
      </c>
      <c r="D53" s="33">
        <v>9</v>
      </c>
      <c r="E53" s="33">
        <v>10</v>
      </c>
      <c r="F53" s="13">
        <f t="shared" si="7"/>
        <v>9.5</v>
      </c>
      <c r="G53" s="33" t="s">
        <v>96</v>
      </c>
      <c r="H53" s="33"/>
      <c r="I53" s="38">
        <v>0.40287613817025597</v>
      </c>
      <c r="J53" s="38">
        <v>0.63654037905177652</v>
      </c>
      <c r="K53" s="44"/>
      <c r="L53" s="44"/>
      <c r="M53" s="44"/>
      <c r="N53" s="44"/>
      <c r="O53" s="50"/>
      <c r="P53" s="50"/>
      <c r="Q53" s="48"/>
    </row>
    <row r="54" spans="1:17" s="22" customFormat="1">
      <c r="A54" s="35">
        <v>49</v>
      </c>
      <c r="B54" s="33" t="s">
        <v>187</v>
      </c>
      <c r="C54" s="33" t="s">
        <v>189</v>
      </c>
      <c r="D54" s="33">
        <v>10</v>
      </c>
      <c r="E54" s="33">
        <v>12</v>
      </c>
      <c r="F54" s="13">
        <f t="shared" si="7"/>
        <v>11</v>
      </c>
      <c r="G54" s="33" t="s">
        <v>32</v>
      </c>
      <c r="H54" s="33"/>
      <c r="I54" s="38">
        <v>0.3835995212744005</v>
      </c>
      <c r="J54" s="38">
        <v>0.61764804678959118</v>
      </c>
      <c r="K54" s="44"/>
      <c r="L54" s="44"/>
      <c r="M54" s="44"/>
      <c r="N54" s="44"/>
      <c r="O54" s="50"/>
      <c r="P54" s="50"/>
      <c r="Q54" s="48"/>
    </row>
    <row r="55" spans="1:17" s="22" customFormat="1">
      <c r="A55" s="35">
        <v>50</v>
      </c>
      <c r="B55" s="33" t="s">
        <v>187</v>
      </c>
      <c r="C55" s="33" t="s">
        <v>189</v>
      </c>
      <c r="D55" s="33">
        <v>12</v>
      </c>
      <c r="E55" s="33">
        <v>14</v>
      </c>
      <c r="F55" s="13">
        <f t="shared" si="7"/>
        <v>13</v>
      </c>
      <c r="G55" s="33" t="s">
        <v>111</v>
      </c>
      <c r="H55" s="33"/>
      <c r="I55" s="38">
        <v>0.38366066557555922</v>
      </c>
      <c r="J55" s="38">
        <v>0.61770911188826771</v>
      </c>
      <c r="K55" s="44"/>
      <c r="L55" s="44"/>
      <c r="M55" s="44"/>
      <c r="N55" s="44"/>
      <c r="O55" s="50"/>
      <c r="P55" s="50"/>
      <c r="Q55" s="48"/>
    </row>
    <row r="56" spans="1:17" s="22" customFormat="1">
      <c r="A56" s="35">
        <v>51</v>
      </c>
      <c r="B56" s="33" t="s">
        <v>187</v>
      </c>
      <c r="C56" s="33" t="s">
        <v>189</v>
      </c>
      <c r="D56" s="33">
        <v>14</v>
      </c>
      <c r="E56" s="33">
        <v>16</v>
      </c>
      <c r="F56" s="13">
        <f t="shared" si="7"/>
        <v>15</v>
      </c>
      <c r="G56" s="33" t="s">
        <v>157</v>
      </c>
      <c r="H56" s="33"/>
      <c r="I56" s="38">
        <v>0.38444501235198913</v>
      </c>
      <c r="J56" s="38">
        <v>0.61849178764934465</v>
      </c>
      <c r="K56" s="44"/>
      <c r="L56" s="44"/>
      <c r="M56" s="44"/>
      <c r="N56" s="44"/>
      <c r="O56" s="50"/>
      <c r="P56" s="50"/>
      <c r="Q56" s="48"/>
    </row>
    <row r="57" spans="1:17" s="22" customFormat="1">
      <c r="A57" s="35">
        <v>52</v>
      </c>
      <c r="B57" s="33" t="s">
        <v>187</v>
      </c>
      <c r="C57" s="33" t="s">
        <v>189</v>
      </c>
      <c r="D57" s="33">
        <v>16</v>
      </c>
      <c r="E57" s="33">
        <v>18</v>
      </c>
      <c r="F57" s="13">
        <f t="shared" si="7"/>
        <v>17</v>
      </c>
      <c r="G57" s="33" t="s">
        <v>167</v>
      </c>
      <c r="H57" s="33"/>
      <c r="I57" s="38">
        <v>0.38307105139331837</v>
      </c>
      <c r="J57" s="38">
        <v>0.61711995326599323</v>
      </c>
      <c r="K57" s="44"/>
      <c r="L57" s="44"/>
      <c r="M57" s="44"/>
      <c r="N57" s="44"/>
      <c r="O57" s="50"/>
      <c r="P57" s="50"/>
      <c r="Q57" s="48"/>
    </row>
    <row r="58" spans="1:17" s="22" customFormat="1">
      <c r="A58" s="35">
        <v>53</v>
      </c>
      <c r="B58" s="33" t="s">
        <v>187</v>
      </c>
      <c r="C58" s="33" t="s">
        <v>189</v>
      </c>
      <c r="D58" s="33">
        <v>18</v>
      </c>
      <c r="E58" s="33">
        <v>20</v>
      </c>
      <c r="F58" s="13">
        <f t="shared" si="7"/>
        <v>19</v>
      </c>
      <c r="G58" s="33" t="s">
        <v>116</v>
      </c>
      <c r="H58" s="33"/>
      <c r="I58" s="38">
        <v>0.40153978894272258</v>
      </c>
      <c r="J58" s="38">
        <v>0.63525352230099252</v>
      </c>
      <c r="K58" s="44"/>
      <c r="L58" s="44"/>
      <c r="M58" s="44"/>
      <c r="N58" s="44"/>
      <c r="O58" s="50"/>
      <c r="P58" s="50"/>
      <c r="Q58" s="48"/>
    </row>
    <row r="59" spans="1:17" s="22" customFormat="1">
      <c r="A59" s="35">
        <v>54</v>
      </c>
      <c r="B59" s="33" t="s">
        <v>187</v>
      </c>
      <c r="C59" s="33" t="s">
        <v>189</v>
      </c>
      <c r="D59" s="33">
        <v>20</v>
      </c>
      <c r="E59" s="33">
        <v>22</v>
      </c>
      <c r="F59" s="13">
        <f t="shared" si="7"/>
        <v>21</v>
      </c>
      <c r="G59" s="33" t="s">
        <v>56</v>
      </c>
      <c r="H59" s="33"/>
      <c r="I59" s="38">
        <v>0.36312566192383844</v>
      </c>
      <c r="J59" s="38">
        <v>0.59677649084828821</v>
      </c>
      <c r="K59" s="44"/>
      <c r="L59" s="44"/>
      <c r="M59" s="44"/>
      <c r="N59" s="44"/>
      <c r="O59" s="50"/>
      <c r="P59" s="50"/>
      <c r="Q59" s="48"/>
    </row>
    <row r="60" spans="1:17" s="22" customFormat="1">
      <c r="A60" s="35">
        <v>55</v>
      </c>
      <c r="B60" s="33" t="s">
        <v>187</v>
      </c>
      <c r="C60" s="33" t="s">
        <v>189</v>
      </c>
      <c r="D60" s="33">
        <v>22</v>
      </c>
      <c r="E60" s="33">
        <v>24</v>
      </c>
      <c r="F60" s="13">
        <f t="shared" si="7"/>
        <v>23</v>
      </c>
      <c r="G60" s="33" t="s">
        <v>146</v>
      </c>
      <c r="H60" s="33"/>
      <c r="I60" s="38">
        <v>0.3468453331093001</v>
      </c>
      <c r="J60" s="38">
        <v>0.57955333155250177</v>
      </c>
      <c r="K60" s="44"/>
      <c r="L60" s="44"/>
      <c r="M60" s="44"/>
      <c r="N60" s="44"/>
      <c r="O60" s="50"/>
      <c r="P60" s="50"/>
      <c r="Q60" s="48"/>
    </row>
    <row r="61" spans="1:17" s="22" customFormat="1">
      <c r="A61" s="35">
        <v>56</v>
      </c>
      <c r="B61" s="33" t="s">
        <v>187</v>
      </c>
      <c r="C61" s="33" t="s">
        <v>189</v>
      </c>
      <c r="D61" s="33">
        <v>24</v>
      </c>
      <c r="E61" s="33">
        <v>26</v>
      </c>
      <c r="F61" s="13">
        <f t="shared" si="7"/>
        <v>25</v>
      </c>
      <c r="G61" s="33" t="s">
        <v>121</v>
      </c>
      <c r="H61" s="33"/>
      <c r="I61" s="38">
        <v>0.35187110187110188</v>
      </c>
      <c r="J61" s="38">
        <v>0.58493130492809142</v>
      </c>
      <c r="K61" s="44"/>
      <c r="L61" s="44"/>
      <c r="M61" s="44"/>
      <c r="N61" s="44"/>
      <c r="O61" s="50"/>
      <c r="P61" s="50"/>
      <c r="Q61" s="48"/>
    </row>
    <row r="62" spans="1:17" s="22" customFormat="1">
      <c r="A62" s="35">
        <v>57</v>
      </c>
      <c r="B62" s="33" t="s">
        <v>187</v>
      </c>
      <c r="C62" s="33" t="s">
        <v>189</v>
      </c>
      <c r="D62" s="33">
        <v>26</v>
      </c>
      <c r="E62" s="33">
        <v>28</v>
      </c>
      <c r="F62" s="13">
        <f t="shared" si="7"/>
        <v>27</v>
      </c>
      <c r="G62" s="33" t="s">
        <v>136</v>
      </c>
      <c r="H62" s="33"/>
      <c r="I62" s="38">
        <v>0.35183996576807863</v>
      </c>
      <c r="J62" s="38">
        <v>0.58489815688211599</v>
      </c>
      <c r="K62" s="44"/>
      <c r="L62" s="44"/>
      <c r="M62" s="44"/>
      <c r="N62" s="44"/>
      <c r="O62" s="50"/>
      <c r="P62" s="50"/>
      <c r="Q62" s="48"/>
    </row>
    <row r="63" spans="1:17" s="22" customFormat="1">
      <c r="A63" s="35">
        <v>58</v>
      </c>
      <c r="B63" s="33" t="s">
        <v>187</v>
      </c>
      <c r="C63" s="33" t="s">
        <v>189</v>
      </c>
      <c r="D63" s="33">
        <v>28</v>
      </c>
      <c r="E63" s="33">
        <v>30</v>
      </c>
      <c r="F63" s="13">
        <f t="shared" si="7"/>
        <v>29</v>
      </c>
      <c r="G63" s="33" t="s">
        <v>137</v>
      </c>
      <c r="H63" s="33"/>
      <c r="I63" s="38">
        <v>0.36068939434869524</v>
      </c>
      <c r="J63" s="38">
        <v>0.59423527161424672</v>
      </c>
      <c r="K63" s="44"/>
      <c r="L63" s="44"/>
      <c r="M63" s="44"/>
      <c r="N63" s="44"/>
      <c r="O63" s="50"/>
      <c r="P63" s="50"/>
      <c r="Q63" s="48"/>
    </row>
    <row r="64" spans="1:17">
      <c r="A64" s="31">
        <v>59</v>
      </c>
      <c r="B64" s="11" t="s">
        <v>187</v>
      </c>
      <c r="C64" s="11" t="s">
        <v>186</v>
      </c>
      <c r="D64" s="11">
        <v>0</v>
      </c>
      <c r="E64" s="11">
        <v>1</v>
      </c>
      <c r="F64" s="11">
        <f>AVERAGE(D64:E64)</f>
        <v>0.5</v>
      </c>
      <c r="G64" s="11" t="s">
        <v>15</v>
      </c>
      <c r="H64" s="11" t="s">
        <v>28</v>
      </c>
      <c r="I64" s="36">
        <v>0.45510030280090852</v>
      </c>
      <c r="J64" s="36">
        <v>0.68434042514965887</v>
      </c>
      <c r="K64" s="37">
        <v>8.576139973146242E-2</v>
      </c>
      <c r="L64" s="37">
        <v>0.83700843928570334</v>
      </c>
      <c r="M64" s="37">
        <v>4.4475800106349448</v>
      </c>
      <c r="N64" s="37">
        <v>-15.269905120503759</v>
      </c>
      <c r="O64" s="49">
        <v>0.4423758404053299</v>
      </c>
      <c r="P64" s="37">
        <v>-24.515879405282735</v>
      </c>
      <c r="Q64" s="43">
        <v>6.0179188860674957</v>
      </c>
    </row>
    <row r="65" spans="1:17">
      <c r="A65" s="31">
        <v>60</v>
      </c>
      <c r="B65" s="11" t="s">
        <v>187</v>
      </c>
      <c r="C65" s="11" t="s">
        <v>186</v>
      </c>
      <c r="D65" s="11">
        <v>1</v>
      </c>
      <c r="E65" s="11">
        <v>2</v>
      </c>
      <c r="F65" s="11">
        <f t="shared" ref="F65:F80" si="8">AVERAGE(D65:E65)</f>
        <v>1.5</v>
      </c>
      <c r="G65" s="11" t="s">
        <v>50</v>
      </c>
      <c r="H65" s="11" t="s">
        <v>28</v>
      </c>
      <c r="I65" s="36">
        <v>0.41497461928934015</v>
      </c>
      <c r="J65" s="36">
        <v>0.64804052154642189</v>
      </c>
      <c r="K65" s="37">
        <v>8.8031648186083722E-2</v>
      </c>
      <c r="L65" s="37">
        <v>0.82704052869506872</v>
      </c>
      <c r="M65" s="37">
        <v>4.338206399919379</v>
      </c>
      <c r="N65" s="37">
        <v>-15.892946325426905</v>
      </c>
      <c r="O65" s="49">
        <v>0.4547597626805408</v>
      </c>
      <c r="P65" s="37">
        <v>-24.655715273360521</v>
      </c>
      <c r="Q65" s="43">
        <v>6.0268445200427605</v>
      </c>
    </row>
    <row r="66" spans="1:17">
      <c r="A66" s="31">
        <v>61</v>
      </c>
      <c r="B66" s="11" t="s">
        <v>187</v>
      </c>
      <c r="C66" s="11" t="s">
        <v>186</v>
      </c>
      <c r="D66" s="11">
        <v>2</v>
      </c>
      <c r="E66" s="11">
        <v>3</v>
      </c>
      <c r="F66" s="11">
        <f t="shared" si="8"/>
        <v>2.5</v>
      </c>
      <c r="G66" s="11" t="s">
        <v>144</v>
      </c>
      <c r="H66" s="11" t="s">
        <v>28</v>
      </c>
      <c r="I66" s="36">
        <v>0.39750260145681571</v>
      </c>
      <c r="J66" s="36">
        <v>0.6313454568541832</v>
      </c>
      <c r="K66" s="37">
        <v>9.2503234891860547E-2</v>
      </c>
      <c r="L66" s="37">
        <v>0.83306814527097195</v>
      </c>
      <c r="M66" s="37">
        <v>4.1948526383018896</v>
      </c>
      <c r="N66" s="37">
        <v>-16.379570011625049</v>
      </c>
      <c r="O66" s="49">
        <v>0.46640612954343591</v>
      </c>
      <c r="P66" s="37">
        <v>-24.971865931623348</v>
      </c>
      <c r="Q66" s="43">
        <v>5.8823941141459626</v>
      </c>
    </row>
    <row r="67" spans="1:17">
      <c r="A67" s="31">
        <v>62</v>
      </c>
      <c r="B67" s="11" t="s">
        <v>187</v>
      </c>
      <c r="C67" s="11" t="s">
        <v>186</v>
      </c>
      <c r="D67" s="11">
        <v>3</v>
      </c>
      <c r="E67" s="11">
        <v>4</v>
      </c>
      <c r="F67" s="11">
        <f t="shared" si="8"/>
        <v>3.5</v>
      </c>
      <c r="G67" s="11" t="s">
        <v>34</v>
      </c>
      <c r="H67" s="11"/>
      <c r="I67" s="36">
        <v>0.39322007297838107</v>
      </c>
      <c r="J67" s="36">
        <v>0.62716607978056094</v>
      </c>
      <c r="K67" s="37"/>
      <c r="L67" s="37"/>
      <c r="M67" s="37"/>
      <c r="N67" s="37"/>
      <c r="O67" s="37"/>
      <c r="P67" s="37"/>
      <c r="Q67" s="37"/>
    </row>
    <row r="68" spans="1:17">
      <c r="A68" s="31">
        <v>63</v>
      </c>
      <c r="B68" s="11" t="s">
        <v>187</v>
      </c>
      <c r="C68" s="11" t="s">
        <v>186</v>
      </c>
      <c r="D68" s="11">
        <v>4</v>
      </c>
      <c r="E68" s="11">
        <v>5</v>
      </c>
      <c r="F68" s="11">
        <f t="shared" si="8"/>
        <v>4.5</v>
      </c>
      <c r="G68" s="11" t="s">
        <v>95</v>
      </c>
      <c r="H68" s="11"/>
      <c r="I68" s="36">
        <v>0.37877886539397565</v>
      </c>
      <c r="J68" s="36">
        <v>0.61281025954373025</v>
      </c>
      <c r="K68" s="37"/>
      <c r="L68" s="37"/>
      <c r="M68" s="37"/>
      <c r="N68" s="37"/>
      <c r="O68" s="37"/>
      <c r="P68" s="37"/>
      <c r="Q68" s="37"/>
    </row>
    <row r="69" spans="1:17">
      <c r="A69" s="31">
        <v>64</v>
      </c>
      <c r="B69" s="11" t="s">
        <v>187</v>
      </c>
      <c r="C69" s="11" t="s">
        <v>186</v>
      </c>
      <c r="D69" s="11">
        <v>5</v>
      </c>
      <c r="E69" s="11">
        <v>6</v>
      </c>
      <c r="F69" s="11">
        <f t="shared" si="8"/>
        <v>5.5</v>
      </c>
      <c r="G69" s="11" t="s">
        <v>132</v>
      </c>
      <c r="H69" s="11"/>
      <c r="I69" s="36">
        <v>0.35983041865394805</v>
      </c>
      <c r="J69" s="36">
        <v>0.59333629932785004</v>
      </c>
      <c r="K69" s="37"/>
      <c r="L69" s="37"/>
      <c r="M69" s="37"/>
      <c r="N69" s="37"/>
      <c r="O69" s="37"/>
      <c r="P69" s="37"/>
      <c r="Q69" s="37"/>
    </row>
    <row r="70" spans="1:17">
      <c r="A70" s="31">
        <v>65</v>
      </c>
      <c r="B70" s="11" t="s">
        <v>187</v>
      </c>
      <c r="C70" s="11" t="s">
        <v>186</v>
      </c>
      <c r="D70" s="11">
        <v>6</v>
      </c>
      <c r="E70" s="11">
        <v>7</v>
      </c>
      <c r="F70" s="11">
        <f t="shared" si="8"/>
        <v>6.5</v>
      </c>
      <c r="G70" s="11" t="s">
        <v>43</v>
      </c>
      <c r="H70" s="11"/>
      <c r="I70" s="36">
        <v>0.33329346330961068</v>
      </c>
      <c r="J70" s="36">
        <v>0.56477110763107963</v>
      </c>
      <c r="K70" s="37"/>
      <c r="L70" s="37"/>
      <c r="M70" s="37"/>
      <c r="N70" s="37"/>
      <c r="O70" s="37"/>
      <c r="P70" s="37"/>
      <c r="Q70" s="37"/>
    </row>
    <row r="71" spans="1:17">
      <c r="A71" s="31">
        <v>66</v>
      </c>
      <c r="B71" s="11" t="s">
        <v>187</v>
      </c>
      <c r="C71" s="11" t="s">
        <v>186</v>
      </c>
      <c r="D71" s="11">
        <v>7</v>
      </c>
      <c r="E71" s="11">
        <v>8</v>
      </c>
      <c r="F71" s="11">
        <f t="shared" si="8"/>
        <v>7.5</v>
      </c>
      <c r="G71" s="11" t="s">
        <v>142</v>
      </c>
      <c r="H71" s="11"/>
      <c r="I71" s="36">
        <v>0.3533651595993636</v>
      </c>
      <c r="J71" s="36">
        <v>0.58651942980350202</v>
      </c>
      <c r="K71" s="37"/>
      <c r="L71" s="37"/>
      <c r="M71" s="37"/>
      <c r="N71" s="37"/>
      <c r="O71" s="37"/>
      <c r="P71" s="37"/>
      <c r="Q71" s="37"/>
    </row>
    <row r="72" spans="1:17">
      <c r="A72" s="31">
        <v>67</v>
      </c>
      <c r="B72" s="11" t="s">
        <v>187</v>
      </c>
      <c r="C72" s="11" t="s">
        <v>186</v>
      </c>
      <c r="D72" s="11">
        <v>8</v>
      </c>
      <c r="E72" s="11">
        <v>9</v>
      </c>
      <c r="F72" s="11">
        <f t="shared" si="8"/>
        <v>8.5</v>
      </c>
      <c r="G72" s="11" t="s">
        <v>110</v>
      </c>
      <c r="H72" s="11"/>
      <c r="I72" s="36">
        <v>0.32231569515655339</v>
      </c>
      <c r="J72" s="36">
        <v>0.55248716447587731</v>
      </c>
      <c r="K72" s="37"/>
      <c r="L72" s="37"/>
      <c r="M72" s="37"/>
      <c r="N72" s="37"/>
      <c r="O72" s="37"/>
      <c r="P72" s="37"/>
      <c r="Q72" s="37"/>
    </row>
    <row r="73" spans="1:17">
      <c r="A73" s="31">
        <v>68</v>
      </c>
      <c r="B73" s="11" t="s">
        <v>187</v>
      </c>
      <c r="C73" s="11" t="s">
        <v>186</v>
      </c>
      <c r="D73" s="11">
        <v>9</v>
      </c>
      <c r="E73" s="11">
        <v>10</v>
      </c>
      <c r="F73" s="11">
        <f t="shared" si="8"/>
        <v>9.5</v>
      </c>
      <c r="G73" s="11" t="s">
        <v>64</v>
      </c>
      <c r="H73" s="11"/>
      <c r="I73" s="36">
        <v>0.29982449297971914</v>
      </c>
      <c r="J73" s="36">
        <v>0.5264107211389859</v>
      </c>
      <c r="K73" s="37"/>
      <c r="L73" s="37"/>
      <c r="M73" s="37"/>
      <c r="N73" s="37"/>
      <c r="O73" s="37"/>
      <c r="P73" s="37"/>
      <c r="Q73" s="37"/>
    </row>
    <row r="74" spans="1:17">
      <c r="A74" s="31">
        <v>69</v>
      </c>
      <c r="B74" s="11" t="s">
        <v>187</v>
      </c>
      <c r="C74" s="11" t="s">
        <v>186</v>
      </c>
      <c r="D74" s="11">
        <v>10</v>
      </c>
      <c r="E74" s="11">
        <v>12</v>
      </c>
      <c r="F74" s="11">
        <f t="shared" si="8"/>
        <v>11</v>
      </c>
      <c r="G74" s="11" t="s">
        <v>124</v>
      </c>
      <c r="H74" s="11"/>
      <c r="I74" s="36">
        <v>0.30669679539852096</v>
      </c>
      <c r="J74" s="36">
        <v>0.53451184563605381</v>
      </c>
      <c r="K74" s="37"/>
      <c r="L74" s="37"/>
      <c r="M74" s="37"/>
      <c r="N74" s="37"/>
      <c r="O74" s="37"/>
      <c r="P74" s="37"/>
      <c r="Q74" s="37"/>
    </row>
    <row r="75" spans="1:17">
      <c r="A75" s="31">
        <v>70</v>
      </c>
      <c r="B75" s="11" t="s">
        <v>187</v>
      </c>
      <c r="C75" s="11" t="s">
        <v>186</v>
      </c>
      <c r="D75" s="11">
        <v>12</v>
      </c>
      <c r="E75" s="11">
        <v>14</v>
      </c>
      <c r="F75" s="11">
        <f t="shared" si="8"/>
        <v>13</v>
      </c>
      <c r="G75" s="11" t="s">
        <v>42</v>
      </c>
      <c r="H75" s="12"/>
      <c r="I75" s="36">
        <v>0.3101861535243674</v>
      </c>
      <c r="J75" s="36">
        <v>0.53857963532953057</v>
      </c>
      <c r="K75" s="37"/>
      <c r="L75" s="37"/>
      <c r="M75" s="37"/>
      <c r="N75" s="37"/>
      <c r="O75" s="37"/>
      <c r="P75" s="37"/>
      <c r="Q75" s="37"/>
    </row>
    <row r="76" spans="1:17">
      <c r="A76" s="31">
        <v>71</v>
      </c>
      <c r="B76" s="11" t="s">
        <v>187</v>
      </c>
      <c r="C76" s="11" t="s">
        <v>186</v>
      </c>
      <c r="D76" s="11">
        <v>14</v>
      </c>
      <c r="E76" s="11">
        <v>16</v>
      </c>
      <c r="F76" s="11">
        <f t="shared" si="8"/>
        <v>15</v>
      </c>
      <c r="G76" s="11" t="s">
        <v>134</v>
      </c>
      <c r="H76" s="12"/>
      <c r="I76" s="36">
        <v>0.32203734453895422</v>
      </c>
      <c r="J76" s="36">
        <v>0.55217199917186532</v>
      </c>
      <c r="K76" s="46"/>
      <c r="L76" s="46"/>
      <c r="M76" s="46"/>
      <c r="N76" s="46"/>
      <c r="O76" s="46"/>
      <c r="P76" s="46"/>
      <c r="Q76" s="46"/>
    </row>
    <row r="77" spans="1:17">
      <c r="A77" s="31">
        <v>72</v>
      </c>
      <c r="B77" s="11" t="s">
        <v>187</v>
      </c>
      <c r="C77" s="11" t="s">
        <v>186</v>
      </c>
      <c r="D77" s="11">
        <v>16</v>
      </c>
      <c r="E77" s="11">
        <v>18</v>
      </c>
      <c r="F77" s="11">
        <f t="shared" si="8"/>
        <v>17</v>
      </c>
      <c r="G77" s="11" t="s">
        <v>68</v>
      </c>
      <c r="H77" s="12"/>
      <c r="I77" s="36">
        <v>0.32887952124656555</v>
      </c>
      <c r="J77" s="36">
        <v>0.55986590646130252</v>
      </c>
      <c r="K77" s="46"/>
      <c r="L77" s="46"/>
      <c r="M77" s="46"/>
      <c r="N77" s="46"/>
      <c r="O77" s="46"/>
      <c r="P77" s="46"/>
      <c r="Q77" s="46"/>
    </row>
    <row r="78" spans="1:17">
      <c r="A78" s="31">
        <v>73</v>
      </c>
      <c r="B78" s="11" t="s">
        <v>187</v>
      </c>
      <c r="C78" s="11" t="s">
        <v>186</v>
      </c>
      <c r="D78" s="11">
        <v>18</v>
      </c>
      <c r="E78" s="11">
        <v>20</v>
      </c>
      <c r="F78" s="11">
        <f t="shared" si="8"/>
        <v>19</v>
      </c>
      <c r="G78" s="11" t="s">
        <v>109</v>
      </c>
      <c r="H78" s="12"/>
      <c r="I78" s="36">
        <v>0.2669554272175329</v>
      </c>
      <c r="J78" s="36">
        <v>0.48594126798050902</v>
      </c>
      <c r="K78" s="46"/>
      <c r="L78" s="46"/>
      <c r="M78" s="46"/>
      <c r="N78" s="46"/>
      <c r="O78" s="46"/>
      <c r="P78" s="46"/>
      <c r="Q78" s="46"/>
    </row>
    <row r="79" spans="1:17">
      <c r="A79" s="31">
        <v>74</v>
      </c>
      <c r="B79" s="11" t="s">
        <v>187</v>
      </c>
      <c r="C79" s="11" t="s">
        <v>186</v>
      </c>
      <c r="D79" s="11">
        <v>20</v>
      </c>
      <c r="E79" s="11">
        <v>22</v>
      </c>
      <c r="F79" s="11">
        <f t="shared" si="8"/>
        <v>21</v>
      </c>
      <c r="G79" s="11" t="s">
        <v>26</v>
      </c>
      <c r="H79" s="12"/>
      <c r="I79" s="36">
        <v>0.28591954022988514</v>
      </c>
      <c r="J79" s="36">
        <v>0.50964626480556963</v>
      </c>
      <c r="K79" s="46"/>
      <c r="L79" s="46"/>
      <c r="M79" s="46"/>
      <c r="N79" s="46"/>
      <c r="O79" s="46"/>
      <c r="P79" s="46"/>
      <c r="Q79" s="46"/>
    </row>
    <row r="80" spans="1:17">
      <c r="A80" s="31">
        <v>75</v>
      </c>
      <c r="B80" s="11" t="s">
        <v>187</v>
      </c>
      <c r="C80" s="11" t="s">
        <v>186</v>
      </c>
      <c r="D80" s="11">
        <v>22</v>
      </c>
      <c r="E80" s="11">
        <v>24</v>
      </c>
      <c r="F80" s="11">
        <f t="shared" si="8"/>
        <v>23</v>
      </c>
      <c r="G80" s="11" t="s">
        <v>40</v>
      </c>
      <c r="H80" s="12"/>
      <c r="I80" s="36">
        <v>0.31887375113533156</v>
      </c>
      <c r="J80" s="36">
        <v>0.5485769493098348</v>
      </c>
      <c r="K80" s="46"/>
      <c r="L80" s="46"/>
      <c r="M80" s="46"/>
      <c r="N80" s="46"/>
      <c r="O80" s="46"/>
      <c r="P80" s="46"/>
      <c r="Q80" s="46"/>
    </row>
    <row r="81" spans="1:17">
      <c r="A81" s="35">
        <v>76</v>
      </c>
      <c r="B81" s="13" t="s">
        <v>187</v>
      </c>
      <c r="C81" s="13" t="s">
        <v>185</v>
      </c>
      <c r="D81" s="13">
        <v>0</v>
      </c>
      <c r="E81" s="13">
        <v>1</v>
      </c>
      <c r="F81" s="13">
        <f>AVERAGE(D81:E81)</f>
        <v>0.5</v>
      </c>
      <c r="G81" s="13" t="s">
        <v>147</v>
      </c>
      <c r="H81" s="13" t="s">
        <v>28</v>
      </c>
      <c r="I81" s="38">
        <v>0.43871577646074972</v>
      </c>
      <c r="J81" s="38">
        <v>0.66984838416761061</v>
      </c>
      <c r="K81" s="39">
        <v>9.0568784425655455E-2</v>
      </c>
      <c r="L81" s="39">
        <v>0.74680890137395628</v>
      </c>
      <c r="M81" s="39">
        <v>4.6302233217327835</v>
      </c>
      <c r="N81" s="39">
        <v>-16.568925671944829</v>
      </c>
      <c r="O81" s="50">
        <v>0.41670125948110825</v>
      </c>
      <c r="P81" s="39">
        <v>-24.645582239441843</v>
      </c>
      <c r="Q81" s="48">
        <v>5.3677596809714272</v>
      </c>
    </row>
    <row r="82" spans="1:17">
      <c r="A82" s="35">
        <v>77</v>
      </c>
      <c r="B82" s="13" t="s">
        <v>187</v>
      </c>
      <c r="C82" s="13" t="s">
        <v>185</v>
      </c>
      <c r="D82" s="13">
        <v>1</v>
      </c>
      <c r="E82" s="13">
        <v>2</v>
      </c>
      <c r="F82" s="13">
        <f t="shared" ref="F82:F94" si="9">AVERAGE(D82:E82)</f>
        <v>1.5</v>
      </c>
      <c r="G82" s="13" t="s">
        <v>153</v>
      </c>
      <c r="H82" s="13" t="s">
        <v>28</v>
      </c>
      <c r="I82" s="38">
        <v>0.35418334286258818</v>
      </c>
      <c r="J82" s="38">
        <v>0.58738707636840892</v>
      </c>
      <c r="K82" s="39">
        <v>8.7689153261280225E-2</v>
      </c>
      <c r="L82" s="39">
        <v>0.70580858769258747</v>
      </c>
      <c r="M82" s="39">
        <v>4.6100476071347662</v>
      </c>
      <c r="N82" s="39">
        <v>-16.493590624290722</v>
      </c>
      <c r="O82" s="50">
        <v>0.42014065277541979</v>
      </c>
      <c r="P82" s="39">
        <v>-24.798591051613915</v>
      </c>
      <c r="Q82" s="48">
        <v>5.5897916295776549</v>
      </c>
    </row>
    <row r="83" spans="1:17">
      <c r="A83" s="35">
        <v>78</v>
      </c>
      <c r="B83" s="13" t="s">
        <v>187</v>
      </c>
      <c r="C83" s="13" t="s">
        <v>185</v>
      </c>
      <c r="D83" s="13">
        <v>2</v>
      </c>
      <c r="E83" s="13">
        <v>3</v>
      </c>
      <c r="F83" s="13">
        <f t="shared" si="9"/>
        <v>2.5</v>
      </c>
      <c r="G83" s="13" t="s">
        <v>158</v>
      </c>
      <c r="H83" s="13" t="s">
        <v>28</v>
      </c>
      <c r="I83" s="38">
        <v>0.33624097897709448</v>
      </c>
      <c r="J83" s="38">
        <v>0.56802163150804907</v>
      </c>
      <c r="K83" s="39">
        <v>8.8306770427619488E-2</v>
      </c>
      <c r="L83" s="39">
        <v>0.70617798937987597</v>
      </c>
      <c r="M83" s="39">
        <v>4.3796197088310986</v>
      </c>
      <c r="N83" s="39">
        <v>-16.859067409531587</v>
      </c>
      <c r="O83" s="50">
        <v>0.42700650003558144</v>
      </c>
      <c r="P83" s="39">
        <v>-24.925253975597421</v>
      </c>
      <c r="Q83" s="48">
        <v>5.6414049299859679</v>
      </c>
    </row>
    <row r="84" spans="1:17">
      <c r="A84" s="35">
        <v>79</v>
      </c>
      <c r="B84" s="13" t="s">
        <v>187</v>
      </c>
      <c r="C84" s="13" t="s">
        <v>185</v>
      </c>
      <c r="D84" s="13">
        <v>3</v>
      </c>
      <c r="E84" s="13">
        <v>4</v>
      </c>
      <c r="F84" s="13">
        <f t="shared" si="9"/>
        <v>3.5</v>
      </c>
      <c r="G84" s="13" t="s">
        <v>113</v>
      </c>
      <c r="H84" s="14"/>
      <c r="I84" s="38">
        <v>0.30855708908406543</v>
      </c>
      <c r="J84" s="38">
        <v>0.53668429818088981</v>
      </c>
      <c r="K84" s="47"/>
      <c r="L84" s="47"/>
      <c r="M84" s="47"/>
      <c r="N84" s="47"/>
      <c r="O84" s="47"/>
      <c r="P84" s="47"/>
      <c r="Q84" s="47"/>
    </row>
    <row r="85" spans="1:17">
      <c r="A85" s="35">
        <v>80</v>
      </c>
      <c r="B85" s="13" t="s">
        <v>187</v>
      </c>
      <c r="C85" s="13" t="s">
        <v>185</v>
      </c>
      <c r="D85" s="13">
        <v>4</v>
      </c>
      <c r="E85" s="13">
        <v>5</v>
      </c>
      <c r="F85" s="13">
        <f t="shared" si="9"/>
        <v>4.5</v>
      </c>
      <c r="G85" s="13" t="s">
        <v>162</v>
      </c>
      <c r="H85" s="14"/>
      <c r="I85" s="38">
        <v>0.28888738403196307</v>
      </c>
      <c r="J85" s="38">
        <v>0.51326717953249079</v>
      </c>
      <c r="K85" s="47"/>
      <c r="L85" s="47"/>
      <c r="M85" s="47"/>
      <c r="N85" s="47"/>
      <c r="O85" s="47"/>
      <c r="P85" s="47"/>
      <c r="Q85" s="47"/>
    </row>
    <row r="86" spans="1:17">
      <c r="A86" s="35">
        <v>81</v>
      </c>
      <c r="B86" s="13" t="s">
        <v>187</v>
      </c>
      <c r="C86" s="13" t="s">
        <v>185</v>
      </c>
      <c r="D86" s="13">
        <v>5</v>
      </c>
      <c r="E86" s="13">
        <v>6</v>
      </c>
      <c r="F86" s="13">
        <f t="shared" si="9"/>
        <v>5.5</v>
      </c>
      <c r="G86" s="13" t="s">
        <v>135</v>
      </c>
      <c r="H86" s="14"/>
      <c r="I86" s="38">
        <v>0.29144496609285359</v>
      </c>
      <c r="J86" s="38">
        <v>0.51636877561709138</v>
      </c>
      <c r="K86" s="47"/>
      <c r="L86" s="47"/>
      <c r="M86" s="47"/>
      <c r="N86" s="47"/>
      <c r="O86" s="47"/>
      <c r="P86" s="47"/>
      <c r="Q86" s="47"/>
    </row>
    <row r="87" spans="1:17">
      <c r="A87" s="35">
        <v>82</v>
      </c>
      <c r="B87" s="13" t="s">
        <v>187</v>
      </c>
      <c r="C87" s="13" t="s">
        <v>185</v>
      </c>
      <c r="D87" s="13">
        <v>6</v>
      </c>
      <c r="E87" s="13">
        <v>7</v>
      </c>
      <c r="F87" s="13">
        <f t="shared" si="9"/>
        <v>6.5</v>
      </c>
      <c r="G87" s="13" t="s">
        <v>152</v>
      </c>
      <c r="H87" s="14"/>
      <c r="I87" s="38">
        <v>0.27338756536897146</v>
      </c>
      <c r="J87" s="38">
        <v>0.49409333916844222</v>
      </c>
      <c r="K87" s="47"/>
      <c r="L87" s="47"/>
      <c r="M87" s="47"/>
      <c r="N87" s="47"/>
      <c r="O87" s="47"/>
      <c r="P87" s="47"/>
      <c r="Q87" s="47"/>
    </row>
    <row r="88" spans="1:17">
      <c r="A88" s="35">
        <v>83</v>
      </c>
      <c r="B88" s="13" t="s">
        <v>187</v>
      </c>
      <c r="C88" s="13" t="s">
        <v>185</v>
      </c>
      <c r="D88" s="13">
        <v>7</v>
      </c>
      <c r="E88" s="13">
        <v>8</v>
      </c>
      <c r="F88" s="13">
        <f t="shared" si="9"/>
        <v>7.5</v>
      </c>
      <c r="G88" s="13" t="s">
        <v>138</v>
      </c>
      <c r="H88" s="14"/>
      <c r="I88" s="38">
        <v>0.2661077189465052</v>
      </c>
      <c r="J88" s="38">
        <v>0.48485812451626603</v>
      </c>
      <c r="K88" s="47"/>
      <c r="L88" s="47"/>
      <c r="M88" s="47"/>
      <c r="N88" s="47"/>
      <c r="O88" s="47"/>
      <c r="P88" s="47"/>
      <c r="Q88" s="47"/>
    </row>
    <row r="89" spans="1:17">
      <c r="A89" s="35">
        <v>84</v>
      </c>
      <c r="B89" s="13" t="s">
        <v>187</v>
      </c>
      <c r="C89" s="13" t="s">
        <v>185</v>
      </c>
      <c r="D89" s="13">
        <v>8</v>
      </c>
      <c r="E89" s="13">
        <v>9</v>
      </c>
      <c r="F89" s="13">
        <f t="shared" si="9"/>
        <v>8.5</v>
      </c>
      <c r="G89" s="13" t="s">
        <v>38</v>
      </c>
      <c r="H89" s="14"/>
      <c r="I89" s="38">
        <v>0.27158104621158813</v>
      </c>
      <c r="J89" s="38">
        <v>0.49181555303512076</v>
      </c>
      <c r="K89" s="47"/>
      <c r="L89" s="47"/>
      <c r="M89" s="47"/>
      <c r="N89" s="47"/>
      <c r="O89" s="47"/>
      <c r="P89" s="47"/>
      <c r="Q89" s="47"/>
    </row>
    <row r="90" spans="1:17">
      <c r="A90" s="35">
        <v>85</v>
      </c>
      <c r="B90" s="13" t="s">
        <v>187</v>
      </c>
      <c r="C90" s="13" t="s">
        <v>185</v>
      </c>
      <c r="D90" s="13">
        <v>9</v>
      </c>
      <c r="E90" s="13">
        <v>10</v>
      </c>
      <c r="F90" s="13">
        <f t="shared" si="9"/>
        <v>9.5</v>
      </c>
      <c r="G90" s="13" t="s">
        <v>90</v>
      </c>
      <c r="H90" s="14"/>
      <c r="I90" s="38">
        <v>0.27925764192139735</v>
      </c>
      <c r="J90" s="38">
        <v>0.50143202571718193</v>
      </c>
      <c r="K90" s="47"/>
      <c r="L90" s="47"/>
      <c r="M90" s="47"/>
      <c r="N90" s="47"/>
      <c r="O90" s="47"/>
      <c r="P90" s="47"/>
      <c r="Q90" s="47"/>
    </row>
    <row r="91" spans="1:17">
      <c r="A91" s="35">
        <v>86</v>
      </c>
      <c r="B91" s="13" t="s">
        <v>187</v>
      </c>
      <c r="C91" s="13" t="s">
        <v>185</v>
      </c>
      <c r="D91" s="13">
        <v>10</v>
      </c>
      <c r="E91" s="13">
        <v>12</v>
      </c>
      <c r="F91" s="13">
        <f t="shared" si="9"/>
        <v>11</v>
      </c>
      <c r="G91" s="13" t="s">
        <v>48</v>
      </c>
      <c r="H91" s="14"/>
      <c r="I91" s="38">
        <v>0.27340434384621781</v>
      </c>
      <c r="J91" s="38">
        <v>0.49411445179475488</v>
      </c>
      <c r="K91" s="47"/>
      <c r="L91" s="47"/>
      <c r="M91" s="47"/>
      <c r="N91" s="47"/>
      <c r="O91" s="47"/>
      <c r="P91" s="47"/>
      <c r="Q91" s="47"/>
    </row>
    <row r="92" spans="1:17">
      <c r="A92" s="35">
        <v>87</v>
      </c>
      <c r="B92" s="13" t="s">
        <v>187</v>
      </c>
      <c r="C92" s="13" t="s">
        <v>185</v>
      </c>
      <c r="D92" s="13">
        <v>12</v>
      </c>
      <c r="E92" s="13">
        <v>14</v>
      </c>
      <c r="F92" s="13">
        <f t="shared" si="9"/>
        <v>13</v>
      </c>
      <c r="G92" s="13" t="s">
        <v>102</v>
      </c>
      <c r="H92" s="14"/>
      <c r="I92" s="38">
        <v>0.29546301471958275</v>
      </c>
      <c r="J92" s="38">
        <v>0.52120674184739968</v>
      </c>
      <c r="K92" s="47"/>
      <c r="L92" s="47"/>
      <c r="M92" s="47"/>
      <c r="N92" s="47"/>
      <c r="O92" s="47"/>
      <c r="P92" s="47"/>
      <c r="Q92" s="47"/>
    </row>
    <row r="93" spans="1:17">
      <c r="A93" s="35">
        <v>88</v>
      </c>
      <c r="B93" s="13" t="s">
        <v>187</v>
      </c>
      <c r="C93" s="13" t="s">
        <v>185</v>
      </c>
      <c r="D93" s="13">
        <v>14</v>
      </c>
      <c r="E93" s="13">
        <v>16</v>
      </c>
      <c r="F93" s="13">
        <f t="shared" si="9"/>
        <v>15</v>
      </c>
      <c r="G93" s="13" t="s">
        <v>73</v>
      </c>
      <c r="H93" s="14"/>
      <c r="I93" s="38">
        <v>0.2718192729766804</v>
      </c>
      <c r="J93" s="38">
        <v>0.49211645035617879</v>
      </c>
      <c r="K93" s="47"/>
      <c r="L93" s="47"/>
      <c r="M93" s="47"/>
      <c r="N93" s="47"/>
      <c r="O93" s="47"/>
      <c r="P93" s="47"/>
      <c r="Q93" s="47"/>
    </row>
    <row r="94" spans="1:17">
      <c r="A94" s="35">
        <v>89</v>
      </c>
      <c r="B94" s="13" t="s">
        <v>187</v>
      </c>
      <c r="C94" s="13" t="s">
        <v>185</v>
      </c>
      <c r="D94" s="13">
        <v>16</v>
      </c>
      <c r="E94" s="13">
        <v>18</v>
      </c>
      <c r="F94" s="13">
        <f t="shared" si="9"/>
        <v>17</v>
      </c>
      <c r="G94" s="13" t="s">
        <v>174</v>
      </c>
      <c r="H94" s="14"/>
      <c r="I94" s="38">
        <v>0.33776638359237304</v>
      </c>
      <c r="J94" s="38">
        <v>0.56969604764927861</v>
      </c>
      <c r="K94" s="47"/>
      <c r="L94" s="47"/>
      <c r="M94" s="47"/>
      <c r="N94" s="47"/>
      <c r="O94" s="47"/>
      <c r="P94" s="47"/>
      <c r="Q94" s="47"/>
    </row>
    <row r="95" spans="1:17">
      <c r="A95" s="31">
        <v>90</v>
      </c>
      <c r="B95" s="11" t="s">
        <v>187</v>
      </c>
      <c r="C95" s="11" t="s">
        <v>190</v>
      </c>
      <c r="D95" s="11">
        <v>0</v>
      </c>
      <c r="E95" s="11">
        <v>1</v>
      </c>
      <c r="F95" s="11">
        <f>AVERAGE(D95:E95)</f>
        <v>0.5</v>
      </c>
      <c r="G95" s="11" t="s">
        <v>30</v>
      </c>
      <c r="H95" s="11" t="s">
        <v>28</v>
      </c>
      <c r="I95" s="36">
        <v>0.38395667130205652</v>
      </c>
      <c r="J95" s="36">
        <v>0.61800462971571934</v>
      </c>
      <c r="K95" s="37">
        <v>9.7351197357972055E-2</v>
      </c>
      <c r="L95" s="37">
        <v>0.96238882938896686</v>
      </c>
      <c r="M95" s="37">
        <v>4.331835121625268</v>
      </c>
      <c r="N95" s="37">
        <v>-15.432791710026152</v>
      </c>
      <c r="O95" s="49">
        <v>0.48979070819947401</v>
      </c>
      <c r="P95" s="37">
        <v>-24.391243088082966</v>
      </c>
      <c r="Q95" s="43">
        <v>5.8697017438645069</v>
      </c>
    </row>
    <row r="96" spans="1:17">
      <c r="A96" s="31">
        <v>91</v>
      </c>
      <c r="B96" s="11" t="s">
        <v>187</v>
      </c>
      <c r="C96" s="11" t="s">
        <v>190</v>
      </c>
      <c r="D96" s="11">
        <v>1</v>
      </c>
      <c r="E96" s="11">
        <v>2</v>
      </c>
      <c r="F96" s="11">
        <f t="shared" ref="F96:F107" si="10">AVERAGE(D96:E96)</f>
        <v>1.5</v>
      </c>
      <c r="G96" s="11" t="s">
        <v>47</v>
      </c>
      <c r="H96" s="11" t="s">
        <v>28</v>
      </c>
      <c r="I96" s="36">
        <v>0.36123028182958217</v>
      </c>
      <c r="J96" s="36">
        <v>0.59480054237170921</v>
      </c>
      <c r="K96" s="37">
        <v>0.11160330540815912</v>
      </c>
      <c r="L96" s="37">
        <v>0.89582010496584152</v>
      </c>
      <c r="M96" s="37">
        <v>4.0663651927039917</v>
      </c>
      <c r="N96" s="37">
        <v>-17.498397273406969</v>
      </c>
      <c r="O96" s="49">
        <v>0.52070574943732117</v>
      </c>
      <c r="P96" s="37">
        <v>-24.590863856280968</v>
      </c>
      <c r="Q96" s="43">
        <v>5.443297927319235</v>
      </c>
    </row>
    <row r="97" spans="1:17">
      <c r="A97" s="31">
        <v>92</v>
      </c>
      <c r="B97" s="11" t="s">
        <v>187</v>
      </c>
      <c r="C97" s="11" t="s">
        <v>190</v>
      </c>
      <c r="D97" s="11">
        <v>2</v>
      </c>
      <c r="E97" s="11">
        <v>3</v>
      </c>
      <c r="F97" s="11">
        <f t="shared" si="10"/>
        <v>2.5</v>
      </c>
      <c r="G97" s="11" t="s">
        <v>74</v>
      </c>
      <c r="H97" s="11" t="s">
        <v>28</v>
      </c>
      <c r="I97" s="36">
        <v>0.3711765616134523</v>
      </c>
      <c r="J97" s="36">
        <v>0.60508595538648779</v>
      </c>
      <c r="K97" s="37">
        <v>0.10405046349364398</v>
      </c>
      <c r="L97" s="37">
        <v>0.9094237430983495</v>
      </c>
      <c r="M97" s="37">
        <v>4.1460061713803746</v>
      </c>
      <c r="N97" s="37">
        <v>-16.598448866295762</v>
      </c>
      <c r="O97" s="49">
        <v>0.49647162582975207</v>
      </c>
      <c r="P97" s="37">
        <v>-24.604036800375255</v>
      </c>
      <c r="Q97" s="43">
        <v>5.5666921352710688</v>
      </c>
    </row>
    <row r="98" spans="1:17">
      <c r="A98" s="31">
        <v>93</v>
      </c>
      <c r="B98" s="11" t="s">
        <v>187</v>
      </c>
      <c r="C98" s="11" t="s">
        <v>190</v>
      </c>
      <c r="D98" s="11">
        <v>3</v>
      </c>
      <c r="E98" s="11">
        <v>4</v>
      </c>
      <c r="F98" s="11">
        <f t="shared" si="10"/>
        <v>3.5</v>
      </c>
      <c r="G98" s="11" t="s">
        <v>39</v>
      </c>
      <c r="H98" s="12"/>
      <c r="I98" s="36">
        <v>0.3394278197961198</v>
      </c>
      <c r="J98" s="36">
        <v>0.57151376789627284</v>
      </c>
      <c r="K98" s="46"/>
      <c r="L98" s="46"/>
      <c r="M98" s="46"/>
      <c r="N98" s="46"/>
      <c r="O98" s="46"/>
      <c r="P98" s="46"/>
      <c r="Q98" s="46"/>
    </row>
    <row r="99" spans="1:17">
      <c r="A99" s="31">
        <v>94</v>
      </c>
      <c r="B99" s="11" t="s">
        <v>187</v>
      </c>
      <c r="C99" s="11" t="s">
        <v>190</v>
      </c>
      <c r="D99" s="11">
        <v>4</v>
      </c>
      <c r="E99" s="11">
        <v>5</v>
      </c>
      <c r="F99" s="11">
        <f t="shared" si="10"/>
        <v>4.5</v>
      </c>
      <c r="G99" s="11" t="s">
        <v>57</v>
      </c>
      <c r="H99" s="12"/>
      <c r="I99" s="36">
        <v>0.31527784997660768</v>
      </c>
      <c r="J99" s="36">
        <v>0.54446130890202626</v>
      </c>
      <c r="K99" s="46"/>
      <c r="L99" s="46"/>
      <c r="M99" s="46"/>
      <c r="N99" s="46"/>
      <c r="O99" s="46"/>
      <c r="P99" s="46"/>
      <c r="Q99" s="46"/>
    </row>
    <row r="100" spans="1:17">
      <c r="A100" s="31">
        <v>95</v>
      </c>
      <c r="B100" s="11" t="s">
        <v>187</v>
      </c>
      <c r="C100" s="11" t="s">
        <v>190</v>
      </c>
      <c r="D100" s="11">
        <v>5</v>
      </c>
      <c r="E100" s="11">
        <v>6</v>
      </c>
      <c r="F100" s="11">
        <f t="shared" si="10"/>
        <v>5.5</v>
      </c>
      <c r="G100" s="11" t="s">
        <v>22</v>
      </c>
      <c r="H100" s="12"/>
      <c r="I100" s="36">
        <v>0.31687215223800608</v>
      </c>
      <c r="J100" s="36">
        <v>0.54628991711415997</v>
      </c>
      <c r="K100" s="46"/>
      <c r="L100" s="46"/>
      <c r="M100" s="46"/>
      <c r="N100" s="46"/>
      <c r="O100" s="46"/>
      <c r="P100" s="46"/>
      <c r="Q100" s="46"/>
    </row>
    <row r="101" spans="1:17">
      <c r="A101" s="31">
        <v>96</v>
      </c>
      <c r="B101" s="11" t="s">
        <v>187</v>
      </c>
      <c r="C101" s="11" t="s">
        <v>190</v>
      </c>
      <c r="D101" s="11">
        <v>6</v>
      </c>
      <c r="E101" s="11">
        <v>7</v>
      </c>
      <c r="F101" s="11">
        <f t="shared" si="10"/>
        <v>6.5</v>
      </c>
      <c r="G101" s="11" t="s">
        <v>87</v>
      </c>
      <c r="H101" s="12"/>
      <c r="I101" s="36">
        <v>0.31831971995332553</v>
      </c>
      <c r="J101" s="36">
        <v>0.54794488152916554</v>
      </c>
      <c r="K101" s="46"/>
      <c r="L101" s="46"/>
      <c r="M101" s="46"/>
      <c r="N101" s="46"/>
      <c r="O101" s="46"/>
      <c r="P101" s="46"/>
      <c r="Q101" s="46"/>
    </row>
    <row r="102" spans="1:17">
      <c r="A102" s="31">
        <v>97</v>
      </c>
      <c r="B102" s="11" t="s">
        <v>187</v>
      </c>
      <c r="C102" s="11" t="s">
        <v>190</v>
      </c>
      <c r="D102" s="11">
        <v>7</v>
      </c>
      <c r="E102" s="11">
        <v>8</v>
      </c>
      <c r="F102" s="11">
        <f t="shared" si="10"/>
        <v>7.5</v>
      </c>
      <c r="G102" s="11" t="s">
        <v>25</v>
      </c>
      <c r="H102" s="12"/>
      <c r="I102" s="36">
        <v>0.31077757457274391</v>
      </c>
      <c r="J102" s="36">
        <v>0.53926609506767542</v>
      </c>
      <c r="K102" s="46"/>
      <c r="L102" s="46"/>
      <c r="M102" s="46"/>
      <c r="N102" s="46"/>
      <c r="O102" s="46"/>
      <c r="P102" s="46"/>
      <c r="Q102" s="46"/>
    </row>
    <row r="103" spans="1:17">
      <c r="A103" s="31">
        <v>98</v>
      </c>
      <c r="B103" s="11" t="s">
        <v>187</v>
      </c>
      <c r="C103" s="11" t="s">
        <v>190</v>
      </c>
      <c r="D103" s="11">
        <v>8</v>
      </c>
      <c r="E103" s="11">
        <v>9</v>
      </c>
      <c r="F103" s="11">
        <f t="shared" si="10"/>
        <v>8.5</v>
      </c>
      <c r="G103" s="11" t="s">
        <v>165</v>
      </c>
      <c r="H103" s="12"/>
      <c r="I103" s="36">
        <v>0.30192139041696553</v>
      </c>
      <c r="J103" s="36">
        <v>0.52889527226953414</v>
      </c>
      <c r="K103" s="46"/>
      <c r="L103" s="46"/>
      <c r="M103" s="46"/>
      <c r="N103" s="46"/>
      <c r="O103" s="46"/>
      <c r="P103" s="46"/>
      <c r="Q103" s="46"/>
    </row>
    <row r="104" spans="1:17">
      <c r="A104" s="31">
        <v>99</v>
      </c>
      <c r="B104" s="11" t="s">
        <v>187</v>
      </c>
      <c r="C104" s="11" t="s">
        <v>190</v>
      </c>
      <c r="D104" s="11">
        <v>9</v>
      </c>
      <c r="E104" s="11">
        <v>10</v>
      </c>
      <c r="F104" s="11">
        <f t="shared" si="10"/>
        <v>9.5</v>
      </c>
      <c r="G104" s="11" t="s">
        <v>156</v>
      </c>
      <c r="H104" s="12"/>
      <c r="I104" s="36">
        <v>0.31145942180424918</v>
      </c>
      <c r="J104" s="36">
        <v>0.54005643791816216</v>
      </c>
      <c r="K104" s="46"/>
      <c r="L104" s="46"/>
      <c r="M104" s="46"/>
      <c r="N104" s="46"/>
      <c r="O104" s="46"/>
      <c r="P104" s="46"/>
      <c r="Q104" s="46"/>
    </row>
    <row r="105" spans="1:17">
      <c r="A105" s="31">
        <v>100</v>
      </c>
      <c r="B105" s="11" t="s">
        <v>187</v>
      </c>
      <c r="C105" s="11" t="s">
        <v>190</v>
      </c>
      <c r="D105" s="11">
        <v>10</v>
      </c>
      <c r="E105" s="11">
        <v>12</v>
      </c>
      <c r="F105" s="11">
        <f t="shared" si="10"/>
        <v>11</v>
      </c>
      <c r="G105" s="11" t="s">
        <v>129</v>
      </c>
      <c r="H105" s="12"/>
      <c r="I105" s="36">
        <v>0.32659613279824878</v>
      </c>
      <c r="J105" s="36">
        <v>0.55731055553493691</v>
      </c>
      <c r="K105" s="46"/>
      <c r="L105" s="46"/>
      <c r="M105" s="46"/>
      <c r="N105" s="46"/>
      <c r="O105" s="46"/>
      <c r="P105" s="46"/>
      <c r="Q105" s="46"/>
    </row>
    <row r="106" spans="1:17">
      <c r="A106" s="31">
        <v>101</v>
      </c>
      <c r="B106" s="11" t="s">
        <v>187</v>
      </c>
      <c r="C106" s="11" t="s">
        <v>190</v>
      </c>
      <c r="D106" s="11">
        <v>12</v>
      </c>
      <c r="E106" s="11">
        <v>14</v>
      </c>
      <c r="F106" s="11">
        <f t="shared" si="10"/>
        <v>13</v>
      </c>
      <c r="G106" s="11" t="s">
        <v>169</v>
      </c>
      <c r="H106" s="12"/>
      <c r="I106" s="36">
        <v>0.31724276258608014</v>
      </c>
      <c r="J106" s="36">
        <v>0.54671410918015884</v>
      </c>
      <c r="K106" s="46"/>
      <c r="L106" s="46"/>
      <c r="M106" s="46"/>
      <c r="N106" s="46"/>
      <c r="O106" s="46"/>
      <c r="P106" s="46"/>
      <c r="Q106" s="46"/>
    </row>
    <row r="107" spans="1:17">
      <c r="A107" s="31">
        <v>102</v>
      </c>
      <c r="B107" s="11" t="s">
        <v>187</v>
      </c>
      <c r="C107" s="11" t="s">
        <v>190</v>
      </c>
      <c r="D107" s="11">
        <v>14</v>
      </c>
      <c r="E107" s="11">
        <v>16</v>
      </c>
      <c r="F107" s="11">
        <f t="shared" si="10"/>
        <v>15</v>
      </c>
      <c r="G107" s="11" t="s">
        <v>127</v>
      </c>
      <c r="H107" s="12"/>
      <c r="I107" s="36">
        <v>0.31727394550443505</v>
      </c>
      <c r="J107" s="36">
        <v>0.54674978523789786</v>
      </c>
      <c r="K107" s="46"/>
      <c r="L107" s="46"/>
      <c r="M107" s="46"/>
      <c r="N107" s="46"/>
      <c r="O107" s="46"/>
      <c r="P107" s="46"/>
      <c r="Q107" s="46"/>
    </row>
    <row r="108" spans="1:17">
      <c r="A108" s="31">
        <v>103</v>
      </c>
      <c r="B108" s="11" t="s">
        <v>187</v>
      </c>
      <c r="C108" s="11" t="s">
        <v>190</v>
      </c>
      <c r="D108" s="11">
        <v>16</v>
      </c>
      <c r="E108" s="11">
        <v>18</v>
      </c>
      <c r="F108" s="11">
        <f>AVERAGE(D108:E108)</f>
        <v>17</v>
      </c>
      <c r="G108" s="11" t="s">
        <v>139</v>
      </c>
      <c r="H108" s="12"/>
      <c r="I108" s="36">
        <v>0.31614939505523415</v>
      </c>
      <c r="J108" s="36">
        <v>0.54546170654355419</v>
      </c>
      <c r="K108" s="46"/>
      <c r="L108" s="46"/>
      <c r="M108" s="46"/>
      <c r="N108" s="46"/>
      <c r="O108" s="46"/>
      <c r="P108" s="46"/>
      <c r="Q108" s="46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Chla</vt:lpstr>
      <vt:lpstr>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Yushih Lin</dc:creator>
  <cp:lastModifiedBy>YSL</cp:lastModifiedBy>
  <dcterms:created xsi:type="dcterms:W3CDTF">2018-08-26T07:25:15Z</dcterms:created>
  <dcterms:modified xsi:type="dcterms:W3CDTF">2019-05-11T04:03:32Z</dcterms:modified>
</cp:coreProperties>
</file>