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24" windowWidth="18852" windowHeight="6888"/>
  </bookViews>
  <sheets>
    <sheet name="TOU" sheetId="7" r:id="rId1"/>
    <sheet name="Chla" sheetId="4" r:id="rId2"/>
    <sheet name="EA" sheetId="6" r:id="rId3"/>
  </sheets>
  <calcPr calcId="145621"/>
</workbook>
</file>

<file path=xl/calcChain.xml><?xml version="1.0" encoding="utf-8"?>
<calcChain xmlns="http://schemas.openxmlformats.org/spreadsheetml/2006/main">
  <c r="F43" i="6" l="1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AE21" i="6"/>
  <c r="F21" i="6"/>
  <c r="AE20" i="6"/>
  <c r="F20" i="6"/>
  <c r="AE19" i="6"/>
  <c r="F19" i="6"/>
  <c r="AE18" i="6"/>
  <c r="F18" i="6"/>
  <c r="AF17" i="6"/>
  <c r="AE17" i="6"/>
  <c r="F17" i="6"/>
  <c r="AF16" i="6"/>
  <c r="AE16" i="6"/>
  <c r="F16" i="6"/>
  <c r="AF15" i="6"/>
  <c r="AE15" i="6"/>
  <c r="F15" i="6"/>
  <c r="AF14" i="6"/>
  <c r="AE14" i="6"/>
  <c r="F14" i="6"/>
  <c r="AF13" i="6"/>
  <c r="AE13" i="6"/>
  <c r="F13" i="6"/>
  <c r="AF12" i="6"/>
  <c r="AE12" i="6"/>
  <c r="F12" i="6"/>
  <c r="AF11" i="6"/>
  <c r="AE11" i="6"/>
  <c r="F11" i="6"/>
  <c r="AF10" i="6"/>
  <c r="AE10" i="6"/>
  <c r="F10" i="6"/>
  <c r="AF9" i="6"/>
  <c r="AE9" i="6"/>
  <c r="F9" i="6"/>
  <c r="AF8" i="6"/>
  <c r="AE8" i="6"/>
  <c r="F8" i="6"/>
  <c r="AF7" i="6"/>
  <c r="AE7" i="6"/>
  <c r="F7" i="6"/>
  <c r="AF6" i="6"/>
  <c r="AE6" i="6"/>
  <c r="F6" i="6"/>
  <c r="C3" i="6"/>
  <c r="C2" i="6"/>
  <c r="C3" i="4" l="1"/>
  <c r="C2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</calcChain>
</file>

<file path=xl/comments1.xml><?xml version="1.0" encoding="utf-8"?>
<comments xmlns="http://schemas.openxmlformats.org/spreadsheetml/2006/main">
  <authors>
    <author>Yushih Lin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Yushih Lin:</t>
        </r>
        <r>
          <rPr>
            <sz val="9"/>
            <color indexed="81"/>
            <rFont val="Tahoma"/>
            <family val="2"/>
          </rPr>
          <t xml:space="preserve">
MUC: multicore
GC: gravity core
PC: push core</t>
        </r>
      </text>
    </comment>
  </commentList>
</comments>
</file>

<file path=xl/comments2.xml><?xml version="1.0" encoding="utf-8"?>
<comments xmlns="http://schemas.openxmlformats.org/spreadsheetml/2006/main">
  <authors>
    <author>Yushih Lin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Yushih Lin:</t>
        </r>
        <r>
          <rPr>
            <sz val="9"/>
            <color indexed="81"/>
            <rFont val="Tahoma"/>
            <family val="2"/>
          </rPr>
          <t xml:space="preserve">
孔隙水密度
T=28 C 
S=33 o/oo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Yushih Lin:</t>
        </r>
        <r>
          <rPr>
            <sz val="9"/>
            <color indexed="81"/>
            <rFont val="Tahoma"/>
            <family val="2"/>
          </rPr>
          <t xml:space="preserve">
乾沉積物密度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Yushih Lin:</t>
        </r>
        <r>
          <rPr>
            <sz val="9"/>
            <color indexed="81"/>
            <rFont val="Tahoma"/>
            <family val="2"/>
          </rPr>
          <t xml:space="preserve">
MUC: multicore
GC: gravity core
PC: push core</t>
        </r>
      </text>
    </comment>
  </commentList>
</comments>
</file>

<file path=xl/sharedStrings.xml><?xml version="1.0" encoding="utf-8"?>
<sst xmlns="http://schemas.openxmlformats.org/spreadsheetml/2006/main" count="322" uniqueCount="123">
  <si>
    <t>沉積物EA樣本清單</t>
  </si>
  <si>
    <t>分析:</t>
  </si>
  <si>
    <t>id</t>
  </si>
  <si>
    <t>Type</t>
  </si>
  <si>
    <t>Site</t>
  </si>
  <si>
    <t>Upper (cm)</t>
  </si>
  <si>
    <t>Lower (cm)</t>
  </si>
  <si>
    <t>Mean (cm)</t>
  </si>
  <si>
    <t>流水號</t>
  </si>
  <si>
    <t>含水率</t>
  </si>
  <si>
    <t>孔隙率</t>
  </si>
  <si>
    <t>備註</t>
  </si>
  <si>
    <t>優先</t>
  </si>
  <si>
    <t>優先樣本數:</t>
  </si>
  <si>
    <r>
      <t>密度 (g/cm</t>
    </r>
    <r>
      <rPr>
        <vertAlign val="superscript"/>
        <sz val="12"/>
        <color indexed="8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)</t>
    </r>
  </si>
  <si>
    <t>V</t>
  </si>
  <si>
    <t>PC</t>
  </si>
  <si>
    <t>沉積物Chl-a樣本清單</t>
  </si>
  <si>
    <t>V165</t>
  </si>
  <si>
    <t>V164</t>
  </si>
  <si>
    <t>V163</t>
  </si>
  <si>
    <t>V162</t>
  </si>
  <si>
    <t>V161</t>
  </si>
  <si>
    <t>V160</t>
  </si>
  <si>
    <t>V159</t>
  </si>
  <si>
    <t>V158</t>
  </si>
  <si>
    <t>V157</t>
  </si>
  <si>
    <t>V156</t>
  </si>
  <si>
    <t>V155</t>
  </si>
  <si>
    <t>V154</t>
  </si>
  <si>
    <t>V153</t>
  </si>
  <si>
    <t>V152</t>
  </si>
  <si>
    <t>V151</t>
  </si>
  <si>
    <t>V150</t>
  </si>
  <si>
    <t>V149</t>
  </si>
  <si>
    <t>V148</t>
  </si>
  <si>
    <t>V147</t>
  </si>
  <si>
    <t>V146</t>
  </si>
  <si>
    <t>V145</t>
  </si>
  <si>
    <t>V144</t>
  </si>
  <si>
    <t>V143</t>
  </si>
  <si>
    <t>V141</t>
  </si>
  <si>
    <t>V140</t>
  </si>
  <si>
    <t>V139</t>
  </si>
  <si>
    <t>V138</t>
  </si>
  <si>
    <t>V137</t>
  </si>
  <si>
    <t>V136</t>
  </si>
  <si>
    <t>V135</t>
  </si>
  <si>
    <t>V134</t>
  </si>
  <si>
    <t>V133</t>
  </si>
  <si>
    <t>V132</t>
  </si>
  <si>
    <t>V131</t>
  </si>
  <si>
    <t>V130</t>
  </si>
  <si>
    <t>V129</t>
  </si>
  <si>
    <t>V128</t>
  </si>
  <si>
    <t>V127</t>
  </si>
  <si>
    <t>V126</t>
  </si>
  <si>
    <t>V125</t>
  </si>
  <si>
    <t>V124</t>
  </si>
  <si>
    <t>V123</t>
  </si>
  <si>
    <t>V122</t>
  </si>
  <si>
    <t>V121</t>
  </si>
  <si>
    <t>V120</t>
  </si>
  <si>
    <t>V119</t>
  </si>
  <si>
    <t>V118</t>
  </si>
  <si>
    <t>V117</t>
  </si>
  <si>
    <t>V116</t>
  </si>
  <si>
    <t>V115</t>
  </si>
  <si>
    <t>V114</t>
  </si>
  <si>
    <t>V113</t>
  </si>
  <si>
    <t>V112</t>
  </si>
  <si>
    <t>V111</t>
  </si>
  <si>
    <t>V110</t>
  </si>
  <si>
    <t>V109</t>
  </si>
  <si>
    <t>V108</t>
  </si>
  <si>
    <t>V107</t>
  </si>
  <si>
    <t>V106</t>
  </si>
  <si>
    <t>V105</t>
  </si>
  <si>
    <t>V104</t>
  </si>
  <si>
    <t>V103</t>
  </si>
  <si>
    <t>V102</t>
  </si>
  <si>
    <t>V101</t>
  </si>
  <si>
    <t>V095</t>
  </si>
  <si>
    <t>V089</t>
  </si>
  <si>
    <t>V087</t>
  </si>
  <si>
    <t>V083</t>
  </si>
  <si>
    <t>總樣本數:</t>
  </si>
  <si>
    <t>S1</t>
  </si>
  <si>
    <t>S2</t>
  </si>
  <si>
    <r>
      <t>Chl a (n</t>
    </r>
    <r>
      <rPr>
        <b/>
        <sz val="10.8"/>
        <color indexed="8"/>
        <rFont val="Calibri"/>
        <family val="2"/>
      </rPr>
      <t>g/g</t>
    </r>
    <r>
      <rPr>
        <b/>
        <vertAlign val="subscript"/>
        <sz val="10.8"/>
        <color indexed="8"/>
        <rFont val="Calibri"/>
        <family val="2"/>
      </rPr>
      <t>wet</t>
    </r>
    <r>
      <rPr>
        <b/>
        <sz val="10.8"/>
        <color indexed="8"/>
        <rFont val="Calibri"/>
        <family val="2"/>
      </rPr>
      <t>)</t>
    </r>
  </si>
  <si>
    <t>TOC (%wt)</t>
  </si>
  <si>
    <t>C/N</t>
  </si>
  <si>
    <r>
      <t>Chl a (n</t>
    </r>
    <r>
      <rPr>
        <b/>
        <sz val="10.8"/>
        <color indexed="8"/>
        <rFont val="Calibri"/>
        <family val="2"/>
      </rPr>
      <t>g/g</t>
    </r>
    <r>
      <rPr>
        <b/>
        <vertAlign val="subscript"/>
        <sz val="10.8"/>
        <color indexed="8"/>
        <rFont val="Calibri"/>
        <family val="2"/>
      </rPr>
      <t>dry</t>
    </r>
    <r>
      <rPr>
        <b/>
        <sz val="10.8"/>
        <color indexed="8"/>
        <rFont val="Calibri"/>
        <family val="2"/>
      </rPr>
      <t>)</t>
    </r>
  </si>
  <si>
    <t>Graphs</t>
  </si>
  <si>
    <t>WS (=S3)</t>
  </si>
  <si>
    <t>TN
N (%)</t>
  </si>
  <si>
    <t>TC
C (%)</t>
  </si>
  <si>
    <r>
      <t xml:space="preserve">TN
</t>
    </r>
    <r>
      <rPr>
        <b/>
        <sz val="12"/>
        <color indexed="8"/>
        <rFont val="Calibri"/>
        <family val="2"/>
      </rPr>
      <t>δ</t>
    </r>
    <r>
      <rPr>
        <b/>
        <vertAlign val="superscript"/>
        <sz val="12"/>
        <color indexed="8"/>
        <rFont val="微軟正黑體"/>
        <family val="2"/>
        <charset val="136"/>
      </rPr>
      <t>15</t>
    </r>
    <r>
      <rPr>
        <b/>
        <sz val="12"/>
        <color indexed="8"/>
        <rFont val="微軟正黑體"/>
        <family val="2"/>
        <charset val="136"/>
      </rPr>
      <t>N (%)</t>
    </r>
  </si>
  <si>
    <r>
      <t xml:space="preserve">TC
</t>
    </r>
    <r>
      <rPr>
        <b/>
        <sz val="12"/>
        <color indexed="8"/>
        <rFont val="Calibri"/>
        <family val="2"/>
      </rPr>
      <t>δ</t>
    </r>
    <r>
      <rPr>
        <b/>
        <vertAlign val="superscript"/>
        <sz val="12"/>
        <color indexed="8"/>
        <rFont val="微軟正黑體"/>
        <family val="2"/>
        <charset val="136"/>
      </rPr>
      <t>13</t>
    </r>
    <r>
      <rPr>
        <b/>
        <sz val="12"/>
        <color indexed="8"/>
        <rFont val="微軟正黑體"/>
        <family val="2"/>
        <charset val="136"/>
      </rPr>
      <t>C (%)</t>
    </r>
  </si>
  <si>
    <r>
      <t xml:space="preserve">TOC
</t>
    </r>
    <r>
      <rPr>
        <b/>
        <sz val="12"/>
        <color indexed="8"/>
        <rFont val="Calibri"/>
        <family val="2"/>
      </rPr>
      <t>δ</t>
    </r>
    <r>
      <rPr>
        <b/>
        <vertAlign val="superscript"/>
        <sz val="12"/>
        <color indexed="8"/>
        <rFont val="微軟正黑體"/>
        <family val="2"/>
        <charset val="136"/>
      </rPr>
      <t>13</t>
    </r>
    <r>
      <rPr>
        <b/>
        <sz val="12"/>
        <color indexed="8"/>
        <rFont val="微軟正黑體"/>
        <family val="2"/>
        <charset val="136"/>
      </rPr>
      <t>C (%)</t>
    </r>
  </si>
  <si>
    <r>
      <t>φ</t>
    </r>
    <r>
      <rPr>
        <vertAlign val="subscript"/>
        <sz val="12"/>
        <color indexed="8"/>
        <rFont val="Calibri"/>
        <family val="2"/>
      </rPr>
      <t>∞</t>
    </r>
    <r>
      <rPr>
        <sz val="12"/>
        <color indexed="8"/>
        <rFont val="Calibri"/>
        <family val="2"/>
      </rPr>
      <t xml:space="preserve"> =</t>
    </r>
  </si>
  <si>
    <r>
      <t>φ</t>
    </r>
    <r>
      <rPr>
        <vertAlign val="subscript"/>
        <sz val="12"/>
        <color indexed="8"/>
        <rFont val="Calibri"/>
        <family val="2"/>
      </rPr>
      <t>0</t>
    </r>
    <r>
      <rPr>
        <sz val="12"/>
        <color indexed="8"/>
        <rFont val="Calibri"/>
        <family val="2"/>
      </rPr>
      <t xml:space="preserve"> =</t>
    </r>
  </si>
  <si>
    <r>
      <t>coeff</t>
    </r>
    <r>
      <rPr>
        <vertAlign val="subscript"/>
        <sz val="12"/>
        <color indexed="8"/>
        <rFont val="Calibri"/>
        <family val="2"/>
      </rPr>
      <t>φ</t>
    </r>
    <r>
      <rPr>
        <sz val="12"/>
        <color indexed="8"/>
        <rFont val="Calibri"/>
        <family val="2"/>
      </rPr>
      <t xml:space="preserve"> =</t>
    </r>
  </si>
  <si>
    <t>Depth (cm)</t>
  </si>
  <si>
    <r>
      <t>S3, φ</t>
    </r>
    <r>
      <rPr>
        <b/>
        <vertAlign val="subscript"/>
        <sz val="12"/>
        <color indexed="8"/>
        <rFont val="Calibri"/>
        <family val="2"/>
        <charset val="136"/>
      </rPr>
      <t>mod</t>
    </r>
  </si>
  <si>
    <t>玉詩</t>
  </si>
  <si>
    <r>
      <t>S1, φ</t>
    </r>
    <r>
      <rPr>
        <b/>
        <vertAlign val="subscript"/>
        <sz val="12"/>
        <color indexed="8"/>
        <rFont val="Calibri"/>
        <family val="2"/>
        <charset val="136"/>
      </rPr>
      <t>mod</t>
    </r>
  </si>
  <si>
    <r>
      <t>S2, φ</t>
    </r>
    <r>
      <rPr>
        <b/>
        <vertAlign val="subscript"/>
        <sz val="12"/>
        <color indexed="8"/>
        <rFont val="Calibri"/>
        <family val="2"/>
        <charset val="136"/>
      </rPr>
      <t>mod</t>
    </r>
  </si>
  <si>
    <t>無</t>
  </si>
  <si>
    <t>法</t>
  </si>
  <si>
    <t>擬</t>
  </si>
  <si>
    <t>合</t>
  </si>
  <si>
    <t>Summary</t>
  </si>
  <si>
    <t>TOU</t>
  </si>
  <si>
    <t>#1</t>
  </si>
  <si>
    <t>#2</t>
  </si>
  <si>
    <t>#3</t>
  </si>
  <si>
    <t>#4</t>
  </si>
  <si>
    <t>Mean</t>
  </si>
  <si>
    <t>σ</t>
  </si>
  <si>
    <t>S3</t>
  </si>
  <si>
    <r>
      <t>TOU</t>
    </r>
    <r>
      <rPr>
        <b/>
        <vertAlign val="subscript"/>
        <sz val="10"/>
        <color theme="1"/>
        <rFont val="Calibri"/>
        <family val="2"/>
      </rPr>
      <t>in situ</t>
    </r>
  </si>
  <si>
    <t>(以底水溫度校正後)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</si>
</sst>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>
    <font>
      <sz val="10"/>
      <color theme="1"/>
      <name val="Calibri"/>
      <family val="2"/>
      <charset val="136"/>
    </font>
    <font>
      <sz val="12"/>
      <color indexed="8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2"/>
      <color indexed="8"/>
      <name val="微軟正黑體"/>
      <family val="2"/>
      <charset val="136"/>
    </font>
    <font>
      <b/>
      <sz val="10.8"/>
      <color indexed="8"/>
      <name val="Calibri"/>
      <family val="2"/>
    </font>
    <font>
      <b/>
      <vertAlign val="subscript"/>
      <sz val="10.8"/>
      <color indexed="8"/>
      <name val="Calibri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Calibri"/>
      <family val="2"/>
    </font>
    <font>
      <vertAlign val="subscript"/>
      <sz val="12"/>
      <color indexed="8"/>
      <name val="Calibri"/>
      <family val="2"/>
    </font>
    <font>
      <b/>
      <vertAlign val="subscript"/>
      <sz val="12"/>
      <color indexed="8"/>
      <name val="Calibri"/>
      <family val="2"/>
      <charset val="136"/>
    </font>
    <font>
      <sz val="12"/>
      <color theme="1"/>
      <name val="Calibri"/>
      <family val="2"/>
      <charset val="136"/>
      <scheme val="minor"/>
    </font>
    <font>
      <sz val="10"/>
      <color theme="1"/>
      <name val="Verdana"/>
      <family val="2"/>
      <charset val="136"/>
    </font>
    <font>
      <sz val="12"/>
      <color theme="1"/>
      <name val="Calibri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Calibri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charset val="136"/>
    </font>
    <font>
      <sz val="12"/>
      <color rgb="FF0000FF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rgb="FF0000FF"/>
      <name val="Calibri"/>
      <family val="2"/>
      <charset val="136"/>
    </font>
    <font>
      <b/>
      <sz val="12"/>
      <color rgb="FF0000FF"/>
      <name val="微軟正黑體"/>
      <family val="2"/>
      <charset val="136"/>
    </font>
    <font>
      <b/>
      <sz val="10"/>
      <color theme="1"/>
      <name val="Calibri"/>
      <family val="2"/>
    </font>
    <font>
      <b/>
      <vertAlign val="subscript"/>
      <sz val="10"/>
      <color theme="1"/>
      <name val="Calibri"/>
      <family val="2"/>
    </font>
    <font>
      <sz val="10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44">
    <xf numFmtId="0" fontId="0" fillId="0" borderId="0" xfId="0"/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21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top"/>
    </xf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/>
    <xf numFmtId="0" fontId="23" fillId="0" borderId="0" xfId="0" applyFont="1" applyAlignment="1">
      <alignment horizontal="center"/>
    </xf>
    <xf numFmtId="164" fontId="17" fillId="3" borderId="1" xfId="0" applyNumberFormat="1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2" fontId="17" fillId="3" borderId="1" xfId="0" applyNumberFormat="1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/>
    </xf>
    <xf numFmtId="0" fontId="22" fillId="2" borderId="1" xfId="0" applyFont="1" applyFill="1" applyBorder="1" applyAlignment="1">
      <alignment horizontal="center" vertical="top"/>
    </xf>
    <xf numFmtId="0" fontId="17" fillId="0" borderId="0" xfId="0" applyFont="1" applyAlignment="1">
      <alignment vertical="top"/>
    </xf>
    <xf numFmtId="2" fontId="16" fillId="2" borderId="1" xfId="0" applyNumberFormat="1" applyFont="1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vertical="top"/>
    </xf>
    <xf numFmtId="0" fontId="26" fillId="4" borderId="1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top" wrapText="1"/>
    </xf>
    <xf numFmtId="0" fontId="28" fillId="0" borderId="0" xfId="0" applyFont="1" applyAlignment="1">
      <alignment horizontal="center"/>
    </xf>
    <xf numFmtId="2" fontId="18" fillId="3" borderId="2" xfId="0" applyNumberFormat="1" applyFont="1" applyFill="1" applyBorder="1" applyAlignment="1">
      <alignment horizontal="center"/>
    </xf>
    <xf numFmtId="2" fontId="17" fillId="3" borderId="2" xfId="0" applyNumberFormat="1" applyFont="1" applyFill="1" applyBorder="1" applyAlignment="1">
      <alignment horizontal="center"/>
    </xf>
    <xf numFmtId="0" fontId="17" fillId="3" borderId="2" xfId="0" applyFont="1" applyFill="1" applyBorder="1"/>
    <xf numFmtId="0" fontId="29" fillId="0" borderId="0" xfId="0" applyFont="1"/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9" fillId="0" borderId="0" xfId="0" applyFont="1" applyFill="1" applyBorder="1"/>
    <xf numFmtId="0" fontId="31" fillId="0" borderId="0" xfId="0" applyFont="1"/>
  </cellXfs>
  <cellStyles count="4">
    <cellStyle name="Normal" xfId="0" builtinId="0"/>
    <cellStyle name="Normal 2" xfId="1"/>
    <cellStyle name="Normal 2 2" xfId="2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99623875140608"/>
          <c:y val="5.1400554097404488E-2"/>
          <c:w val="0.78544801040494938"/>
          <c:h val="0.79095290172061838"/>
        </c:manualLayout>
      </c:layout>
      <c:barChart>
        <c:barDir val="col"/>
        <c:grouping val="clustered"/>
        <c:varyColors val="0"/>
        <c:ser>
          <c:idx val="0"/>
          <c:order val="0"/>
          <c:tx>
            <c:v>TOU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TOU!$G$6:$G$8</c:f>
                <c:numCache>
                  <c:formatCode>General</c:formatCode>
                  <c:ptCount val="3"/>
                  <c:pt idx="0">
                    <c:v>0.41263425577023161</c:v>
                  </c:pt>
                  <c:pt idx="1">
                    <c:v>0.14882557805576457</c:v>
                  </c:pt>
                  <c:pt idx="2">
                    <c:v>2.191718539600426</c:v>
                  </c:pt>
                </c:numCache>
              </c:numRef>
            </c:plus>
            <c:minus>
              <c:numRef>
                <c:f>TOU!$G$6:$G$8</c:f>
                <c:numCache>
                  <c:formatCode>General</c:formatCode>
                  <c:ptCount val="3"/>
                  <c:pt idx="0">
                    <c:v>0.41263425577023161</c:v>
                  </c:pt>
                  <c:pt idx="1">
                    <c:v>0.14882557805576457</c:v>
                  </c:pt>
                  <c:pt idx="2">
                    <c:v>2.191718539600426</c:v>
                  </c:pt>
                </c:numCache>
              </c:numRef>
            </c:minus>
          </c:errBars>
          <c:cat>
            <c:strRef>
              <c:f>TOU!$A$6:$A$8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TOU!$F$6:$F$8</c:f>
              <c:numCache>
                <c:formatCode>0.0</c:formatCode>
                <c:ptCount val="3"/>
                <c:pt idx="0">
                  <c:v>3.0950662557702309</c:v>
                </c:pt>
                <c:pt idx="1">
                  <c:v>7.7352536406463441</c:v>
                </c:pt>
                <c:pt idx="2">
                  <c:v>10.440972841083244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TOU!$G$13:$G$15</c:f>
                <c:numCache>
                  <c:formatCode>General</c:formatCode>
                  <c:ptCount val="3"/>
                  <c:pt idx="0">
                    <c:v>0.38493469181755779</c:v>
                  </c:pt>
                  <c:pt idx="1">
                    <c:v>0.17278295438602864</c:v>
                  </c:pt>
                  <c:pt idx="2">
                    <c:v>2.2034098337580921</c:v>
                  </c:pt>
                </c:numCache>
              </c:numRef>
            </c:plus>
            <c:minus>
              <c:numRef>
                <c:f>TOU!$G$13:$G$15</c:f>
                <c:numCache>
                  <c:formatCode>General</c:formatCode>
                  <c:ptCount val="3"/>
                  <c:pt idx="0">
                    <c:v>0.38493469181755779</c:v>
                  </c:pt>
                  <c:pt idx="1">
                    <c:v>0.17278295438602864</c:v>
                  </c:pt>
                  <c:pt idx="2">
                    <c:v>2.2034098337580921</c:v>
                  </c:pt>
                </c:numCache>
              </c:numRef>
            </c:minus>
          </c:errBars>
          <c:cat>
            <c:strRef>
              <c:f>TOU!$A$6:$A$8</c:f>
              <c:strCache>
                <c:ptCount val="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</c:strCache>
            </c:strRef>
          </c:cat>
          <c:val>
            <c:numRef>
              <c:f>TOU!$F$13:$F$15</c:f>
              <c:numCache>
                <c:formatCode>0.0</c:formatCode>
                <c:ptCount val="3"/>
                <c:pt idx="0">
                  <c:v>2.9124170448685693</c:v>
                </c:pt>
                <c:pt idx="1">
                  <c:v>7.1816657572591325</c:v>
                </c:pt>
                <c:pt idx="2">
                  <c:v>10.91244610220364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60704"/>
        <c:axId val="83169792"/>
      </c:barChart>
      <c:catAx>
        <c:axId val="939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3169792"/>
        <c:crosses val="autoZero"/>
        <c:auto val="1"/>
        <c:lblAlgn val="ctr"/>
        <c:lblOffset val="100"/>
        <c:noMultiLvlLbl val="0"/>
      </c:catAx>
      <c:valAx>
        <c:axId val="83169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TOU (mmol</a:t>
                </a:r>
                <a:r>
                  <a:rPr lang="en-US" baseline="0"/>
                  <a:t> O2/m2/d)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43044619422572E-2"/>
              <c:y val="0.179006634587343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3960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Chla!$J$16:$J$24</c:f>
              <c:numCache>
                <c:formatCode>0.0</c:formatCode>
                <c:ptCount val="9"/>
                <c:pt idx="0">
                  <c:v>0</c:v>
                </c:pt>
                <c:pt idx="1">
                  <c:v>-0.41486049174056666</c:v>
                </c:pt>
                <c:pt idx="2">
                  <c:v>-0.53794636475162072</c:v>
                </c:pt>
                <c:pt idx="3">
                  <c:v>-0.46962221029393741</c:v>
                </c:pt>
                <c:pt idx="4">
                  <c:v>-0.24031910060746908</c:v>
                </c:pt>
                <c:pt idx="5">
                  <c:v>3.2692728135939482</c:v>
                </c:pt>
                <c:pt idx="6">
                  <c:v>-0.6684751975748886</c:v>
                </c:pt>
                <c:pt idx="7">
                  <c:v>3.3877304361718377</c:v>
                </c:pt>
                <c:pt idx="8">
                  <c:v>-0.27513259168106724</c:v>
                </c:pt>
              </c:numCache>
            </c:numRef>
          </c:xVal>
          <c:yVal>
            <c:numRef>
              <c:f>Chla!$F$16:$F$24</c:f>
              <c:numCache>
                <c:formatCode>0.0</c:formatCode>
                <c:ptCount val="9"/>
                <c:pt idx="0">
                  <c:v>0.25</c:v>
                </c:pt>
                <c:pt idx="1">
                  <c:v>0.75</c:v>
                </c:pt>
                <c:pt idx="2" formatCode="General">
                  <c:v>1.5</c:v>
                </c:pt>
                <c:pt idx="3" formatCode="General">
                  <c:v>2.5</c:v>
                </c:pt>
                <c:pt idx="4" formatCode="General">
                  <c:v>3.5</c:v>
                </c:pt>
                <c:pt idx="5" formatCode="General">
                  <c:v>4.5</c:v>
                </c:pt>
                <c:pt idx="6" formatCode="General">
                  <c:v>5.5</c:v>
                </c:pt>
                <c:pt idx="7" formatCode="General">
                  <c:v>6.5</c:v>
                </c:pt>
                <c:pt idx="8" formatCode="General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2672"/>
        <c:axId val="106848832"/>
      </c:scatterChart>
      <c:valAx>
        <c:axId val="83172672"/>
        <c:scaling>
          <c:orientation val="minMax"/>
          <c:max val="50"/>
          <c:min val="-10"/>
        </c:scaling>
        <c:delete val="0"/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Chl a (ng/gdw)</a:t>
                </a:r>
              </a:p>
            </c:rich>
          </c:tx>
          <c:layout>
            <c:manualLayout>
              <c:xMode val="edge"/>
              <c:yMode val="edge"/>
              <c:x val="0.30588209924463666"/>
              <c:y val="1.756911753323059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48832"/>
        <c:crosses val="autoZero"/>
        <c:crossBetween val="midCat"/>
        <c:majorUnit val="10"/>
      </c:valAx>
      <c:valAx>
        <c:axId val="106848832"/>
        <c:scaling>
          <c:orientation val="maxMin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DDepth (cm)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2672"/>
        <c:crossesAt val="-10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538562961319984"/>
          <c:y val="0.84613089583641188"/>
          <c:w val="0.26490086626495635"/>
          <c:h val="7.9966998093066732E-2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Chla!$J$25:$J$35</c:f>
              <c:numCache>
                <c:formatCode>0.0</c:formatCode>
                <c:ptCount val="11"/>
                <c:pt idx="0">
                  <c:v>2.4114462904992511</c:v>
                </c:pt>
                <c:pt idx="1">
                  <c:v>-0.65149507729562872</c:v>
                </c:pt>
                <c:pt idx="2">
                  <c:v>2.8225226755474058</c:v>
                </c:pt>
                <c:pt idx="3">
                  <c:v>2.0060287631730511</c:v>
                </c:pt>
                <c:pt idx="4">
                  <c:v>3.304609319212664</c:v>
                </c:pt>
                <c:pt idx="5">
                  <c:v>-0.66054258929653664</c:v>
                </c:pt>
                <c:pt idx="6">
                  <c:v>-0.7564227676292038</c:v>
                </c:pt>
                <c:pt idx="7">
                  <c:v>12.974674509941881</c:v>
                </c:pt>
                <c:pt idx="8">
                  <c:v>9.4803082240457037</c:v>
                </c:pt>
                <c:pt idx="9">
                  <c:v>-0.61936367205379173</c:v>
                </c:pt>
                <c:pt idx="10">
                  <c:v>7.9038307350736892</c:v>
                </c:pt>
              </c:numCache>
            </c:numRef>
          </c:xVal>
          <c:yVal>
            <c:numRef>
              <c:f>Chla!$F$25:$F$35</c:f>
              <c:numCache>
                <c:formatCode>0.0</c:formatCode>
                <c:ptCount val="11"/>
                <c:pt idx="0">
                  <c:v>0.25</c:v>
                </c:pt>
                <c:pt idx="1">
                  <c:v>0.75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0560"/>
        <c:axId val="106851136"/>
      </c:scatterChart>
      <c:valAx>
        <c:axId val="106850560"/>
        <c:scaling>
          <c:orientation val="minMax"/>
          <c:max val="50"/>
          <c:min val="-10"/>
        </c:scaling>
        <c:delete val="0"/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Chl a (ng/gdw)</a:t>
                </a:r>
              </a:p>
            </c:rich>
          </c:tx>
          <c:layout>
            <c:manualLayout>
              <c:xMode val="edge"/>
              <c:yMode val="edge"/>
              <c:x val="0.30588209924463666"/>
              <c:y val="1.756911753323059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51136"/>
        <c:crosses val="autoZero"/>
        <c:crossBetween val="midCat"/>
        <c:majorUnit val="10"/>
      </c:valAx>
      <c:valAx>
        <c:axId val="106851136"/>
        <c:scaling>
          <c:orientation val="maxMin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DDepth (cm)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50560"/>
        <c:crossesAt val="-10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538562961319984"/>
          <c:y val="0.84613089583641188"/>
          <c:w val="0.26490086626495635"/>
          <c:h val="7.9966998093066732E-2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Chla!$J$6:$J$15</c:f>
              <c:numCache>
                <c:formatCode>0.0</c:formatCode>
                <c:ptCount val="10"/>
                <c:pt idx="0">
                  <c:v>3.3328633977040716</c:v>
                </c:pt>
                <c:pt idx="1">
                  <c:v>12.076343727252945</c:v>
                </c:pt>
                <c:pt idx="2">
                  <c:v>7.4411856448486535</c:v>
                </c:pt>
                <c:pt idx="3">
                  <c:v>3.1435310033081016</c:v>
                </c:pt>
                <c:pt idx="4">
                  <c:v>8.1824199969013343</c:v>
                </c:pt>
                <c:pt idx="5">
                  <c:v>42.133167851910272</c:v>
                </c:pt>
                <c:pt idx="6">
                  <c:v>34.23966887900928</c:v>
                </c:pt>
                <c:pt idx="7">
                  <c:v>9.7394329927557095</c:v>
                </c:pt>
                <c:pt idx="8">
                  <c:v>-0.61837523854774701</c:v>
                </c:pt>
                <c:pt idx="9">
                  <c:v>12.336425005064465</c:v>
                </c:pt>
              </c:numCache>
            </c:numRef>
          </c:xVal>
          <c:yVal>
            <c:numRef>
              <c:f>Chla!$F$6:$F$15</c:f>
              <c:numCache>
                <c:formatCode>0.0</c:formatCode>
                <c:ptCount val="10"/>
                <c:pt idx="0">
                  <c:v>0.25</c:v>
                </c:pt>
                <c:pt idx="1">
                  <c:v>0.75</c:v>
                </c:pt>
                <c:pt idx="2" formatCode="General">
                  <c:v>1.5</c:v>
                </c:pt>
                <c:pt idx="3" formatCode="General">
                  <c:v>2.5</c:v>
                </c:pt>
                <c:pt idx="4" formatCode="General">
                  <c:v>3.5</c:v>
                </c:pt>
                <c:pt idx="5" formatCode="General">
                  <c:v>4.5</c:v>
                </c:pt>
                <c:pt idx="6" formatCode="General">
                  <c:v>5.5</c:v>
                </c:pt>
                <c:pt idx="7" formatCode="General">
                  <c:v>6.5</c:v>
                </c:pt>
                <c:pt idx="8" formatCode="General">
                  <c:v>7.5</c:v>
                </c:pt>
                <c:pt idx="9">
                  <c:v>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2864"/>
        <c:axId val="106853440"/>
      </c:scatterChart>
      <c:valAx>
        <c:axId val="106852864"/>
        <c:scaling>
          <c:orientation val="minMax"/>
          <c:max val="50"/>
          <c:min val="-10"/>
        </c:scaling>
        <c:delete val="0"/>
        <c:axPos val="t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Chl a (ng/gdw)</a:t>
                </a:r>
              </a:p>
            </c:rich>
          </c:tx>
          <c:layout>
            <c:manualLayout>
              <c:xMode val="edge"/>
              <c:yMode val="edge"/>
              <c:x val="0.30588209924463666"/>
              <c:y val="1.756911753323059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53440"/>
        <c:crosses val="autoZero"/>
        <c:crossBetween val="midCat"/>
        <c:majorUnit val="10"/>
      </c:valAx>
      <c:valAx>
        <c:axId val="106853440"/>
        <c:scaling>
          <c:orientation val="maxMin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DDepth (cm)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52864"/>
        <c:crossesAt val="-10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538562961319984"/>
          <c:y val="0.84613089583641188"/>
          <c:w val="0.26490086626495635"/>
          <c:h val="7.9966998093066732E-2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EA!$J$18:$J$27</c:f>
              <c:numCache>
                <c:formatCode>0.00</c:formatCode>
                <c:ptCount val="10"/>
                <c:pt idx="0">
                  <c:v>0.48403741750952917</c:v>
                </c:pt>
                <c:pt idx="1">
                  <c:v>0.45464076601185416</c:v>
                </c:pt>
                <c:pt idx="2">
                  <c:v>0.4614697052786893</c:v>
                </c:pt>
                <c:pt idx="3">
                  <c:v>0.45316635208673117</c:v>
                </c:pt>
                <c:pt idx="4">
                  <c:v>0.4789259621885677</c:v>
                </c:pt>
                <c:pt idx="5">
                  <c:v>0.47672198244748265</c:v>
                </c:pt>
                <c:pt idx="6">
                  <c:v>0.53165132932326076</c:v>
                </c:pt>
                <c:pt idx="7">
                  <c:v>0.54693590893684252</c:v>
                </c:pt>
                <c:pt idx="8">
                  <c:v>0.56737948508991065</c:v>
                </c:pt>
                <c:pt idx="9">
                  <c:v>0.56755790915877091</c:v>
                </c:pt>
              </c:numCache>
            </c:numRef>
          </c:xVal>
          <c:yVal>
            <c:numRef>
              <c:f>EA!$F$18:$F$27</c:f>
              <c:numCache>
                <c:formatCode>General</c:formatCode>
                <c:ptCount val="10"/>
                <c:pt idx="0">
                  <c:v>0.25</c:v>
                </c:pt>
                <c:pt idx="1">
                  <c:v>0.75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</c:numCache>
            </c:numRef>
          </c:yVal>
          <c:smooth val="0"/>
        </c:ser>
        <c:ser>
          <c:idx val="1"/>
          <c:order val="1"/>
          <c:tx>
            <c:v>Mod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strRef>
              <c:f>EA!$AD$6:$AD$17</c:f>
              <c:strCache>
                <c:ptCount val="4"/>
                <c:pt idx="0">
                  <c:v>無</c:v>
                </c:pt>
                <c:pt idx="1">
                  <c:v>法</c:v>
                </c:pt>
                <c:pt idx="2">
                  <c:v>擬</c:v>
                </c:pt>
                <c:pt idx="3">
                  <c:v>合</c:v>
                </c:pt>
              </c:strCache>
            </c:strRef>
          </c:xVal>
          <c:yVal>
            <c:numRef>
              <c:f>EA!$AC$6:$AC$17</c:f>
              <c:numCache>
                <c:formatCode>General</c:formatCode>
                <c:ptCount val="12"/>
                <c:pt idx="0">
                  <c:v>0.25</c:v>
                </c:pt>
                <c:pt idx="1">
                  <c:v>0.75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5168"/>
        <c:axId val="106855744"/>
      </c:scatterChart>
      <c:valAx>
        <c:axId val="106855168"/>
        <c:scaling>
          <c:orientation val="minMax"/>
          <c:max val="0.8"/>
          <c:min val="0.4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Porosity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4645238007220928"/>
              <c:y val="1.756911753323059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855744"/>
        <c:crosses val="autoZero"/>
        <c:crossBetween val="midCat"/>
        <c:majorUnit val="0.1"/>
      </c:valAx>
      <c:valAx>
        <c:axId val="106855744"/>
        <c:scaling>
          <c:orientation val="maxMin"/>
          <c:max val="1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85516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319556886375124"/>
          <c:y val="0.81886843568146472"/>
          <c:w val="0.38204256158121075"/>
          <c:h val="0.11631659313363307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EA!$J$28:$J$43</c:f>
              <c:numCache>
                <c:formatCode>0.00</c:formatCode>
                <c:ptCount val="16"/>
                <c:pt idx="0">
                  <c:v>0.67998874371631957</c:v>
                </c:pt>
                <c:pt idx="1">
                  <c:v>0.65391287662432285</c:v>
                </c:pt>
                <c:pt idx="2">
                  <c:v>0.63769836466283292</c:v>
                </c:pt>
                <c:pt idx="3">
                  <c:v>0.61681112203320987</c:v>
                </c:pt>
                <c:pt idx="4">
                  <c:v>0.61465166027280194</c:v>
                </c:pt>
                <c:pt idx="5">
                  <c:v>0.61386202762912379</c:v>
                </c:pt>
                <c:pt idx="6">
                  <c:v>0.60730604109825048</c:v>
                </c:pt>
                <c:pt idx="7">
                  <c:v>0.59941692166303107</c:v>
                </c:pt>
                <c:pt idx="8">
                  <c:v>0.59799271506261875</c:v>
                </c:pt>
                <c:pt idx="9">
                  <c:v>0.55690549399247191</c:v>
                </c:pt>
                <c:pt idx="10">
                  <c:v>0.5317880263800705</c:v>
                </c:pt>
                <c:pt idx="11">
                  <c:v>0.52625153998063889</c:v>
                </c:pt>
                <c:pt idx="12">
                  <c:v>0.51234329938842771</c:v>
                </c:pt>
                <c:pt idx="13">
                  <c:v>0.51464069403195134</c:v>
                </c:pt>
                <c:pt idx="14">
                  <c:v>0.52789712997209137</c:v>
                </c:pt>
                <c:pt idx="15">
                  <c:v>0.53509906124497741</c:v>
                </c:pt>
              </c:numCache>
            </c:numRef>
          </c:xVal>
          <c:yVal>
            <c:numRef>
              <c:f>EA!$F$28:$F$43</c:f>
              <c:numCache>
                <c:formatCode>General</c:formatCode>
                <c:ptCount val="16"/>
                <c:pt idx="0">
                  <c:v>0.25</c:v>
                </c:pt>
                <c:pt idx="1">
                  <c:v>0.75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</c:numCache>
            </c:numRef>
          </c:yVal>
          <c:smooth val="0"/>
        </c:ser>
        <c:ser>
          <c:idx val="1"/>
          <c:order val="1"/>
          <c:tx>
            <c:v>Mod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EA!$AE$6:$AE$21</c:f>
              <c:numCache>
                <c:formatCode>0.00</c:formatCode>
                <c:ptCount val="16"/>
                <c:pt idx="0">
                  <c:v>0.68219670792011422</c:v>
                </c:pt>
                <c:pt idx="1">
                  <c:v>0.66771327622800924</c:v>
                </c:pt>
                <c:pt idx="2">
                  <c:v>0.64853091530907481</c:v>
                </c:pt>
                <c:pt idx="3">
                  <c:v>0.62704490555402137</c:v>
                </c:pt>
                <c:pt idx="4">
                  <c:v>0.60945364860662554</c:v>
                </c:pt>
                <c:pt idx="5">
                  <c:v>0.59505114555849581</c:v>
                </c:pt>
                <c:pt idx="6">
                  <c:v>0.58325937339169276</c:v>
                </c:pt>
                <c:pt idx="7">
                  <c:v>0.57360508688544198</c:v>
                </c:pt>
                <c:pt idx="8">
                  <c:v>0.56570082562374879</c:v>
                </c:pt>
                <c:pt idx="9">
                  <c:v>0.55922936384843758</c:v>
                </c:pt>
                <c:pt idx="10">
                  <c:v>0.55393097907562161</c:v>
                </c:pt>
                <c:pt idx="11">
                  <c:v>0.54959302852047709</c:v>
                </c:pt>
                <c:pt idx="12">
                  <c:v>0.54604141499564862</c:v>
                </c:pt>
                <c:pt idx="13">
                  <c:v>0.54313359977982378</c:v>
                </c:pt>
                <c:pt idx="14">
                  <c:v>0.54075288203836003</c:v>
                </c:pt>
                <c:pt idx="15">
                  <c:v>0.53880371520902515</c:v>
                </c:pt>
              </c:numCache>
            </c:numRef>
          </c:xVal>
          <c:yVal>
            <c:numRef>
              <c:f>EA!$AC$6:$AC$21</c:f>
              <c:numCache>
                <c:formatCode>General</c:formatCode>
                <c:ptCount val="16"/>
                <c:pt idx="0">
                  <c:v>0.25</c:v>
                </c:pt>
                <c:pt idx="1">
                  <c:v>0.75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9360"/>
        <c:axId val="106961088"/>
      </c:scatterChart>
      <c:valAx>
        <c:axId val="106959360"/>
        <c:scaling>
          <c:orientation val="minMax"/>
          <c:max val="0.8"/>
          <c:min val="0.4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Porosity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4645238007220928"/>
              <c:y val="1.756911753323059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961088"/>
        <c:crosses val="autoZero"/>
        <c:crossBetween val="midCat"/>
        <c:majorUnit val="0.1"/>
      </c:valAx>
      <c:valAx>
        <c:axId val="106961088"/>
        <c:scaling>
          <c:orientation val="maxMin"/>
          <c:max val="1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95936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319556886375124"/>
          <c:y val="0.81886843568146472"/>
          <c:w val="0.38204256158121075"/>
          <c:h val="0.11631659313363307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EA!$J$6:$J$17</c:f>
              <c:numCache>
                <c:formatCode>0.00</c:formatCode>
                <c:ptCount val="12"/>
                <c:pt idx="0">
                  <c:v>0.67008075484355956</c:v>
                </c:pt>
                <c:pt idx="1">
                  <c:v>0.63277449673756081</c:v>
                </c:pt>
                <c:pt idx="2">
                  <c:v>0.62523115940752738</c:v>
                </c:pt>
                <c:pt idx="3">
                  <c:v>0.63699757443881222</c:v>
                </c:pt>
                <c:pt idx="4">
                  <c:v>0.58884022508921829</c:v>
                </c:pt>
                <c:pt idx="5">
                  <c:v>0.55150672610235441</c:v>
                </c:pt>
                <c:pt idx="6">
                  <c:v>0.54159207927028485</c:v>
                </c:pt>
                <c:pt idx="7">
                  <c:v>0.53163216209226305</c:v>
                </c:pt>
                <c:pt idx="8">
                  <c:v>0.51942551666964487</c:v>
                </c:pt>
                <c:pt idx="9">
                  <c:v>0.51599682296210181</c:v>
                </c:pt>
                <c:pt idx="10">
                  <c:v>0.51352716491299299</c:v>
                </c:pt>
                <c:pt idx="11">
                  <c:v>0.51389468999798493</c:v>
                </c:pt>
              </c:numCache>
            </c:numRef>
          </c:xVal>
          <c:yVal>
            <c:numRef>
              <c:f>EA!$F$6:$F$17</c:f>
              <c:numCache>
                <c:formatCode>General</c:formatCode>
                <c:ptCount val="12"/>
                <c:pt idx="0">
                  <c:v>0.25</c:v>
                </c:pt>
                <c:pt idx="1">
                  <c:v>0.75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</c:numCache>
            </c:numRef>
          </c:yVal>
          <c:smooth val="0"/>
        </c:ser>
        <c:ser>
          <c:idx val="1"/>
          <c:order val="1"/>
          <c:tx>
            <c:v>Mod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EA!$AF$6:$AF$17</c:f>
              <c:numCache>
                <c:formatCode>0.00</c:formatCode>
                <c:ptCount val="12"/>
                <c:pt idx="0">
                  <c:v>0.67848848193456035</c:v>
                </c:pt>
                <c:pt idx="1">
                  <c:v>0.65751553245427607</c:v>
                </c:pt>
                <c:pt idx="2">
                  <c:v>0.63058496297028466</c:v>
                </c:pt>
                <c:pt idx="3">
                  <c:v>0.60169967141860814</c:v>
                </c:pt>
                <c:pt idx="4">
                  <c:v>0.57920378373891657</c:v>
                </c:pt>
                <c:pt idx="5">
                  <c:v>0.56168396879808646</c:v>
                </c:pt>
                <c:pt idx="6">
                  <c:v>0.54803952320290183</c:v>
                </c:pt>
                <c:pt idx="7">
                  <c:v>0.53741321828879685</c:v>
                </c:pt>
                <c:pt idx="8">
                  <c:v>0.52913744370053639</c:v>
                </c:pt>
                <c:pt idx="9">
                  <c:v>0.5226922639706767</c:v>
                </c:pt>
                <c:pt idx="10">
                  <c:v>0.51767275295002602</c:v>
                </c:pt>
                <c:pt idx="11">
                  <c:v>0.51376355383650774</c:v>
                </c:pt>
              </c:numCache>
            </c:numRef>
          </c:xVal>
          <c:yVal>
            <c:numRef>
              <c:f>EA!$AC$6:$AC$17</c:f>
              <c:numCache>
                <c:formatCode>General</c:formatCode>
                <c:ptCount val="12"/>
                <c:pt idx="0">
                  <c:v>0.25</c:v>
                </c:pt>
                <c:pt idx="1">
                  <c:v>0.75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85504"/>
        <c:axId val="136086080"/>
      </c:scatterChart>
      <c:valAx>
        <c:axId val="136085504"/>
        <c:scaling>
          <c:orientation val="minMax"/>
          <c:max val="0.8"/>
          <c:min val="0.4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Porosity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4645238007220928"/>
              <c:y val="1.756911753323059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86080"/>
        <c:crosses val="autoZero"/>
        <c:crossBetween val="midCat"/>
        <c:majorUnit val="0.1"/>
      </c:valAx>
      <c:valAx>
        <c:axId val="136086080"/>
        <c:scaling>
          <c:orientation val="maxMin"/>
          <c:max val="1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08550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319556886375124"/>
          <c:y val="0.81886843568146472"/>
          <c:w val="0.38204256158121075"/>
          <c:h val="0.11631659313363307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emf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365760</xdr:colOff>
      <xdr:row>15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243840</xdr:colOff>
      <xdr:row>1</xdr:row>
      <xdr:rowOff>60960</xdr:rowOff>
    </xdr:from>
    <xdr:ext cx="1303114" cy="264560"/>
    <xdr:sp macro="" textlink="">
      <xdr:nvSpPr>
        <xdr:cNvPr id="3" name="TextBox 2"/>
        <xdr:cNvSpPr txBox="1"/>
      </xdr:nvSpPr>
      <xdr:spPr>
        <a:xfrm>
          <a:off x="5730240" y="259080"/>
          <a:ext cx="13031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Gaoping River Shelf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14</xdr:col>
      <xdr:colOff>403860</xdr:colOff>
      <xdr:row>19</xdr:row>
      <xdr:rowOff>68580</xdr:rowOff>
    </xdr:to>
    <xdr:graphicFrame macro="">
      <xdr:nvGraphicFramePr>
        <xdr:cNvPr id="410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17</xdr:col>
      <xdr:colOff>403860</xdr:colOff>
      <xdr:row>19</xdr:row>
      <xdr:rowOff>68580</xdr:rowOff>
    </xdr:to>
    <xdr:graphicFrame macro="">
      <xdr:nvGraphicFramePr>
        <xdr:cNvPr id="410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20</xdr:col>
      <xdr:colOff>403860</xdr:colOff>
      <xdr:row>19</xdr:row>
      <xdr:rowOff>68580</xdr:rowOff>
    </xdr:to>
    <xdr:graphicFrame macro="">
      <xdr:nvGraphicFramePr>
        <xdr:cNvPr id="41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21</xdr:col>
      <xdr:colOff>403860</xdr:colOff>
      <xdr:row>19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106680</xdr:colOff>
      <xdr:row>0</xdr:row>
      <xdr:rowOff>0</xdr:rowOff>
    </xdr:from>
    <xdr:to>
      <xdr:col>27</xdr:col>
      <xdr:colOff>495300</xdr:colOff>
      <xdr:row>1</xdr:row>
      <xdr:rowOff>38100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8880" y="0"/>
          <a:ext cx="221742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0</xdr:colOff>
      <xdr:row>5</xdr:row>
      <xdr:rowOff>0</xdr:rowOff>
    </xdr:from>
    <xdr:to>
      <xdr:col>24</xdr:col>
      <xdr:colOff>403860</xdr:colOff>
      <xdr:row>19</xdr:row>
      <xdr:rowOff>68580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27</xdr:col>
      <xdr:colOff>403860</xdr:colOff>
      <xdr:row>19</xdr:row>
      <xdr:rowOff>68580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5"/>
  <sheetViews>
    <sheetView tabSelected="1" workbookViewId="0">
      <selection activeCell="C17" sqref="C17"/>
    </sheetView>
  </sheetViews>
  <sheetFormatPr defaultRowHeight="13.8"/>
  <sheetData>
    <row r="1" spans="1:7" ht="15.6">
      <c r="A1" s="29" t="s">
        <v>112</v>
      </c>
    </row>
    <row r="2" spans="1:7" ht="15.6">
      <c r="A2" s="6" t="s">
        <v>1</v>
      </c>
      <c r="B2" s="34" t="s">
        <v>105</v>
      </c>
    </row>
    <row r="4" spans="1:7">
      <c r="A4" s="38" t="s">
        <v>113</v>
      </c>
    </row>
    <row r="5" spans="1:7">
      <c r="A5" s="39" t="s">
        <v>4</v>
      </c>
      <c r="B5" s="40" t="s">
        <v>114</v>
      </c>
      <c r="C5" s="40" t="s">
        <v>115</v>
      </c>
      <c r="D5" s="40" t="s">
        <v>116</v>
      </c>
      <c r="E5" s="40" t="s">
        <v>117</v>
      </c>
      <c r="F5" s="40" t="s">
        <v>118</v>
      </c>
      <c r="G5" s="40" t="s">
        <v>119</v>
      </c>
    </row>
    <row r="6" spans="1:7">
      <c r="A6" s="39" t="s">
        <v>87</v>
      </c>
      <c r="B6" s="41">
        <v>2.6824319999999995</v>
      </c>
      <c r="C6" s="41">
        <v>3.5077005115404627</v>
      </c>
      <c r="D6" s="41"/>
      <c r="E6" s="41"/>
      <c r="F6" s="41">
        <v>3.0950662557702309</v>
      </c>
      <c r="G6" s="41">
        <v>0.41263425577023161</v>
      </c>
    </row>
    <row r="7" spans="1:7">
      <c r="A7" s="39" t="s">
        <v>88</v>
      </c>
      <c r="B7" s="41">
        <v>7.5864280625905796</v>
      </c>
      <c r="C7" s="41">
        <v>7.8840792187021087</v>
      </c>
      <c r="D7" s="41"/>
      <c r="E7" s="41"/>
      <c r="F7" s="41">
        <v>7.7352536406463441</v>
      </c>
      <c r="G7" s="41">
        <v>0.14882557805576457</v>
      </c>
    </row>
    <row r="8" spans="1:7">
      <c r="A8" s="39" t="s">
        <v>120</v>
      </c>
      <c r="B8" s="41">
        <v>12.02637330876305</v>
      </c>
      <c r="C8" s="41">
        <v>7.5155197602490729</v>
      </c>
      <c r="D8" s="41">
        <v>11.781025454237611</v>
      </c>
      <c r="E8" s="41">
        <v>9.0064559219864115</v>
      </c>
      <c r="F8" s="41">
        <v>10.440972841083244</v>
      </c>
      <c r="G8" s="41">
        <v>2.191718539600426</v>
      </c>
    </row>
    <row r="11" spans="1:7" ht="15">
      <c r="A11" s="42" t="s">
        <v>121</v>
      </c>
      <c r="B11" s="43" t="s">
        <v>122</v>
      </c>
    </row>
    <row r="12" spans="1:7">
      <c r="A12" s="39" t="s">
        <v>4</v>
      </c>
      <c r="B12" s="40" t="s">
        <v>114</v>
      </c>
      <c r="C12" s="40" t="s">
        <v>115</v>
      </c>
      <c r="D12" s="40" t="s">
        <v>116</v>
      </c>
      <c r="E12" s="40" t="s">
        <v>117</v>
      </c>
      <c r="F12" s="40" t="s">
        <v>118</v>
      </c>
      <c r="G12" s="40" t="s">
        <v>119</v>
      </c>
    </row>
    <row r="13" spans="1:7">
      <c r="A13" s="39" t="s">
        <v>87</v>
      </c>
      <c r="B13" s="41">
        <v>2.5274823530510115</v>
      </c>
      <c r="C13" s="41">
        <v>3.2973517366861271</v>
      </c>
      <c r="D13" s="41"/>
      <c r="E13" s="41"/>
      <c r="F13" s="41">
        <v>2.9124170448685693</v>
      </c>
      <c r="G13" s="41">
        <v>0.38493469181755779</v>
      </c>
    </row>
    <row r="14" spans="1:7">
      <c r="A14" s="39" t="s">
        <v>88</v>
      </c>
      <c r="B14" s="41">
        <v>7.0088828028731038</v>
      </c>
      <c r="C14" s="41">
        <v>7.3544487116451611</v>
      </c>
      <c r="D14" s="41"/>
      <c r="E14" s="41"/>
      <c r="F14" s="41">
        <v>7.1816657572591325</v>
      </c>
      <c r="G14" s="41">
        <v>0.17278295438602864</v>
      </c>
    </row>
    <row r="15" spans="1:7">
      <c r="A15" s="39" t="s">
        <v>120</v>
      </c>
      <c r="B15" s="41">
        <v>12.54248509425563</v>
      </c>
      <c r="C15" s="41">
        <v>7.9977502507487861</v>
      </c>
      <c r="D15" s="41">
        <v>12.197102961606511</v>
      </c>
      <c r="E15" s="41">
        <v>9.3795958516370295</v>
      </c>
      <c r="F15" s="41">
        <v>10.91244610220364</v>
      </c>
      <c r="G15" s="41">
        <v>2.2034098337580921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zoomScale="90" zoomScaleNormal="90" workbookViewId="0">
      <pane xSplit="8" ySplit="5" topLeftCell="I6" activePane="bottomRight" state="frozen"/>
      <selection pane="topRight" activeCell="J1" sqref="J1"/>
      <selection pane="bottomLeft" activeCell="A13" sqref="A13"/>
      <selection pane="bottomRight" activeCell="C20" sqref="C20"/>
    </sheetView>
  </sheetViews>
  <sheetFormatPr defaultRowHeight="15.6"/>
  <cols>
    <col min="1" max="3" width="8.88671875" style="5"/>
    <col min="4" max="4" width="11.33203125" style="5" bestFit="1" customWidth="1"/>
    <col min="5" max="5" width="11.21875" style="5" bestFit="1" customWidth="1"/>
    <col min="6" max="6" width="10.88671875" style="5" bestFit="1" customWidth="1"/>
    <col min="7" max="8" width="8.88671875" style="5"/>
    <col min="9" max="9" width="13.88671875" style="5" bestFit="1" customWidth="1"/>
    <col min="10" max="10" width="13.5546875" style="5" bestFit="1" customWidth="1"/>
    <col min="11" max="11" width="10.33203125" style="5" customWidth="1"/>
    <col min="12" max="16384" width="8.88671875" style="5"/>
  </cols>
  <sheetData>
    <row r="1" spans="1:13">
      <c r="A1" s="1" t="s">
        <v>17</v>
      </c>
      <c r="B1" s="2"/>
      <c r="C1" s="2"/>
      <c r="D1" s="2"/>
      <c r="E1" s="2"/>
      <c r="F1" s="2"/>
      <c r="G1" s="2"/>
      <c r="H1" s="2"/>
      <c r="I1" s="3"/>
      <c r="J1" s="3"/>
      <c r="K1" s="4"/>
    </row>
    <row r="2" spans="1:13">
      <c r="A2" s="6" t="s">
        <v>13</v>
      </c>
      <c r="B2" s="2"/>
      <c r="C2" s="7">
        <f>COUNTA(H6:H35)</f>
        <v>30</v>
      </c>
      <c r="D2" s="2"/>
      <c r="E2" s="2"/>
      <c r="F2" s="2"/>
      <c r="G2" s="2"/>
      <c r="H2" s="2"/>
      <c r="I2" s="2"/>
      <c r="J2" s="2"/>
      <c r="K2" s="4"/>
    </row>
    <row r="3" spans="1:13">
      <c r="A3" s="6" t="s">
        <v>86</v>
      </c>
      <c r="B3" s="2"/>
      <c r="C3" s="7">
        <f>COUNTA(G6:G35)</f>
        <v>30</v>
      </c>
      <c r="D3" s="2"/>
      <c r="E3" s="2"/>
      <c r="F3" s="2"/>
      <c r="G3" s="2"/>
      <c r="H3" s="2"/>
      <c r="I3" s="2"/>
      <c r="J3" s="2"/>
      <c r="K3" s="4"/>
    </row>
    <row r="4" spans="1:13">
      <c r="A4" s="6" t="s">
        <v>1</v>
      </c>
      <c r="B4" s="7"/>
      <c r="C4" s="34" t="s">
        <v>105</v>
      </c>
      <c r="D4" s="2"/>
      <c r="E4" s="2"/>
      <c r="F4" s="2"/>
      <c r="G4" s="2"/>
      <c r="H4" s="2"/>
      <c r="I4" s="3"/>
      <c r="J4" s="3"/>
      <c r="K4" s="8"/>
    </row>
    <row r="5" spans="1:13" ht="16.2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1" t="s">
        <v>8</v>
      </c>
      <c r="H5" s="11" t="s">
        <v>12</v>
      </c>
      <c r="I5" s="20" t="s">
        <v>89</v>
      </c>
      <c r="J5" s="20" t="s">
        <v>92</v>
      </c>
      <c r="K5" s="12" t="s">
        <v>11</v>
      </c>
      <c r="M5" s="29" t="s">
        <v>93</v>
      </c>
    </row>
    <row r="6" spans="1:13">
      <c r="A6" s="13">
        <v>1</v>
      </c>
      <c r="B6" s="13" t="s">
        <v>16</v>
      </c>
      <c r="C6" s="13" t="s">
        <v>94</v>
      </c>
      <c r="D6" s="13">
        <v>0</v>
      </c>
      <c r="E6" s="13">
        <v>0.5</v>
      </c>
      <c r="F6" s="18">
        <f>AVERAGE(D6:E6)</f>
        <v>0.25</v>
      </c>
      <c r="G6" s="13" t="s">
        <v>32</v>
      </c>
      <c r="H6" s="13" t="s">
        <v>15</v>
      </c>
      <c r="I6" s="18">
        <v>1.8698211019163768</v>
      </c>
      <c r="J6" s="18">
        <v>3.3328633977040716</v>
      </c>
      <c r="K6" s="14"/>
    </row>
    <row r="7" spans="1:13">
      <c r="A7" s="13">
        <v>2</v>
      </c>
      <c r="B7" s="13" t="s">
        <v>16</v>
      </c>
      <c r="C7" s="13" t="s">
        <v>94</v>
      </c>
      <c r="D7" s="13">
        <v>0.5</v>
      </c>
      <c r="E7" s="13">
        <v>1</v>
      </c>
      <c r="F7" s="18">
        <f t="shared" ref="F7:F24" si="0">AVERAGE(D7:E7)</f>
        <v>0.75</v>
      </c>
      <c r="G7" s="13" t="s">
        <v>24</v>
      </c>
      <c r="H7" s="13" t="s">
        <v>15</v>
      </c>
      <c r="I7" s="18">
        <v>7.2581823815267965</v>
      </c>
      <c r="J7" s="18">
        <v>12.076343727252945</v>
      </c>
      <c r="K7" s="14"/>
    </row>
    <row r="8" spans="1:13">
      <c r="A8" s="13">
        <v>3</v>
      </c>
      <c r="B8" s="13" t="s">
        <v>16</v>
      </c>
      <c r="C8" s="13" t="s">
        <v>94</v>
      </c>
      <c r="D8" s="13">
        <v>1</v>
      </c>
      <c r="E8" s="13">
        <v>2</v>
      </c>
      <c r="F8" s="13">
        <f t="shared" si="0"/>
        <v>1.5</v>
      </c>
      <c r="G8" s="13" t="s">
        <v>26</v>
      </c>
      <c r="H8" s="13" t="s">
        <v>15</v>
      </c>
      <c r="I8" s="18">
        <v>4.5298254665792923</v>
      </c>
      <c r="J8" s="18">
        <v>7.4411856448486535</v>
      </c>
      <c r="K8" s="14"/>
    </row>
    <row r="9" spans="1:13">
      <c r="A9" s="13">
        <v>4</v>
      </c>
      <c r="B9" s="13" t="s">
        <v>16</v>
      </c>
      <c r="C9" s="13" t="s">
        <v>94</v>
      </c>
      <c r="D9" s="13">
        <v>2</v>
      </c>
      <c r="E9" s="13">
        <v>3</v>
      </c>
      <c r="F9" s="13">
        <f t="shared" si="0"/>
        <v>2.5</v>
      </c>
      <c r="G9" s="13" t="s">
        <v>23</v>
      </c>
      <c r="H9" s="13" t="s">
        <v>15</v>
      </c>
      <c r="I9" s="18">
        <v>1.8755822594821823</v>
      </c>
      <c r="J9" s="18">
        <v>3.1435310033081016</v>
      </c>
      <c r="K9" s="14"/>
    </row>
    <row r="10" spans="1:13">
      <c r="A10" s="13">
        <v>5</v>
      </c>
      <c r="B10" s="13" t="s">
        <v>16</v>
      </c>
      <c r="C10" s="13" t="s">
        <v>94</v>
      </c>
      <c r="D10" s="13">
        <v>3</v>
      </c>
      <c r="E10" s="13">
        <v>4</v>
      </c>
      <c r="F10" s="13">
        <f t="shared" si="0"/>
        <v>3.5</v>
      </c>
      <c r="G10" s="13" t="s">
        <v>29</v>
      </c>
      <c r="H10" s="13" t="s">
        <v>15</v>
      </c>
      <c r="I10" s="18">
        <v>5.2731056308221032</v>
      </c>
      <c r="J10" s="18">
        <v>8.1824199969013343</v>
      </c>
      <c r="K10" s="14"/>
    </row>
    <row r="11" spans="1:13">
      <c r="A11" s="13">
        <v>6</v>
      </c>
      <c r="B11" s="13" t="s">
        <v>16</v>
      </c>
      <c r="C11" s="13" t="s">
        <v>94</v>
      </c>
      <c r="D11" s="13">
        <v>4</v>
      </c>
      <c r="E11" s="13">
        <v>5</v>
      </c>
      <c r="F11" s="13">
        <f t="shared" si="0"/>
        <v>4.5</v>
      </c>
      <c r="G11" s="13" t="s">
        <v>21</v>
      </c>
      <c r="H11" s="13" t="s">
        <v>15</v>
      </c>
      <c r="I11" s="18">
        <v>28.589447635135127</v>
      </c>
      <c r="J11" s="18">
        <v>42.133167851910272</v>
      </c>
      <c r="K11" s="14"/>
    </row>
    <row r="12" spans="1:13">
      <c r="A12" s="13">
        <v>7</v>
      </c>
      <c r="B12" s="13" t="s">
        <v>16</v>
      </c>
      <c r="C12" s="13" t="s">
        <v>94</v>
      </c>
      <c r="D12" s="13">
        <v>5</v>
      </c>
      <c r="E12" s="13">
        <v>6</v>
      </c>
      <c r="F12" s="13">
        <f t="shared" si="0"/>
        <v>5.5</v>
      </c>
      <c r="G12" s="13" t="s">
        <v>75</v>
      </c>
      <c r="H12" s="13" t="s">
        <v>15</v>
      </c>
      <c r="I12" s="18">
        <v>23.5299423030303</v>
      </c>
      <c r="J12" s="18">
        <v>34.23966887900928</v>
      </c>
      <c r="K12" s="14"/>
    </row>
    <row r="13" spans="1:13">
      <c r="A13" s="13">
        <v>8</v>
      </c>
      <c r="B13" s="13" t="s">
        <v>16</v>
      </c>
      <c r="C13" s="13" t="s">
        <v>94</v>
      </c>
      <c r="D13" s="13">
        <v>6</v>
      </c>
      <c r="E13" s="13">
        <v>7</v>
      </c>
      <c r="F13" s="13">
        <f t="shared" si="0"/>
        <v>6.5</v>
      </c>
      <c r="G13" s="13" t="s">
        <v>28</v>
      </c>
      <c r="H13" s="13" t="s">
        <v>15</v>
      </c>
      <c r="I13" s="18">
        <v>6.776285796774193</v>
      </c>
      <c r="J13" s="18">
        <v>9.7394329927557095</v>
      </c>
      <c r="K13" s="14"/>
    </row>
    <row r="14" spans="1:13">
      <c r="A14" s="13">
        <v>9</v>
      </c>
      <c r="B14" s="13" t="s">
        <v>16</v>
      </c>
      <c r="C14" s="13" t="s">
        <v>94</v>
      </c>
      <c r="D14" s="13">
        <v>7</v>
      </c>
      <c r="E14" s="13">
        <v>8</v>
      </c>
      <c r="F14" s="13">
        <f t="shared" si="0"/>
        <v>7.5</v>
      </c>
      <c r="G14" s="13" t="s">
        <v>22</v>
      </c>
      <c r="H14" s="13" t="s">
        <v>15</v>
      </c>
      <c r="I14" s="18">
        <v>-0.43658554572271396</v>
      </c>
      <c r="J14" s="18">
        <v>-0.61837523854774701</v>
      </c>
      <c r="K14" s="14"/>
    </row>
    <row r="15" spans="1:13">
      <c r="A15" s="13">
        <v>10</v>
      </c>
      <c r="B15" s="13" t="s">
        <v>16</v>
      </c>
      <c r="C15" s="13" t="s">
        <v>94</v>
      </c>
      <c r="D15" s="13">
        <v>8</v>
      </c>
      <c r="E15" s="13">
        <v>8.5</v>
      </c>
      <c r="F15" s="18">
        <f t="shared" si="0"/>
        <v>8.25</v>
      </c>
      <c r="G15" s="13" t="s">
        <v>65</v>
      </c>
      <c r="H15" s="13" t="s">
        <v>15</v>
      </c>
      <c r="I15" s="18">
        <v>8.7448290772225796</v>
      </c>
      <c r="J15" s="18">
        <v>12.336425005064465</v>
      </c>
      <c r="K15" s="14"/>
    </row>
    <row r="16" spans="1:13">
      <c r="A16" s="15">
        <v>11</v>
      </c>
      <c r="B16" s="15" t="s">
        <v>16</v>
      </c>
      <c r="C16" s="15" t="s">
        <v>87</v>
      </c>
      <c r="D16" s="15">
        <v>0</v>
      </c>
      <c r="E16" s="15">
        <v>0.5</v>
      </c>
      <c r="F16" s="19">
        <f t="shared" si="0"/>
        <v>0.25</v>
      </c>
      <c r="G16" s="15" t="s">
        <v>66</v>
      </c>
      <c r="H16" s="15" t="s">
        <v>15</v>
      </c>
      <c r="I16" s="19">
        <v>0</v>
      </c>
      <c r="J16" s="19">
        <v>0</v>
      </c>
      <c r="K16" s="16"/>
    </row>
    <row r="17" spans="1:11">
      <c r="A17" s="15">
        <v>12</v>
      </c>
      <c r="B17" s="15" t="s">
        <v>16</v>
      </c>
      <c r="C17" s="15" t="s">
        <v>87</v>
      </c>
      <c r="D17" s="15">
        <v>0.5</v>
      </c>
      <c r="E17" s="15">
        <v>1</v>
      </c>
      <c r="F17" s="19">
        <f t="shared" si="0"/>
        <v>0.75</v>
      </c>
      <c r="G17" s="15" t="s">
        <v>30</v>
      </c>
      <c r="H17" s="15" t="s">
        <v>15</v>
      </c>
      <c r="I17" s="19">
        <v>-0.31401202263083455</v>
      </c>
      <c r="J17" s="19">
        <v>-0.41486049174056666</v>
      </c>
      <c r="K17" s="16"/>
    </row>
    <row r="18" spans="1:11">
      <c r="A18" s="15">
        <v>13</v>
      </c>
      <c r="B18" s="15" t="s">
        <v>16</v>
      </c>
      <c r="C18" s="15" t="s">
        <v>87</v>
      </c>
      <c r="D18" s="15">
        <v>1</v>
      </c>
      <c r="E18" s="15">
        <v>2</v>
      </c>
      <c r="F18" s="15">
        <f t="shared" si="0"/>
        <v>1.5</v>
      </c>
      <c r="G18" s="15" t="s">
        <v>27</v>
      </c>
      <c r="H18" s="15" t="s">
        <v>15</v>
      </c>
      <c r="I18" s="19">
        <v>-0.40443479580992875</v>
      </c>
      <c r="J18" s="19">
        <v>-0.53794636475162072</v>
      </c>
      <c r="K18" s="16"/>
    </row>
    <row r="19" spans="1:11">
      <c r="A19" s="15">
        <v>14</v>
      </c>
      <c r="B19" s="15" t="s">
        <v>16</v>
      </c>
      <c r="C19" s="15" t="s">
        <v>87</v>
      </c>
      <c r="D19" s="15">
        <v>2</v>
      </c>
      <c r="E19" s="15">
        <v>3</v>
      </c>
      <c r="F19" s="15">
        <f t="shared" si="0"/>
        <v>2.5</v>
      </c>
      <c r="G19" s="15" t="s">
        <v>31</v>
      </c>
      <c r="H19" s="15" t="s">
        <v>15</v>
      </c>
      <c r="I19" s="19">
        <v>-0.35597490579652047</v>
      </c>
      <c r="J19" s="19">
        <v>-0.46962221029393741</v>
      </c>
      <c r="K19" s="16"/>
    </row>
    <row r="20" spans="1:11">
      <c r="A20" s="15">
        <v>15</v>
      </c>
      <c r="B20" s="15" t="s">
        <v>16</v>
      </c>
      <c r="C20" s="15" t="s">
        <v>87</v>
      </c>
      <c r="D20" s="15">
        <v>3</v>
      </c>
      <c r="E20" s="15">
        <v>4</v>
      </c>
      <c r="F20" s="15">
        <f t="shared" si="0"/>
        <v>3.5</v>
      </c>
      <c r="G20" s="15" t="s">
        <v>25</v>
      </c>
      <c r="H20" s="15" t="s">
        <v>15</v>
      </c>
      <c r="I20" s="19">
        <v>-0.17747725001665446</v>
      </c>
      <c r="J20" s="19">
        <v>-0.24031910060746908</v>
      </c>
      <c r="K20" s="16"/>
    </row>
    <row r="21" spans="1:11">
      <c r="A21" s="15">
        <v>16</v>
      </c>
      <c r="B21" s="15" t="s">
        <v>16</v>
      </c>
      <c r="C21" s="15" t="s">
        <v>87</v>
      </c>
      <c r="D21" s="15">
        <v>4</v>
      </c>
      <c r="E21" s="15">
        <v>5</v>
      </c>
      <c r="F21" s="15">
        <f t="shared" si="0"/>
        <v>4.5</v>
      </c>
      <c r="G21" s="15" t="s">
        <v>43</v>
      </c>
      <c r="H21" s="15" t="s">
        <v>15</v>
      </c>
      <c r="I21" s="19">
        <v>2.4199447588874263</v>
      </c>
      <c r="J21" s="19">
        <v>3.2692728135939482</v>
      </c>
      <c r="K21" s="16"/>
    </row>
    <row r="22" spans="1:11">
      <c r="A22" s="15">
        <v>17</v>
      </c>
      <c r="B22" s="15" t="s">
        <v>16</v>
      </c>
      <c r="C22" s="15" t="s">
        <v>87</v>
      </c>
      <c r="D22" s="15">
        <v>5</v>
      </c>
      <c r="E22" s="15">
        <v>6</v>
      </c>
      <c r="F22" s="15">
        <f t="shared" si="0"/>
        <v>5.5</v>
      </c>
      <c r="G22" s="15" t="s">
        <v>67</v>
      </c>
      <c r="H22" s="15" t="s">
        <v>15</v>
      </c>
      <c r="I22" s="19">
        <v>-0.46508589385474869</v>
      </c>
      <c r="J22" s="19">
        <v>-0.6684751975748886</v>
      </c>
      <c r="K22" s="16"/>
    </row>
    <row r="23" spans="1:11">
      <c r="A23" s="15">
        <v>18</v>
      </c>
      <c r="B23" s="15" t="s">
        <v>16</v>
      </c>
      <c r="C23" s="15" t="s">
        <v>87</v>
      </c>
      <c r="D23" s="15">
        <v>6</v>
      </c>
      <c r="E23" s="15">
        <v>7</v>
      </c>
      <c r="F23" s="15">
        <f t="shared" si="0"/>
        <v>6.5</v>
      </c>
      <c r="G23" s="15" t="s">
        <v>33</v>
      </c>
      <c r="H23" s="15" t="s">
        <v>15</v>
      </c>
      <c r="I23" s="19">
        <v>2.3123405957774992</v>
      </c>
      <c r="J23" s="19">
        <v>3.3877304361718377</v>
      </c>
      <c r="K23" s="16"/>
    </row>
    <row r="24" spans="1:11">
      <c r="A24" s="15">
        <v>19</v>
      </c>
      <c r="B24" s="15" t="s">
        <v>16</v>
      </c>
      <c r="C24" s="15" t="s">
        <v>87</v>
      </c>
      <c r="D24" s="15">
        <v>7</v>
      </c>
      <c r="E24" s="15">
        <v>8</v>
      </c>
      <c r="F24" s="15">
        <f t="shared" si="0"/>
        <v>7.5</v>
      </c>
      <c r="G24" s="15" t="s">
        <v>20</v>
      </c>
      <c r="H24" s="15" t="s">
        <v>15</v>
      </c>
      <c r="I24" s="19">
        <v>-0.18278234022846562</v>
      </c>
      <c r="J24" s="19">
        <v>-0.27513259168106724</v>
      </c>
      <c r="K24" s="16"/>
    </row>
    <row r="25" spans="1:11">
      <c r="A25" s="13">
        <v>20</v>
      </c>
      <c r="B25" s="13" t="s">
        <v>16</v>
      </c>
      <c r="C25" s="13" t="s">
        <v>88</v>
      </c>
      <c r="D25" s="13">
        <v>0</v>
      </c>
      <c r="E25" s="13">
        <v>0.5</v>
      </c>
      <c r="F25" s="18">
        <f>AVERAGE(D25:E25)</f>
        <v>0.25</v>
      </c>
      <c r="G25" s="13" t="s">
        <v>18</v>
      </c>
      <c r="H25" s="13" t="s">
        <v>15</v>
      </c>
      <c r="I25" s="18">
        <v>1.3259876529906078</v>
      </c>
      <c r="J25" s="18">
        <v>2.4114462904992511</v>
      </c>
      <c r="K25" s="14"/>
    </row>
    <row r="26" spans="1:11">
      <c r="A26" s="13">
        <v>21</v>
      </c>
      <c r="B26" s="13" t="s">
        <v>16</v>
      </c>
      <c r="C26" s="13" t="s">
        <v>88</v>
      </c>
      <c r="D26" s="13">
        <v>0.5</v>
      </c>
      <c r="E26" s="13">
        <v>1</v>
      </c>
      <c r="F26" s="18">
        <f t="shared" ref="F26:F35" si="1">AVERAGE(D26:E26)</f>
        <v>0.75</v>
      </c>
      <c r="G26" s="13" t="s">
        <v>63</v>
      </c>
      <c r="H26" s="13" t="s">
        <v>15</v>
      </c>
      <c r="I26" s="18">
        <v>-0.37704441236413044</v>
      </c>
      <c r="J26" s="18">
        <v>-0.65149507729562872</v>
      </c>
      <c r="K26" s="14"/>
    </row>
    <row r="27" spans="1:11">
      <c r="A27" s="13">
        <v>22</v>
      </c>
      <c r="B27" s="13" t="s">
        <v>16</v>
      </c>
      <c r="C27" s="13" t="s">
        <v>88</v>
      </c>
      <c r="D27" s="13">
        <v>1</v>
      </c>
      <c r="E27" s="13">
        <v>2</v>
      </c>
      <c r="F27" s="18">
        <f t="shared" si="1"/>
        <v>1.5</v>
      </c>
      <c r="G27" s="13" t="s">
        <v>74</v>
      </c>
      <c r="H27" s="13" t="s">
        <v>15</v>
      </c>
      <c r="I27" s="18">
        <v>1.6819931046119236</v>
      </c>
      <c r="J27" s="18">
        <v>2.8225226755474058</v>
      </c>
      <c r="K27" s="14"/>
    </row>
    <row r="28" spans="1:11">
      <c r="A28" s="13">
        <v>23</v>
      </c>
      <c r="B28" s="13" t="s">
        <v>16</v>
      </c>
      <c r="C28" s="13" t="s">
        <v>88</v>
      </c>
      <c r="D28" s="13">
        <v>2</v>
      </c>
      <c r="E28" s="13">
        <v>3</v>
      </c>
      <c r="F28" s="18">
        <f t="shared" si="1"/>
        <v>2.5</v>
      </c>
      <c r="G28" s="13" t="s">
        <v>80</v>
      </c>
      <c r="H28" s="13" t="s">
        <v>15</v>
      </c>
      <c r="I28" s="18">
        <v>1.2381966677908938</v>
      </c>
      <c r="J28" s="18">
        <v>2.0060287631730511</v>
      </c>
      <c r="K28" s="14"/>
    </row>
    <row r="29" spans="1:11">
      <c r="A29" s="13">
        <v>24</v>
      </c>
      <c r="B29" s="13" t="s">
        <v>16</v>
      </c>
      <c r="C29" s="13" t="s">
        <v>88</v>
      </c>
      <c r="D29" s="13">
        <v>3</v>
      </c>
      <c r="E29" s="13">
        <v>4</v>
      </c>
      <c r="F29" s="18">
        <f t="shared" si="1"/>
        <v>3.5</v>
      </c>
      <c r="G29" s="13" t="s">
        <v>81</v>
      </c>
      <c r="H29" s="13" t="s">
        <v>15</v>
      </c>
      <c r="I29" s="18">
        <v>2.0468475421300014</v>
      </c>
      <c r="J29" s="18">
        <v>3.304609319212664</v>
      </c>
      <c r="K29" s="14"/>
    </row>
    <row r="30" spans="1:11">
      <c r="A30" s="13">
        <v>25</v>
      </c>
      <c r="B30" s="13" t="s">
        <v>16</v>
      </c>
      <c r="C30" s="13" t="s">
        <v>88</v>
      </c>
      <c r="D30" s="13">
        <v>4</v>
      </c>
      <c r="E30" s="13">
        <v>5</v>
      </c>
      <c r="F30" s="18">
        <f t="shared" si="1"/>
        <v>4.5</v>
      </c>
      <c r="G30" s="13" t="s">
        <v>52</v>
      </c>
      <c r="H30" s="13" t="s">
        <v>15</v>
      </c>
      <c r="I30" s="18">
        <v>-0.4096533271825627</v>
      </c>
      <c r="J30" s="18">
        <v>-0.66054258929653664</v>
      </c>
      <c r="K30" s="14"/>
    </row>
    <row r="31" spans="1:11">
      <c r="A31" s="13">
        <v>26</v>
      </c>
      <c r="B31" s="13" t="s">
        <v>16</v>
      </c>
      <c r="C31" s="13" t="s">
        <v>88</v>
      </c>
      <c r="D31" s="13">
        <v>5</v>
      </c>
      <c r="E31" s="13">
        <v>6</v>
      </c>
      <c r="F31" s="18">
        <f t="shared" si="1"/>
        <v>5.5</v>
      </c>
      <c r="G31" s="13" t="s">
        <v>55</v>
      </c>
      <c r="H31" s="13" t="s">
        <v>15</v>
      </c>
      <c r="I31" s="18">
        <v>-0.47401249065869538</v>
      </c>
      <c r="J31" s="18">
        <v>-0.7564227676292038</v>
      </c>
      <c r="K31" s="14"/>
    </row>
    <row r="32" spans="1:11">
      <c r="A32" s="13">
        <v>27</v>
      </c>
      <c r="B32" s="13" t="s">
        <v>16</v>
      </c>
      <c r="C32" s="13" t="s">
        <v>88</v>
      </c>
      <c r="D32" s="13">
        <v>6</v>
      </c>
      <c r="E32" s="13">
        <v>7</v>
      </c>
      <c r="F32" s="18">
        <f t="shared" si="1"/>
        <v>6.5</v>
      </c>
      <c r="G32" s="13" t="s">
        <v>59</v>
      </c>
      <c r="H32" s="13" t="s">
        <v>15</v>
      </c>
      <c r="I32" s="18">
        <v>8.2302277149410727</v>
      </c>
      <c r="J32" s="18">
        <v>12.974674509941881</v>
      </c>
      <c r="K32" s="14"/>
    </row>
    <row r="33" spans="1:11">
      <c r="A33" s="13">
        <v>28</v>
      </c>
      <c r="B33" s="13" t="s">
        <v>16</v>
      </c>
      <c r="C33" s="13" t="s">
        <v>88</v>
      </c>
      <c r="D33" s="13">
        <v>7</v>
      </c>
      <c r="E33" s="13">
        <v>8</v>
      </c>
      <c r="F33" s="18">
        <f t="shared" si="1"/>
        <v>7.5</v>
      </c>
      <c r="G33" s="13" t="s">
        <v>48</v>
      </c>
      <c r="H33" s="13" t="s">
        <v>15</v>
      </c>
      <c r="I33" s="18">
        <v>6.0266706607929503</v>
      </c>
      <c r="J33" s="18">
        <v>9.4803082240457037</v>
      </c>
      <c r="K33" s="14"/>
    </row>
    <row r="34" spans="1:11">
      <c r="A34" s="13">
        <v>29</v>
      </c>
      <c r="B34" s="13" t="s">
        <v>16</v>
      </c>
      <c r="C34" s="13" t="s">
        <v>88</v>
      </c>
      <c r="D34" s="13">
        <v>8</v>
      </c>
      <c r="E34" s="13">
        <v>9</v>
      </c>
      <c r="F34" s="18">
        <f t="shared" si="1"/>
        <v>8.5</v>
      </c>
      <c r="G34" s="13" t="s">
        <v>77</v>
      </c>
      <c r="H34" s="13" t="s">
        <v>15</v>
      </c>
      <c r="I34" s="18">
        <v>-0.41730545112781964</v>
      </c>
      <c r="J34" s="18">
        <v>-0.61936367205379173</v>
      </c>
      <c r="K34" s="14"/>
    </row>
    <row r="35" spans="1:11">
      <c r="A35" s="13">
        <v>30</v>
      </c>
      <c r="B35" s="13" t="s">
        <v>16</v>
      </c>
      <c r="C35" s="13" t="s">
        <v>88</v>
      </c>
      <c r="D35" s="13">
        <v>9</v>
      </c>
      <c r="E35" s="13">
        <v>10</v>
      </c>
      <c r="F35" s="18">
        <f t="shared" si="1"/>
        <v>9.5</v>
      </c>
      <c r="G35" s="13" t="s">
        <v>64</v>
      </c>
      <c r="H35" s="13" t="s">
        <v>15</v>
      </c>
      <c r="I35" s="18">
        <v>5.4981039047807583</v>
      </c>
      <c r="J35" s="18">
        <v>7.9038307350736892</v>
      </c>
      <c r="K35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F43"/>
  <sheetViews>
    <sheetView zoomScale="90" zoomScaleNormal="90" workbookViewId="0">
      <pane xSplit="8" ySplit="5" topLeftCell="R6" activePane="bottomRight" state="frozen"/>
      <selection pane="topRight" activeCell="J1" sqref="J1"/>
      <selection pane="bottomLeft" activeCell="A13" sqref="A13"/>
      <selection pane="bottomRight" activeCell="AA22" sqref="AA22"/>
    </sheetView>
  </sheetViews>
  <sheetFormatPr defaultRowHeight="15.6"/>
  <cols>
    <col min="1" max="3" width="8.88671875" style="5"/>
    <col min="4" max="4" width="11.33203125" style="5" bestFit="1" customWidth="1"/>
    <col min="5" max="5" width="11.21875" style="5" bestFit="1" customWidth="1"/>
    <col min="6" max="6" width="10.88671875" style="5" bestFit="1" customWidth="1"/>
    <col min="7" max="8" width="8.88671875" style="5"/>
    <col min="9" max="9" width="9.21875" style="5" customWidth="1"/>
    <col min="10" max="10" width="12.6640625" style="5" bestFit="1" customWidth="1"/>
    <col min="11" max="12" width="7.77734375" style="5" bestFit="1" customWidth="1"/>
    <col min="13" max="13" width="10" style="5" bestFit="1" customWidth="1"/>
    <col min="14" max="14" width="9.6640625" style="5" bestFit="1" customWidth="1"/>
    <col min="15" max="15" width="8.6640625" style="5" customWidth="1"/>
    <col min="16" max="16" width="9.6640625" style="5" bestFit="1" customWidth="1"/>
    <col min="17" max="17" width="9.6640625" style="5" customWidth="1"/>
    <col min="18" max="18" width="10.33203125" style="5" customWidth="1"/>
    <col min="19" max="16384" width="8.88671875" style="5"/>
  </cols>
  <sheetData>
    <row r="1" spans="1:32" ht="18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4"/>
      <c r="AC1" s="31" t="s">
        <v>100</v>
      </c>
      <c r="AD1" s="32">
        <v>0.56999999999999995</v>
      </c>
      <c r="AE1" s="32">
        <v>0.53</v>
      </c>
      <c r="AF1" s="32">
        <v>0.5</v>
      </c>
    </row>
    <row r="2" spans="1:32" ht="18.600000000000001">
      <c r="A2" s="6" t="s">
        <v>13</v>
      </c>
      <c r="B2" s="2"/>
      <c r="C2" s="7">
        <f>COUNTA(H6:H43)</f>
        <v>9</v>
      </c>
      <c r="D2" s="2"/>
      <c r="E2" s="2"/>
      <c r="F2" s="2"/>
      <c r="G2" s="2"/>
      <c r="H2" s="2"/>
      <c r="I2" s="2"/>
      <c r="J2" s="3" t="s">
        <v>14</v>
      </c>
      <c r="K2" s="3"/>
      <c r="L2" s="3"/>
      <c r="M2" s="3"/>
      <c r="N2" s="3"/>
      <c r="O2" s="2"/>
      <c r="P2" s="28"/>
      <c r="Q2" s="2"/>
      <c r="R2" s="4"/>
      <c r="AC2" s="31" t="s">
        <v>101</v>
      </c>
      <c r="AD2" s="32">
        <v>0.48</v>
      </c>
      <c r="AE2" s="32">
        <v>0.69</v>
      </c>
      <c r="AF2" s="32">
        <v>0.69</v>
      </c>
    </row>
    <row r="3" spans="1:32" ht="18">
      <c r="A3" s="6" t="s">
        <v>86</v>
      </c>
      <c r="B3" s="2"/>
      <c r="C3" s="7">
        <f>COUNTA(G6:G43)</f>
        <v>38</v>
      </c>
      <c r="D3" s="2"/>
      <c r="E3" s="2"/>
      <c r="F3" s="2"/>
      <c r="G3" s="2"/>
      <c r="H3" s="2"/>
      <c r="I3" s="2"/>
      <c r="J3" s="17">
        <v>1.0208999999999999</v>
      </c>
      <c r="K3" s="17"/>
      <c r="L3" s="17"/>
      <c r="M3" s="17"/>
      <c r="N3" s="17"/>
      <c r="O3" s="3"/>
      <c r="P3" s="3"/>
      <c r="Q3" s="3"/>
      <c r="R3" s="4"/>
      <c r="AC3" s="31" t="s">
        <v>102</v>
      </c>
      <c r="AD3" s="32">
        <v>0.1</v>
      </c>
      <c r="AE3" s="32">
        <v>5</v>
      </c>
      <c r="AF3" s="32">
        <v>4</v>
      </c>
    </row>
    <row r="4" spans="1:32">
      <c r="A4" s="6" t="s">
        <v>1</v>
      </c>
      <c r="B4" s="7"/>
      <c r="C4" s="34" t="s">
        <v>105</v>
      </c>
      <c r="D4" s="2"/>
      <c r="E4" s="2"/>
      <c r="F4" s="2"/>
      <c r="G4" s="2"/>
      <c r="H4" s="2"/>
      <c r="I4" s="3"/>
      <c r="J4" s="17">
        <v>2.65</v>
      </c>
      <c r="K4" s="17"/>
      <c r="L4" s="17"/>
      <c r="M4" s="17"/>
      <c r="N4" s="17"/>
      <c r="O4" s="3"/>
      <c r="P4" s="3"/>
      <c r="Q4" s="3"/>
      <c r="R4" s="8"/>
    </row>
    <row r="5" spans="1:32" s="26" customFormat="1" ht="33">
      <c r="A5" s="24" t="s">
        <v>2</v>
      </c>
      <c r="B5" s="25" t="s">
        <v>3</v>
      </c>
      <c r="C5" s="25" t="s">
        <v>4</v>
      </c>
      <c r="D5" s="25" t="s">
        <v>5</v>
      </c>
      <c r="E5" s="25" t="s">
        <v>6</v>
      </c>
      <c r="F5" s="25" t="s">
        <v>7</v>
      </c>
      <c r="G5" s="12" t="s">
        <v>8</v>
      </c>
      <c r="H5" s="12" t="s">
        <v>12</v>
      </c>
      <c r="I5" s="12" t="s">
        <v>9</v>
      </c>
      <c r="J5" s="12" t="s">
        <v>10</v>
      </c>
      <c r="K5" s="23" t="s">
        <v>95</v>
      </c>
      <c r="L5" s="23" t="s">
        <v>96</v>
      </c>
      <c r="M5" s="23" t="s">
        <v>97</v>
      </c>
      <c r="N5" s="23" t="s">
        <v>98</v>
      </c>
      <c r="O5" s="27" t="s">
        <v>90</v>
      </c>
      <c r="P5" s="27" t="s">
        <v>99</v>
      </c>
      <c r="Q5" s="23" t="s">
        <v>91</v>
      </c>
      <c r="R5" s="12" t="s">
        <v>11</v>
      </c>
      <c r="T5" s="30" t="s">
        <v>93</v>
      </c>
      <c r="AC5" s="33" t="s">
        <v>103</v>
      </c>
      <c r="AD5" s="33" t="s">
        <v>106</v>
      </c>
      <c r="AE5" s="33" t="s">
        <v>107</v>
      </c>
      <c r="AF5" s="33" t="s">
        <v>104</v>
      </c>
    </row>
    <row r="6" spans="1:32">
      <c r="A6" s="13">
        <v>1</v>
      </c>
      <c r="B6" s="13" t="s">
        <v>16</v>
      </c>
      <c r="C6" s="13" t="s">
        <v>94</v>
      </c>
      <c r="D6" s="13">
        <v>0</v>
      </c>
      <c r="E6" s="13">
        <v>0.5</v>
      </c>
      <c r="F6" s="13">
        <f>AVERAGE(D6:E6)</f>
        <v>0.25</v>
      </c>
      <c r="G6" s="13" t="s">
        <v>37</v>
      </c>
      <c r="H6" s="13" t="s">
        <v>15</v>
      </c>
      <c r="I6" s="21">
        <v>0.43897457567434328</v>
      </c>
      <c r="J6" s="21">
        <v>0.67008075484355956</v>
      </c>
      <c r="K6" s="21">
        <v>8.5012486813443366E-2</v>
      </c>
      <c r="L6" s="21">
        <v>0.82401969998999858</v>
      </c>
      <c r="M6" s="21">
        <v>4.2813714296509868</v>
      </c>
      <c r="N6" s="21">
        <v>-15.14647423484454</v>
      </c>
      <c r="O6" s="21">
        <v>0.38420549483483019</v>
      </c>
      <c r="P6" s="21">
        <v>-24.974213890875539</v>
      </c>
      <c r="Q6" s="18">
        <v>5.2726341832302053</v>
      </c>
      <c r="R6" s="14"/>
      <c r="AC6" s="13">
        <v>0.25</v>
      </c>
      <c r="AD6" s="35" t="s">
        <v>108</v>
      </c>
      <c r="AE6" s="21">
        <f>$AE$1+($AE$2-$AE$1)*EXP(-1*(AC6/$AE$3))</f>
        <v>0.68219670792011422</v>
      </c>
      <c r="AF6" s="21">
        <f>$AF$1+($AF$2-$AF$1)*EXP(-1*(AC6/$AF$3))</f>
        <v>0.67848848193456035</v>
      </c>
    </row>
    <row r="7" spans="1:32">
      <c r="A7" s="13">
        <v>2</v>
      </c>
      <c r="B7" s="13" t="s">
        <v>16</v>
      </c>
      <c r="C7" s="13" t="s">
        <v>94</v>
      </c>
      <c r="D7" s="13">
        <v>0.5</v>
      </c>
      <c r="E7" s="13">
        <v>1</v>
      </c>
      <c r="F7" s="13">
        <f t="shared" ref="F7:F17" si="0">AVERAGE(D7:E7)</f>
        <v>0.75</v>
      </c>
      <c r="G7" s="13" t="s">
        <v>54</v>
      </c>
      <c r="H7" s="13" t="s">
        <v>15</v>
      </c>
      <c r="I7" s="21">
        <v>0.39897517448537845</v>
      </c>
      <c r="J7" s="21">
        <v>0.63277449673756081</v>
      </c>
      <c r="K7" s="21">
        <v>8.8188335834715137E-2</v>
      </c>
      <c r="L7" s="21">
        <v>0.83972195782617576</v>
      </c>
      <c r="M7" s="21">
        <v>4.147030413997566</v>
      </c>
      <c r="N7" s="21">
        <v>-15.264627918286989</v>
      </c>
      <c r="O7" s="21">
        <v>0.39870545926430351</v>
      </c>
      <c r="P7" s="21">
        <v>-24.936104195783539</v>
      </c>
      <c r="Q7" s="18">
        <v>5.2745792823837334</v>
      </c>
      <c r="R7" s="14"/>
      <c r="AC7" s="13">
        <v>0.75</v>
      </c>
      <c r="AD7" s="35" t="s">
        <v>109</v>
      </c>
      <c r="AE7" s="21">
        <f t="shared" ref="AE7:AE21" si="1">$AE$1+($AE$2-$AE$1)*EXP(-1*(AC7/$AE$3))</f>
        <v>0.66771327622800924</v>
      </c>
      <c r="AF7" s="21">
        <f t="shared" ref="AF7:AF17" si="2">$AF$1+($AF$2-$AF$1)*EXP(-1*(AC7/$AF$3))</f>
        <v>0.65751553245427607</v>
      </c>
    </row>
    <row r="8" spans="1:32">
      <c r="A8" s="13">
        <v>3</v>
      </c>
      <c r="B8" s="13" t="s">
        <v>16</v>
      </c>
      <c r="C8" s="13" t="s">
        <v>94</v>
      </c>
      <c r="D8" s="13">
        <v>1</v>
      </c>
      <c r="E8" s="13">
        <v>2</v>
      </c>
      <c r="F8" s="13">
        <f t="shared" si="0"/>
        <v>1.5</v>
      </c>
      <c r="G8" s="13" t="s">
        <v>44</v>
      </c>
      <c r="H8" s="13" t="s">
        <v>15</v>
      </c>
      <c r="I8" s="21">
        <v>0.39124950205815962</v>
      </c>
      <c r="J8" s="21">
        <v>0.62523115940752738</v>
      </c>
      <c r="K8" s="21">
        <v>8.7021890352147829E-2</v>
      </c>
      <c r="L8" s="21">
        <v>0.83400688760758568</v>
      </c>
      <c r="M8" s="21">
        <v>3.9505192163401031</v>
      </c>
      <c r="N8" s="21">
        <v>-15.402560046405647</v>
      </c>
      <c r="O8" s="21">
        <v>0.39623456194120954</v>
      </c>
      <c r="P8" s="21">
        <v>-24.918862679768708</v>
      </c>
      <c r="Q8" s="18">
        <v>5.3121536860141099</v>
      </c>
      <c r="R8" s="14"/>
      <c r="AC8" s="13">
        <v>1.5</v>
      </c>
      <c r="AD8" s="35" t="s">
        <v>110</v>
      </c>
      <c r="AE8" s="21">
        <f t="shared" si="1"/>
        <v>0.64853091530907481</v>
      </c>
      <c r="AF8" s="21">
        <f t="shared" si="2"/>
        <v>0.63058496297028466</v>
      </c>
    </row>
    <row r="9" spans="1:32">
      <c r="A9" s="13">
        <v>4</v>
      </c>
      <c r="B9" s="13" t="s">
        <v>16</v>
      </c>
      <c r="C9" s="13" t="s">
        <v>94</v>
      </c>
      <c r="D9" s="13">
        <v>2</v>
      </c>
      <c r="E9" s="13">
        <v>3</v>
      </c>
      <c r="F9" s="13">
        <f t="shared" si="0"/>
        <v>2.5</v>
      </c>
      <c r="G9" s="13" t="s">
        <v>45</v>
      </c>
      <c r="H9" s="13"/>
      <c r="I9" s="21">
        <v>0.40335175396444017</v>
      </c>
      <c r="J9" s="21">
        <v>0.63699757443881222</v>
      </c>
      <c r="K9" s="21"/>
      <c r="L9" s="21"/>
      <c r="M9" s="21"/>
      <c r="N9" s="21"/>
      <c r="O9" s="21"/>
      <c r="P9" s="21"/>
      <c r="Q9" s="21"/>
      <c r="R9" s="14"/>
      <c r="AC9" s="13">
        <v>2.5</v>
      </c>
      <c r="AD9" s="35" t="s">
        <v>111</v>
      </c>
      <c r="AE9" s="21">
        <f t="shared" si="1"/>
        <v>0.62704490555402137</v>
      </c>
      <c r="AF9" s="21">
        <f t="shared" si="2"/>
        <v>0.60169967141860814</v>
      </c>
    </row>
    <row r="10" spans="1:32">
      <c r="A10" s="13">
        <v>5</v>
      </c>
      <c r="B10" s="13" t="s">
        <v>16</v>
      </c>
      <c r="C10" s="13" t="s">
        <v>94</v>
      </c>
      <c r="D10" s="13">
        <v>3</v>
      </c>
      <c r="E10" s="13">
        <v>4</v>
      </c>
      <c r="F10" s="13">
        <f t="shared" si="0"/>
        <v>3.5</v>
      </c>
      <c r="G10" s="13" t="s">
        <v>61</v>
      </c>
      <c r="H10" s="13"/>
      <c r="I10" s="21">
        <v>0.35555671392827343</v>
      </c>
      <c r="J10" s="21">
        <v>0.58884022508921829</v>
      </c>
      <c r="K10" s="21"/>
      <c r="L10" s="21"/>
      <c r="M10" s="21"/>
      <c r="N10" s="21"/>
      <c r="O10" s="21"/>
      <c r="P10" s="21"/>
      <c r="Q10" s="21"/>
      <c r="R10" s="14"/>
      <c r="AC10" s="13">
        <v>3.5</v>
      </c>
      <c r="AD10" s="36"/>
      <c r="AE10" s="21">
        <f t="shared" si="1"/>
        <v>0.60945364860662554</v>
      </c>
      <c r="AF10" s="21">
        <f t="shared" si="2"/>
        <v>0.57920378373891657</v>
      </c>
    </row>
    <row r="11" spans="1:32">
      <c r="A11" s="13">
        <v>6</v>
      </c>
      <c r="B11" s="13" t="s">
        <v>16</v>
      </c>
      <c r="C11" s="13" t="s">
        <v>94</v>
      </c>
      <c r="D11" s="13">
        <v>4</v>
      </c>
      <c r="E11" s="13">
        <v>5</v>
      </c>
      <c r="F11" s="13">
        <f t="shared" si="0"/>
        <v>4.5</v>
      </c>
      <c r="G11" s="13" t="s">
        <v>60</v>
      </c>
      <c r="H11" s="13"/>
      <c r="I11" s="21">
        <v>0.32145031829504578</v>
      </c>
      <c r="J11" s="21">
        <v>0.55150672610235441</v>
      </c>
      <c r="K11" s="21"/>
      <c r="L11" s="21"/>
      <c r="M11" s="21"/>
      <c r="N11" s="21"/>
      <c r="O11" s="21"/>
      <c r="P11" s="21"/>
      <c r="Q11" s="21"/>
      <c r="R11" s="14"/>
      <c r="AC11" s="13">
        <v>4.5</v>
      </c>
      <c r="AD11" s="36"/>
      <c r="AE11" s="21">
        <f t="shared" si="1"/>
        <v>0.59505114555849581</v>
      </c>
      <c r="AF11" s="21">
        <f t="shared" si="2"/>
        <v>0.56168396879808646</v>
      </c>
    </row>
    <row r="12" spans="1:32">
      <c r="A12" s="13">
        <v>7</v>
      </c>
      <c r="B12" s="13" t="s">
        <v>16</v>
      </c>
      <c r="C12" s="13" t="s">
        <v>94</v>
      </c>
      <c r="D12" s="13">
        <v>5</v>
      </c>
      <c r="E12" s="13">
        <v>6</v>
      </c>
      <c r="F12" s="13">
        <f t="shared" si="0"/>
        <v>5.5</v>
      </c>
      <c r="G12" s="13" t="s">
        <v>42</v>
      </c>
      <c r="H12" s="13"/>
      <c r="I12" s="21">
        <v>0.31278709539579114</v>
      </c>
      <c r="J12" s="21">
        <v>0.54159207927028485</v>
      </c>
      <c r="K12" s="21"/>
      <c r="L12" s="21"/>
      <c r="M12" s="21"/>
      <c r="N12" s="21"/>
      <c r="O12" s="21"/>
      <c r="P12" s="21"/>
      <c r="Q12" s="21"/>
      <c r="R12" s="14"/>
      <c r="AC12" s="13">
        <v>5.5</v>
      </c>
      <c r="AD12" s="36"/>
      <c r="AE12" s="21">
        <f t="shared" si="1"/>
        <v>0.58325937339169276</v>
      </c>
      <c r="AF12" s="21">
        <f t="shared" si="2"/>
        <v>0.54803952320290183</v>
      </c>
    </row>
    <row r="13" spans="1:32">
      <c r="A13" s="13">
        <v>8</v>
      </c>
      <c r="B13" s="13" t="s">
        <v>16</v>
      </c>
      <c r="C13" s="13" t="s">
        <v>94</v>
      </c>
      <c r="D13" s="13">
        <v>6</v>
      </c>
      <c r="E13" s="13">
        <v>7</v>
      </c>
      <c r="F13" s="13">
        <f t="shared" si="0"/>
        <v>6.5</v>
      </c>
      <c r="G13" s="13" t="s">
        <v>72</v>
      </c>
      <c r="H13" s="13"/>
      <c r="I13" s="21">
        <v>0.30424226935854848</v>
      </c>
      <c r="J13" s="21">
        <v>0.53163216209226305</v>
      </c>
      <c r="K13" s="21"/>
      <c r="L13" s="21"/>
      <c r="M13" s="21"/>
      <c r="N13" s="21"/>
      <c r="O13" s="21"/>
      <c r="P13" s="21"/>
      <c r="Q13" s="21"/>
      <c r="R13" s="14"/>
      <c r="AC13" s="13">
        <v>6.5</v>
      </c>
      <c r="AD13" s="36"/>
      <c r="AE13" s="21">
        <f t="shared" si="1"/>
        <v>0.57360508688544198</v>
      </c>
      <c r="AF13" s="21">
        <f t="shared" si="2"/>
        <v>0.53741321828879685</v>
      </c>
    </row>
    <row r="14" spans="1:32">
      <c r="A14" s="13">
        <v>9</v>
      </c>
      <c r="B14" s="13" t="s">
        <v>16</v>
      </c>
      <c r="C14" s="13" t="s">
        <v>94</v>
      </c>
      <c r="D14" s="13">
        <v>7</v>
      </c>
      <c r="E14" s="13">
        <v>8</v>
      </c>
      <c r="F14" s="13">
        <f t="shared" si="0"/>
        <v>7.5</v>
      </c>
      <c r="G14" s="13" t="s">
        <v>36</v>
      </c>
      <c r="H14" s="13"/>
      <c r="I14" s="21">
        <v>0.29397957986151868</v>
      </c>
      <c r="J14" s="21">
        <v>0.51942551666964487</v>
      </c>
      <c r="K14" s="21"/>
      <c r="L14" s="21"/>
      <c r="M14" s="21"/>
      <c r="N14" s="21"/>
      <c r="O14" s="21"/>
      <c r="P14" s="21"/>
      <c r="Q14" s="21"/>
      <c r="R14" s="14"/>
      <c r="AC14" s="13">
        <v>7.5</v>
      </c>
      <c r="AD14" s="36"/>
      <c r="AE14" s="21">
        <f t="shared" si="1"/>
        <v>0.56570082562374879</v>
      </c>
      <c r="AF14" s="21">
        <f t="shared" si="2"/>
        <v>0.52913744370053639</v>
      </c>
    </row>
    <row r="15" spans="1:32">
      <c r="A15" s="13">
        <v>10</v>
      </c>
      <c r="B15" s="13" t="s">
        <v>16</v>
      </c>
      <c r="C15" s="13" t="s">
        <v>94</v>
      </c>
      <c r="D15" s="13">
        <v>8</v>
      </c>
      <c r="E15" s="13">
        <v>9</v>
      </c>
      <c r="F15" s="13">
        <f t="shared" si="0"/>
        <v>8.5</v>
      </c>
      <c r="G15" s="13" t="s">
        <v>50</v>
      </c>
      <c r="H15" s="13"/>
      <c r="I15" s="21">
        <v>0.29113749942689465</v>
      </c>
      <c r="J15" s="21">
        <v>0.51599682296210181</v>
      </c>
      <c r="K15" s="21"/>
      <c r="L15" s="21"/>
      <c r="M15" s="21"/>
      <c r="N15" s="21"/>
      <c r="O15" s="21"/>
      <c r="P15" s="21"/>
      <c r="Q15" s="21"/>
      <c r="R15" s="14"/>
      <c r="AC15" s="13">
        <v>8.5</v>
      </c>
      <c r="AD15" s="36"/>
      <c r="AE15" s="21">
        <f t="shared" si="1"/>
        <v>0.55922936384843758</v>
      </c>
      <c r="AF15" s="21">
        <f t="shared" si="2"/>
        <v>0.5226922639706767</v>
      </c>
    </row>
    <row r="16" spans="1:32">
      <c r="A16" s="13">
        <v>11</v>
      </c>
      <c r="B16" s="13" t="s">
        <v>16</v>
      </c>
      <c r="C16" s="13" t="s">
        <v>94</v>
      </c>
      <c r="D16" s="13">
        <v>9</v>
      </c>
      <c r="E16" s="13">
        <v>10</v>
      </c>
      <c r="F16" s="13">
        <f t="shared" si="0"/>
        <v>9.5</v>
      </c>
      <c r="G16" s="13" t="s">
        <v>47</v>
      </c>
      <c r="H16" s="13"/>
      <c r="I16" s="21">
        <v>0.2891012211946245</v>
      </c>
      <c r="J16" s="21">
        <v>0.51352716491299299</v>
      </c>
      <c r="K16" s="21"/>
      <c r="L16" s="21"/>
      <c r="M16" s="21"/>
      <c r="N16" s="21"/>
      <c r="O16" s="21"/>
      <c r="P16" s="21"/>
      <c r="Q16" s="21"/>
      <c r="R16" s="14"/>
      <c r="AC16" s="13">
        <v>9.5</v>
      </c>
      <c r="AD16" s="37"/>
      <c r="AE16" s="21">
        <f t="shared" si="1"/>
        <v>0.55393097907562161</v>
      </c>
      <c r="AF16" s="21">
        <f t="shared" si="2"/>
        <v>0.51767275295002602</v>
      </c>
    </row>
    <row r="17" spans="1:32">
      <c r="A17" s="13">
        <v>12</v>
      </c>
      <c r="B17" s="13" t="s">
        <v>16</v>
      </c>
      <c r="C17" s="13" t="s">
        <v>94</v>
      </c>
      <c r="D17" s="13">
        <v>10</v>
      </c>
      <c r="E17" s="13">
        <v>11</v>
      </c>
      <c r="F17" s="13">
        <f t="shared" si="0"/>
        <v>10.5</v>
      </c>
      <c r="G17" s="13" t="s">
        <v>62</v>
      </c>
      <c r="H17" s="14"/>
      <c r="I17" s="21">
        <v>0.2894036798935935</v>
      </c>
      <c r="J17" s="21">
        <v>0.51389468999798493</v>
      </c>
      <c r="K17" s="21"/>
      <c r="L17" s="21"/>
      <c r="M17" s="21"/>
      <c r="N17" s="21"/>
      <c r="O17" s="21"/>
      <c r="P17" s="21"/>
      <c r="Q17" s="21"/>
      <c r="R17" s="14"/>
      <c r="AC17" s="13">
        <v>10.5</v>
      </c>
      <c r="AD17" s="14"/>
      <c r="AE17" s="21">
        <f t="shared" si="1"/>
        <v>0.54959302852047709</v>
      </c>
      <c r="AF17" s="21">
        <f t="shared" si="2"/>
        <v>0.51376355383650774</v>
      </c>
    </row>
    <row r="18" spans="1:32">
      <c r="A18" s="15">
        <v>13</v>
      </c>
      <c r="B18" s="15" t="s">
        <v>16</v>
      </c>
      <c r="C18" s="15" t="s">
        <v>87</v>
      </c>
      <c r="D18" s="15">
        <v>0</v>
      </c>
      <c r="E18" s="15">
        <v>0.5</v>
      </c>
      <c r="F18" s="15">
        <f>AVERAGE(D18:E18)</f>
        <v>0.25</v>
      </c>
      <c r="G18" s="15" t="s">
        <v>35</v>
      </c>
      <c r="H18" s="15" t="s">
        <v>15</v>
      </c>
      <c r="I18" s="22">
        <v>0.2654664734152109</v>
      </c>
      <c r="J18" s="22">
        <v>0.48403741750952917</v>
      </c>
      <c r="K18" s="22">
        <v>5.6856445539877419E-2</v>
      </c>
      <c r="L18" s="22">
        <v>0.69078568459303191</v>
      </c>
      <c r="M18" s="22">
        <v>4.8284492480801227</v>
      </c>
      <c r="N18" s="22">
        <v>-11.436631680428963</v>
      </c>
      <c r="O18" s="22">
        <v>0.24143650238863215</v>
      </c>
      <c r="P18" s="22">
        <v>-24.688529674506018</v>
      </c>
      <c r="Q18" s="19">
        <v>4.9541598455331703</v>
      </c>
      <c r="R18" s="16"/>
      <c r="AC18" s="13">
        <v>11.5</v>
      </c>
      <c r="AD18" s="14"/>
      <c r="AE18" s="21">
        <f t="shared" si="1"/>
        <v>0.54604141499564862</v>
      </c>
      <c r="AF18" s="14"/>
    </row>
    <row r="19" spans="1:32">
      <c r="A19" s="15">
        <v>14</v>
      </c>
      <c r="B19" s="15" t="s">
        <v>16</v>
      </c>
      <c r="C19" s="15" t="s">
        <v>87</v>
      </c>
      <c r="D19" s="15">
        <v>0.5</v>
      </c>
      <c r="E19" s="15">
        <v>1</v>
      </c>
      <c r="F19" s="15">
        <f t="shared" ref="F19:F27" si="3">AVERAGE(D19:E19)</f>
        <v>0.75</v>
      </c>
      <c r="G19" s="15" t="s">
        <v>58</v>
      </c>
      <c r="H19" s="15" t="s">
        <v>15</v>
      </c>
      <c r="I19" s="22">
        <v>0.24309007755020881</v>
      </c>
      <c r="J19" s="22">
        <v>0.45464076601185416</v>
      </c>
      <c r="K19" s="22">
        <v>5.9568092399571677E-2</v>
      </c>
      <c r="L19" s="22">
        <v>0.71039568672066267</v>
      </c>
      <c r="M19" s="22">
        <v>4.6041553925055716</v>
      </c>
      <c r="N19" s="22">
        <v>-11.671293139431043</v>
      </c>
      <c r="O19" s="22">
        <v>0.25620705398244958</v>
      </c>
      <c r="P19" s="22">
        <v>-24.570989738998854</v>
      </c>
      <c r="Q19" s="19">
        <v>5.0179251610269873</v>
      </c>
      <c r="R19" s="16"/>
      <c r="AC19" s="13">
        <v>12.5</v>
      </c>
      <c r="AD19" s="14"/>
      <c r="AE19" s="21">
        <f t="shared" si="1"/>
        <v>0.54313359977982378</v>
      </c>
      <c r="AF19" s="14"/>
    </row>
    <row r="20" spans="1:32">
      <c r="A20" s="15">
        <v>15</v>
      </c>
      <c r="B20" s="15" t="s">
        <v>16</v>
      </c>
      <c r="C20" s="15" t="s">
        <v>87</v>
      </c>
      <c r="D20" s="15">
        <v>1</v>
      </c>
      <c r="E20" s="15">
        <v>2</v>
      </c>
      <c r="F20" s="15">
        <f t="shared" si="3"/>
        <v>1.5</v>
      </c>
      <c r="G20" s="15" t="s">
        <v>34</v>
      </c>
      <c r="H20" s="15" t="s">
        <v>15</v>
      </c>
      <c r="I20" s="22">
        <v>0.24818751029823688</v>
      </c>
      <c r="J20" s="22">
        <v>0.4614697052786893</v>
      </c>
      <c r="K20" s="22">
        <v>6.1583785509714183E-2</v>
      </c>
      <c r="L20" s="22">
        <v>0.69473253525398893</v>
      </c>
      <c r="M20" s="22">
        <v>4.7165976285983442</v>
      </c>
      <c r="N20" s="22">
        <v>-11.872106090662621</v>
      </c>
      <c r="O20" s="22">
        <v>0.2580706106588932</v>
      </c>
      <c r="P20" s="22">
        <v>-24.537520913793593</v>
      </c>
      <c r="Q20" s="19">
        <v>4.8889878498058472</v>
      </c>
      <c r="R20" s="16"/>
      <c r="AC20" s="13">
        <v>13.5</v>
      </c>
      <c r="AD20" s="14"/>
      <c r="AE20" s="21">
        <f t="shared" si="1"/>
        <v>0.54075288203836003</v>
      </c>
      <c r="AF20" s="14"/>
    </row>
    <row r="21" spans="1:32">
      <c r="A21" s="15">
        <v>16</v>
      </c>
      <c r="B21" s="15" t="s">
        <v>16</v>
      </c>
      <c r="C21" s="15" t="s">
        <v>87</v>
      </c>
      <c r="D21" s="15">
        <v>2</v>
      </c>
      <c r="E21" s="15">
        <v>3</v>
      </c>
      <c r="F21" s="15">
        <f t="shared" si="3"/>
        <v>2.5</v>
      </c>
      <c r="G21" s="15" t="s">
        <v>53</v>
      </c>
      <c r="H21" s="15"/>
      <c r="I21" s="22">
        <v>0.24199729486023439</v>
      </c>
      <c r="J21" s="22">
        <v>0.45316635208673117</v>
      </c>
      <c r="K21" s="22"/>
      <c r="L21" s="22"/>
      <c r="M21" s="22"/>
      <c r="N21" s="22"/>
      <c r="O21" s="22"/>
      <c r="P21" s="22"/>
      <c r="Q21" s="22"/>
      <c r="R21" s="16"/>
      <c r="AC21" s="13">
        <v>14.5</v>
      </c>
      <c r="AD21" s="14"/>
      <c r="AE21" s="21">
        <f t="shared" si="1"/>
        <v>0.53880371520902515</v>
      </c>
      <c r="AF21" s="14"/>
    </row>
    <row r="22" spans="1:32">
      <c r="A22" s="15">
        <v>17</v>
      </c>
      <c r="B22" s="15" t="s">
        <v>16</v>
      </c>
      <c r="C22" s="15" t="s">
        <v>87</v>
      </c>
      <c r="D22" s="15">
        <v>3</v>
      </c>
      <c r="E22" s="15">
        <v>4</v>
      </c>
      <c r="F22" s="15">
        <f t="shared" si="3"/>
        <v>3.5</v>
      </c>
      <c r="G22" s="15" t="s">
        <v>78</v>
      </c>
      <c r="H22" s="15"/>
      <c r="I22" s="22">
        <v>0.26149336624498637</v>
      </c>
      <c r="J22" s="22">
        <v>0.4789259621885677</v>
      </c>
      <c r="K22" s="22"/>
      <c r="L22" s="22"/>
      <c r="M22" s="22"/>
      <c r="N22" s="22"/>
      <c r="O22" s="22"/>
      <c r="P22" s="22"/>
      <c r="Q22" s="22"/>
      <c r="R22" s="16"/>
    </row>
    <row r="23" spans="1:32">
      <c r="A23" s="15">
        <v>18</v>
      </c>
      <c r="B23" s="15" t="s">
        <v>16</v>
      </c>
      <c r="C23" s="15" t="s">
        <v>87</v>
      </c>
      <c r="D23" s="15">
        <v>4</v>
      </c>
      <c r="E23" s="15">
        <v>5</v>
      </c>
      <c r="F23" s="15">
        <f t="shared" si="3"/>
        <v>4.5</v>
      </c>
      <c r="G23" s="15" t="s">
        <v>84</v>
      </c>
      <c r="H23" s="15"/>
      <c r="I23" s="22">
        <v>0.25979112271540472</v>
      </c>
      <c r="J23" s="22">
        <v>0.47672198244748265</v>
      </c>
      <c r="K23" s="22"/>
      <c r="L23" s="22"/>
      <c r="M23" s="22"/>
      <c r="N23" s="22"/>
      <c r="O23" s="22"/>
      <c r="P23" s="22"/>
      <c r="Q23" s="22"/>
      <c r="R23" s="16"/>
    </row>
    <row r="24" spans="1:32">
      <c r="A24" s="15">
        <v>19</v>
      </c>
      <c r="B24" s="15" t="s">
        <v>16</v>
      </c>
      <c r="C24" s="15" t="s">
        <v>87</v>
      </c>
      <c r="D24" s="15">
        <v>5</v>
      </c>
      <c r="E24" s="15">
        <v>6</v>
      </c>
      <c r="F24" s="15">
        <f t="shared" si="3"/>
        <v>5.5</v>
      </c>
      <c r="G24" s="15" t="s">
        <v>39</v>
      </c>
      <c r="H24" s="15"/>
      <c r="I24" s="22">
        <v>0.30425856405443447</v>
      </c>
      <c r="J24" s="22">
        <v>0.53165132932326076</v>
      </c>
      <c r="K24" s="22"/>
      <c r="L24" s="22"/>
      <c r="M24" s="22"/>
      <c r="N24" s="22"/>
      <c r="O24" s="22"/>
      <c r="P24" s="22"/>
      <c r="Q24" s="22"/>
      <c r="R24" s="16"/>
    </row>
    <row r="25" spans="1:32">
      <c r="A25" s="15">
        <v>20</v>
      </c>
      <c r="B25" s="15" t="s">
        <v>16</v>
      </c>
      <c r="C25" s="15" t="s">
        <v>87</v>
      </c>
      <c r="D25" s="15">
        <v>6</v>
      </c>
      <c r="E25" s="15">
        <v>7</v>
      </c>
      <c r="F25" s="15">
        <f t="shared" si="3"/>
        <v>6.5</v>
      </c>
      <c r="G25" s="15" t="s">
        <v>82</v>
      </c>
      <c r="H25" s="15"/>
      <c r="I25" s="22">
        <v>0.31743666169895668</v>
      </c>
      <c r="J25" s="22">
        <v>0.54693590893684252</v>
      </c>
      <c r="K25" s="22"/>
      <c r="L25" s="22"/>
      <c r="M25" s="22"/>
      <c r="N25" s="22"/>
      <c r="O25" s="22"/>
      <c r="P25" s="22"/>
      <c r="Q25" s="22"/>
      <c r="R25" s="16"/>
    </row>
    <row r="26" spans="1:32">
      <c r="A26" s="15">
        <v>21</v>
      </c>
      <c r="B26" s="15" t="s">
        <v>16</v>
      </c>
      <c r="C26" s="15" t="s">
        <v>87</v>
      </c>
      <c r="D26" s="15">
        <v>7</v>
      </c>
      <c r="E26" s="15">
        <v>8</v>
      </c>
      <c r="F26" s="15">
        <f t="shared" si="3"/>
        <v>7.5</v>
      </c>
      <c r="G26" s="15" t="s">
        <v>83</v>
      </c>
      <c r="H26" s="15"/>
      <c r="I26" s="22">
        <v>0.33565725851793554</v>
      </c>
      <c r="J26" s="22">
        <v>0.56737948508991065</v>
      </c>
      <c r="K26" s="22"/>
      <c r="L26" s="22"/>
      <c r="M26" s="22"/>
      <c r="N26" s="22"/>
      <c r="O26" s="22"/>
      <c r="P26" s="22"/>
      <c r="Q26" s="22"/>
      <c r="R26" s="16"/>
    </row>
    <row r="27" spans="1:32">
      <c r="A27" s="15">
        <v>22</v>
      </c>
      <c r="B27" s="15" t="s">
        <v>16</v>
      </c>
      <c r="C27" s="15" t="s">
        <v>87</v>
      </c>
      <c r="D27" s="15">
        <v>8</v>
      </c>
      <c r="E27" s="15">
        <v>9</v>
      </c>
      <c r="F27" s="15">
        <f t="shared" si="3"/>
        <v>8.5</v>
      </c>
      <c r="G27" s="15" t="s">
        <v>85</v>
      </c>
      <c r="H27" s="15"/>
      <c r="I27" s="22">
        <v>0.3358193775849212</v>
      </c>
      <c r="J27" s="22">
        <v>0.56755790915877091</v>
      </c>
      <c r="K27" s="22"/>
      <c r="L27" s="22"/>
      <c r="M27" s="22"/>
      <c r="N27" s="22"/>
      <c r="O27" s="22"/>
      <c r="P27" s="22"/>
      <c r="Q27" s="22"/>
      <c r="R27" s="16"/>
    </row>
    <row r="28" spans="1:32">
      <c r="A28" s="13">
        <v>23</v>
      </c>
      <c r="B28" s="13" t="s">
        <v>16</v>
      </c>
      <c r="C28" s="13" t="s">
        <v>88</v>
      </c>
      <c r="D28" s="13">
        <v>0</v>
      </c>
      <c r="E28" s="13">
        <v>0.5</v>
      </c>
      <c r="F28" s="13">
        <f>AVERAGE(D28:E28)</f>
        <v>0.25</v>
      </c>
      <c r="G28" s="13" t="s">
        <v>41</v>
      </c>
      <c r="H28" s="13" t="s">
        <v>15</v>
      </c>
      <c r="I28" s="21">
        <v>0.45012764405543387</v>
      </c>
      <c r="J28" s="21">
        <v>0.67998874371631957</v>
      </c>
      <c r="K28" s="21">
        <v>9.4950042242397753E-2</v>
      </c>
      <c r="L28" s="21">
        <v>0.88712841624527772</v>
      </c>
      <c r="M28" s="21">
        <v>3.7009479156223613</v>
      </c>
      <c r="N28" s="21">
        <v>-16.091663503896896</v>
      </c>
      <c r="O28" s="21">
        <v>0.47874047060912561</v>
      </c>
      <c r="P28" s="21">
        <v>-25.108951482283864</v>
      </c>
      <c r="Q28" s="18">
        <v>5.882362301831404</v>
      </c>
      <c r="R28" s="14"/>
    </row>
    <row r="29" spans="1:32">
      <c r="A29" s="13">
        <v>24</v>
      </c>
      <c r="B29" s="13" t="s">
        <v>16</v>
      </c>
      <c r="C29" s="13" t="s">
        <v>88</v>
      </c>
      <c r="D29" s="13">
        <v>0.5</v>
      </c>
      <c r="E29" s="13">
        <v>1</v>
      </c>
      <c r="F29" s="13">
        <f t="shared" ref="F29:F43" si="4">AVERAGE(D29:E29)</f>
        <v>0.75</v>
      </c>
      <c r="G29" s="13" t="s">
        <v>73</v>
      </c>
      <c r="H29" s="13" t="s">
        <v>15</v>
      </c>
      <c r="I29" s="21">
        <v>0.42126283758082927</v>
      </c>
      <c r="J29" s="21">
        <v>0.65391287662432285</v>
      </c>
      <c r="K29" s="21">
        <v>9.8246632772153217E-2</v>
      </c>
      <c r="L29" s="21">
        <v>0.91251217884777325</v>
      </c>
      <c r="M29" s="21">
        <v>4.0703174865697864</v>
      </c>
      <c r="N29" s="21">
        <v>-16.234209642415209</v>
      </c>
      <c r="O29" s="21">
        <v>0.4651604976693795</v>
      </c>
      <c r="P29" s="21">
        <v>-25.080121564848614</v>
      </c>
      <c r="Q29" s="18">
        <v>5.523723632742767</v>
      </c>
      <c r="R29" s="14"/>
    </row>
    <row r="30" spans="1:32">
      <c r="A30" s="13">
        <v>25</v>
      </c>
      <c r="B30" s="13" t="s">
        <v>16</v>
      </c>
      <c r="C30" s="13" t="s">
        <v>88</v>
      </c>
      <c r="D30" s="13">
        <v>1</v>
      </c>
      <c r="E30" s="13">
        <v>2</v>
      </c>
      <c r="F30" s="13">
        <f t="shared" si="4"/>
        <v>1.5</v>
      </c>
      <c r="G30" s="13" t="s">
        <v>76</v>
      </c>
      <c r="H30" s="13" t="s">
        <v>15</v>
      </c>
      <c r="I30" s="21">
        <v>0.40408163265306118</v>
      </c>
      <c r="J30" s="21">
        <v>0.63769836466283292</v>
      </c>
      <c r="K30" s="21">
        <v>9.4959508071051871E-2</v>
      </c>
      <c r="L30" s="21">
        <v>0.91067185521297422</v>
      </c>
      <c r="M30" s="21">
        <v>3.9189933557533436</v>
      </c>
      <c r="N30" s="21">
        <v>-16.064837102740093</v>
      </c>
      <c r="O30" s="21">
        <v>0.49654656487920451</v>
      </c>
      <c r="P30" s="21">
        <v>-25.024340189506507</v>
      </c>
      <c r="Q30" s="18">
        <v>6.1005405088972289</v>
      </c>
      <c r="R30" s="14"/>
    </row>
    <row r="31" spans="1:32">
      <c r="A31" s="13">
        <v>26</v>
      </c>
      <c r="B31" s="13" t="s">
        <v>16</v>
      </c>
      <c r="C31" s="13" t="s">
        <v>88</v>
      </c>
      <c r="D31" s="13">
        <v>2</v>
      </c>
      <c r="E31" s="13">
        <v>3</v>
      </c>
      <c r="F31" s="13">
        <f t="shared" si="4"/>
        <v>2.5</v>
      </c>
      <c r="G31" s="13" t="s">
        <v>46</v>
      </c>
      <c r="H31" s="13"/>
      <c r="I31" s="21">
        <v>0.38276225619399051</v>
      </c>
      <c r="J31" s="21">
        <v>0.61681112203320987</v>
      </c>
      <c r="K31" s="21"/>
      <c r="L31" s="21"/>
      <c r="M31" s="21"/>
      <c r="N31" s="21"/>
      <c r="O31" s="21"/>
      <c r="P31" s="21"/>
      <c r="Q31" s="21"/>
      <c r="R31" s="14"/>
    </row>
    <row r="32" spans="1:32">
      <c r="A32" s="13">
        <v>27</v>
      </c>
      <c r="B32" s="13" t="s">
        <v>16</v>
      </c>
      <c r="C32" s="13" t="s">
        <v>88</v>
      </c>
      <c r="D32" s="13">
        <v>3</v>
      </c>
      <c r="E32" s="13">
        <v>4</v>
      </c>
      <c r="F32" s="13">
        <f t="shared" si="4"/>
        <v>3.5</v>
      </c>
      <c r="G32" s="13" t="s">
        <v>69</v>
      </c>
      <c r="H32" s="13"/>
      <c r="I32" s="21">
        <v>0.38060831268923773</v>
      </c>
      <c r="J32" s="21">
        <v>0.61465166027280194</v>
      </c>
      <c r="K32" s="21"/>
      <c r="L32" s="21"/>
      <c r="M32" s="21"/>
      <c r="N32" s="21"/>
      <c r="O32" s="21"/>
      <c r="P32" s="21"/>
      <c r="Q32" s="21"/>
      <c r="R32" s="14"/>
    </row>
    <row r="33" spans="1:18">
      <c r="A33" s="13">
        <v>28</v>
      </c>
      <c r="B33" s="13" t="s">
        <v>16</v>
      </c>
      <c r="C33" s="13" t="s">
        <v>88</v>
      </c>
      <c r="D33" s="13">
        <v>4</v>
      </c>
      <c r="E33" s="13">
        <v>5</v>
      </c>
      <c r="F33" s="13">
        <f t="shared" si="4"/>
        <v>4.5</v>
      </c>
      <c r="G33" s="13" t="s">
        <v>71</v>
      </c>
      <c r="H33" s="13"/>
      <c r="I33" s="21">
        <v>0.37982299124900559</v>
      </c>
      <c r="J33" s="21">
        <v>0.61386202762912379</v>
      </c>
      <c r="K33" s="21"/>
      <c r="L33" s="21"/>
      <c r="M33" s="21"/>
      <c r="N33" s="21"/>
      <c r="O33" s="21"/>
      <c r="P33" s="21"/>
      <c r="Q33" s="21"/>
      <c r="R33" s="14"/>
    </row>
    <row r="34" spans="1:18">
      <c r="A34" s="13">
        <v>29</v>
      </c>
      <c r="B34" s="13" t="s">
        <v>16</v>
      </c>
      <c r="C34" s="13" t="s">
        <v>88</v>
      </c>
      <c r="D34" s="13">
        <v>5</v>
      </c>
      <c r="E34" s="13">
        <v>6</v>
      </c>
      <c r="F34" s="13">
        <f t="shared" si="4"/>
        <v>5.5</v>
      </c>
      <c r="G34" s="13" t="s">
        <v>19</v>
      </c>
      <c r="H34" s="13"/>
      <c r="I34" s="21">
        <v>0.37334978408389879</v>
      </c>
      <c r="J34" s="21">
        <v>0.60730604109825048</v>
      </c>
      <c r="K34" s="21"/>
      <c r="L34" s="21"/>
      <c r="M34" s="21"/>
      <c r="N34" s="21"/>
      <c r="O34" s="21"/>
      <c r="P34" s="21"/>
      <c r="Q34" s="21"/>
      <c r="R34" s="14"/>
    </row>
    <row r="35" spans="1:18">
      <c r="A35" s="13">
        <v>30</v>
      </c>
      <c r="B35" s="13" t="s">
        <v>16</v>
      </c>
      <c r="C35" s="13" t="s">
        <v>88</v>
      </c>
      <c r="D35" s="13">
        <v>6</v>
      </c>
      <c r="E35" s="13">
        <v>7</v>
      </c>
      <c r="F35" s="13">
        <f t="shared" si="4"/>
        <v>6.5</v>
      </c>
      <c r="G35" s="13" t="s">
        <v>79</v>
      </c>
      <c r="H35" s="13"/>
      <c r="I35" s="21">
        <v>0.36566981247701913</v>
      </c>
      <c r="J35" s="21">
        <v>0.59941692166303107</v>
      </c>
      <c r="K35" s="21"/>
      <c r="L35" s="21"/>
      <c r="M35" s="21"/>
      <c r="N35" s="21"/>
      <c r="O35" s="21"/>
      <c r="P35" s="21"/>
      <c r="Q35" s="21"/>
      <c r="R35" s="14"/>
    </row>
    <row r="36" spans="1:18">
      <c r="A36" s="13">
        <v>31</v>
      </c>
      <c r="B36" s="13" t="s">
        <v>16</v>
      </c>
      <c r="C36" s="13" t="s">
        <v>88</v>
      </c>
      <c r="D36" s="13">
        <v>7</v>
      </c>
      <c r="E36" s="13">
        <v>8</v>
      </c>
      <c r="F36" s="13">
        <f t="shared" si="4"/>
        <v>7.5</v>
      </c>
      <c r="G36" s="13" t="s">
        <v>49</v>
      </c>
      <c r="H36" s="13"/>
      <c r="I36" s="21">
        <v>0.36429591545272777</v>
      </c>
      <c r="J36" s="21">
        <v>0.59799271506261875</v>
      </c>
      <c r="K36" s="21"/>
      <c r="L36" s="21"/>
      <c r="M36" s="21"/>
      <c r="N36" s="21"/>
      <c r="O36" s="21"/>
      <c r="P36" s="21"/>
      <c r="Q36" s="21"/>
      <c r="R36" s="14"/>
    </row>
    <row r="37" spans="1:18">
      <c r="A37" s="13">
        <v>32</v>
      </c>
      <c r="B37" s="13" t="s">
        <v>16</v>
      </c>
      <c r="C37" s="13" t="s">
        <v>88</v>
      </c>
      <c r="D37" s="13">
        <v>8</v>
      </c>
      <c r="E37" s="13">
        <v>9</v>
      </c>
      <c r="F37" s="13">
        <f t="shared" si="4"/>
        <v>8.5</v>
      </c>
      <c r="G37" s="13" t="s">
        <v>40</v>
      </c>
      <c r="H37" s="13"/>
      <c r="I37" s="21">
        <v>0.3262351830483583</v>
      </c>
      <c r="J37" s="21">
        <v>0.55690549399247191</v>
      </c>
      <c r="K37" s="21"/>
      <c r="L37" s="21"/>
      <c r="M37" s="21"/>
      <c r="N37" s="21"/>
      <c r="O37" s="21"/>
      <c r="P37" s="21"/>
      <c r="Q37" s="21"/>
      <c r="R37" s="14"/>
    </row>
    <row r="38" spans="1:18">
      <c r="A38" s="13">
        <v>33</v>
      </c>
      <c r="B38" s="13" t="s">
        <v>16</v>
      </c>
      <c r="C38" s="13" t="s">
        <v>88</v>
      </c>
      <c r="D38" s="13">
        <v>9</v>
      </c>
      <c r="E38" s="13">
        <v>10</v>
      </c>
      <c r="F38" s="13">
        <f t="shared" si="4"/>
        <v>9.5</v>
      </c>
      <c r="G38" s="13" t="s">
        <v>56</v>
      </c>
      <c r="H38" s="13"/>
      <c r="I38" s="21">
        <v>0.30437479127904199</v>
      </c>
      <c r="J38" s="21">
        <v>0.5317880263800705</v>
      </c>
      <c r="K38" s="21"/>
      <c r="L38" s="21"/>
      <c r="M38" s="21"/>
      <c r="N38" s="21"/>
      <c r="O38" s="21"/>
      <c r="P38" s="21"/>
      <c r="Q38" s="21"/>
      <c r="R38" s="14"/>
    </row>
    <row r="39" spans="1:18">
      <c r="A39" s="13">
        <v>34</v>
      </c>
      <c r="B39" s="13" t="s">
        <v>16</v>
      </c>
      <c r="C39" s="13" t="s">
        <v>88</v>
      </c>
      <c r="D39" s="13">
        <v>10</v>
      </c>
      <c r="E39" s="13">
        <v>11</v>
      </c>
      <c r="F39" s="13">
        <f t="shared" si="4"/>
        <v>10.5</v>
      </c>
      <c r="G39" s="13" t="s">
        <v>70</v>
      </c>
      <c r="H39" s="14"/>
      <c r="I39" s="21">
        <v>0.2996904709263763</v>
      </c>
      <c r="J39" s="21">
        <v>0.52625153998063889</v>
      </c>
      <c r="K39" s="21"/>
      <c r="L39" s="21"/>
      <c r="M39" s="21"/>
      <c r="N39" s="21"/>
      <c r="O39" s="21"/>
      <c r="P39" s="21"/>
      <c r="Q39" s="21"/>
      <c r="R39" s="14"/>
    </row>
    <row r="40" spans="1:18">
      <c r="A40" s="13">
        <v>35</v>
      </c>
      <c r="B40" s="13" t="s">
        <v>16</v>
      </c>
      <c r="C40" s="13" t="s">
        <v>88</v>
      </c>
      <c r="D40" s="13">
        <v>11</v>
      </c>
      <c r="E40" s="13">
        <v>12</v>
      </c>
      <c r="F40" s="13">
        <f t="shared" si="4"/>
        <v>11.5</v>
      </c>
      <c r="G40" s="13" t="s">
        <v>57</v>
      </c>
      <c r="H40" s="14"/>
      <c r="I40" s="21">
        <v>0.28812830281430513</v>
      </c>
      <c r="J40" s="21">
        <v>0.51234329938842771</v>
      </c>
      <c r="K40" s="21"/>
      <c r="L40" s="21"/>
      <c r="M40" s="21"/>
      <c r="N40" s="21"/>
      <c r="O40" s="21"/>
      <c r="P40" s="21"/>
      <c r="Q40" s="21"/>
      <c r="R40" s="14"/>
    </row>
    <row r="41" spans="1:18">
      <c r="A41" s="13">
        <v>36</v>
      </c>
      <c r="B41" s="13" t="s">
        <v>16</v>
      </c>
      <c r="C41" s="13" t="s">
        <v>88</v>
      </c>
      <c r="D41" s="13">
        <v>12</v>
      </c>
      <c r="E41" s="13">
        <v>13</v>
      </c>
      <c r="F41" s="13">
        <f t="shared" si="4"/>
        <v>12.5</v>
      </c>
      <c r="G41" s="13" t="s">
        <v>51</v>
      </c>
      <c r="H41" s="14"/>
      <c r="I41" s="21">
        <v>0.29001822665380084</v>
      </c>
      <c r="J41" s="21">
        <v>0.51464069403195134</v>
      </c>
      <c r="K41" s="21"/>
      <c r="L41" s="21"/>
      <c r="M41" s="21"/>
      <c r="N41" s="21"/>
      <c r="O41" s="21"/>
      <c r="P41" s="21"/>
      <c r="Q41" s="21"/>
      <c r="R41" s="14"/>
    </row>
    <row r="42" spans="1:18">
      <c r="A42" s="13">
        <v>37</v>
      </c>
      <c r="B42" s="13" t="s">
        <v>16</v>
      </c>
      <c r="C42" s="13" t="s">
        <v>88</v>
      </c>
      <c r="D42" s="13">
        <v>13</v>
      </c>
      <c r="E42" s="13">
        <v>14</v>
      </c>
      <c r="F42" s="13">
        <f t="shared" si="4"/>
        <v>13.5</v>
      </c>
      <c r="G42" s="13" t="s">
        <v>68</v>
      </c>
      <c r="H42" s="14"/>
      <c r="I42" s="21">
        <v>0.30107784431137746</v>
      </c>
      <c r="J42" s="21">
        <v>0.52789712997209137</v>
      </c>
      <c r="K42" s="21"/>
      <c r="L42" s="21"/>
      <c r="M42" s="21"/>
      <c r="N42" s="21"/>
      <c r="O42" s="21"/>
      <c r="P42" s="21"/>
      <c r="Q42" s="21"/>
      <c r="R42" s="14"/>
    </row>
    <row r="43" spans="1:18">
      <c r="A43" s="13">
        <v>38</v>
      </c>
      <c r="B43" s="13" t="s">
        <v>16</v>
      </c>
      <c r="C43" s="13" t="s">
        <v>88</v>
      </c>
      <c r="D43" s="13">
        <v>14</v>
      </c>
      <c r="E43" s="13">
        <v>15</v>
      </c>
      <c r="F43" s="13">
        <f t="shared" si="4"/>
        <v>14.5</v>
      </c>
      <c r="G43" s="13" t="s">
        <v>38</v>
      </c>
      <c r="H43" s="13"/>
      <c r="I43" s="21">
        <v>0.30719890397309751</v>
      </c>
      <c r="J43" s="21">
        <v>0.53509906124497741</v>
      </c>
      <c r="K43" s="21"/>
      <c r="L43" s="21"/>
      <c r="M43" s="21"/>
      <c r="N43" s="21"/>
      <c r="O43" s="21"/>
      <c r="P43" s="21"/>
      <c r="Q43" s="21"/>
      <c r="R43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</vt:lpstr>
      <vt:lpstr>Chla</vt:lpstr>
      <vt:lpstr>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Yushih Lin</dc:creator>
  <cp:lastModifiedBy>YSL</cp:lastModifiedBy>
  <dcterms:created xsi:type="dcterms:W3CDTF">2018-08-26T07:25:15Z</dcterms:created>
  <dcterms:modified xsi:type="dcterms:W3CDTF">2019-05-11T04:42:30Z</dcterms:modified>
</cp:coreProperties>
</file>