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_MOST\GPSC_data\lander\"/>
    </mc:Choice>
  </mc:AlternateContent>
  <bookViews>
    <workbookView xWindow="0" yWindow="0" windowWidth="38400" windowHeight="176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H11" i="1" l="1"/>
  <c r="G11" i="1"/>
  <c r="H10" i="1" l="1"/>
  <c r="G10" i="1"/>
  <c r="H9" i="1"/>
  <c r="G9" i="1"/>
  <c r="H8" i="1" l="1"/>
  <c r="G8" i="1"/>
  <c r="H7" i="1"/>
  <c r="G7" i="1"/>
  <c r="H6" i="1"/>
  <c r="G6" i="1"/>
  <c r="H5" i="1"/>
  <c r="G5" i="1"/>
  <c r="H3" i="1"/>
  <c r="G3" i="1"/>
</calcChain>
</file>

<file path=xl/sharedStrings.xml><?xml version="1.0" encoding="utf-8"?>
<sst xmlns="http://schemas.openxmlformats.org/spreadsheetml/2006/main" count="57" uniqueCount="53">
  <si>
    <t>Cruise</t>
    <phoneticPr fontId="1" type="noConversion"/>
  </si>
  <si>
    <t>Station</t>
    <phoneticPr fontId="1" type="noConversion"/>
  </si>
  <si>
    <t>Depolyment</t>
    <phoneticPr fontId="1" type="noConversion"/>
  </si>
  <si>
    <t>Lander</t>
    <phoneticPr fontId="1" type="noConversion"/>
  </si>
  <si>
    <t>NOR1-T010</t>
    <phoneticPr fontId="1" type="noConversion"/>
  </si>
  <si>
    <t>S1</t>
    <phoneticPr fontId="1" type="noConversion"/>
  </si>
  <si>
    <t>Depoly_UTC</t>
    <phoneticPr fontId="1" type="noConversion"/>
  </si>
  <si>
    <t>Ballast_release_UTC</t>
    <phoneticPr fontId="1" type="noConversion"/>
  </si>
  <si>
    <t>Surface_UTC</t>
    <phoneticPr fontId="1" type="noConversion"/>
  </si>
  <si>
    <t>Bouyancy_kg</t>
    <phoneticPr fontId="1" type="noConversion"/>
  </si>
  <si>
    <t>Ballast_kg</t>
    <phoneticPr fontId="1" type="noConversion"/>
  </si>
  <si>
    <t>Chamber_release_UTC</t>
    <phoneticPr fontId="1" type="noConversion"/>
  </si>
  <si>
    <t>Cast_interval_s</t>
    <phoneticPr fontId="1" type="noConversion"/>
  </si>
  <si>
    <t>Stirring duration_s</t>
    <phoneticPr fontId="1" type="noConversion"/>
  </si>
  <si>
    <t>Sampling delay_s</t>
    <phoneticPr fontId="1" type="noConversion"/>
  </si>
  <si>
    <t>Note</t>
    <phoneticPr fontId="1" type="noConversion"/>
  </si>
  <si>
    <t>Logger_file</t>
    <phoneticPr fontId="1" type="noConversion"/>
  </si>
  <si>
    <t>Export_file</t>
    <phoneticPr fontId="1" type="noConversion"/>
  </si>
  <si>
    <t>2103/102200C02.dat</t>
    <phoneticPr fontId="1" type="noConversion"/>
  </si>
  <si>
    <t>21Mar12131853.ord</t>
    <phoneticPr fontId="1" type="noConversion"/>
  </si>
  <si>
    <t>Note</t>
    <phoneticPr fontId="1" type="noConversion"/>
  </si>
  <si>
    <t>Dark chamber not closed</t>
    <phoneticPr fontId="1" type="noConversion"/>
  </si>
  <si>
    <t>Benthic_chamber</t>
    <phoneticPr fontId="1" type="noConversion"/>
  </si>
  <si>
    <t>Light_optode</t>
    <phoneticPr fontId="1" type="noConversion"/>
  </si>
  <si>
    <t>Dark_optode</t>
    <phoneticPr fontId="1" type="noConversion"/>
  </si>
  <si>
    <t>L1</t>
    <phoneticPr fontId="1" type="noConversion"/>
  </si>
  <si>
    <t>Start_UTC</t>
    <phoneticPr fontId="1" type="noConversion"/>
  </si>
  <si>
    <t>Lattitude</t>
    <phoneticPr fontId="1" type="noConversion"/>
  </si>
  <si>
    <t>Longitude</t>
    <phoneticPr fontId="1" type="noConversion"/>
  </si>
  <si>
    <t>2103/142200C02.dat</t>
    <phoneticPr fontId="1" type="noConversion"/>
  </si>
  <si>
    <t>NOR1-T011</t>
    <phoneticPr fontId="1" type="noConversion"/>
  </si>
  <si>
    <t>Something wrong with optode 799. The value was very high.</t>
    <phoneticPr fontId="1" type="noConversion"/>
  </si>
  <si>
    <t>21Mar15190226.ord</t>
    <phoneticPr fontId="1" type="noConversion"/>
  </si>
  <si>
    <t>Depth</t>
    <phoneticPr fontId="1" type="noConversion"/>
  </si>
  <si>
    <t>OR1-1219</t>
  </si>
  <si>
    <t>L1</t>
  </si>
  <si>
    <t>L1</t>
    <phoneticPr fontId="1" type="noConversion"/>
  </si>
  <si>
    <t>L2</t>
    <phoneticPr fontId="1" type="noConversion"/>
  </si>
  <si>
    <t>OR1-1242</t>
    <phoneticPr fontId="1" type="noConversion"/>
  </si>
  <si>
    <t>NOR1-T007</t>
    <phoneticPr fontId="1" type="noConversion"/>
  </si>
  <si>
    <t>S3</t>
    <phoneticPr fontId="1" type="noConversion"/>
  </si>
  <si>
    <t>S6</t>
    <phoneticPr fontId="1" type="noConversion"/>
  </si>
  <si>
    <t>S7</t>
    <phoneticPr fontId="1" type="noConversion"/>
  </si>
  <si>
    <t>Surface rate = 10 m/min</t>
    <phoneticPr fontId="1" type="noConversion"/>
  </si>
  <si>
    <t>NOR1-0017</t>
    <phoneticPr fontId="1" type="noConversion"/>
  </si>
  <si>
    <t>L1</t>
    <phoneticPr fontId="1" type="noConversion"/>
  </si>
  <si>
    <t>Lander stuck for unknown reseason</t>
    <phoneticPr fontId="1" type="noConversion"/>
  </si>
  <si>
    <t>Testing only</t>
    <phoneticPr fontId="1" type="noConversion"/>
  </si>
  <si>
    <t>GS1</t>
    <phoneticPr fontId="1" type="noConversion"/>
  </si>
  <si>
    <t>2110/300115J02.dat</t>
    <phoneticPr fontId="1" type="noConversion"/>
  </si>
  <si>
    <t>21Oct31094945.ord</t>
    <phoneticPr fontId="1" type="noConversion"/>
  </si>
  <si>
    <t>Prepare GPS beacon, surface bouy flash, and strobe next time</t>
    <phoneticPr fontId="1" type="noConversion"/>
  </si>
  <si>
    <t xml:space="preserve">Light chamber may not closed completely. In the future, chamber release position should be as close to ground as possible.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</si>
</sst>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\ h: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H1" workbookViewId="0">
      <selection activeCell="M19" sqref="M19"/>
    </sheetView>
  </sheetViews>
  <sheetFormatPr defaultRowHeight="16.5" x14ac:dyDescent="0.25"/>
  <cols>
    <col min="1" max="1" width="10.5" style="3" customWidth="1"/>
    <col min="2" max="2" width="7.75" style="3" customWidth="1"/>
    <col min="3" max="3" width="12.625" style="3" customWidth="1"/>
    <col min="4" max="4" width="15.25" style="4" customWidth="1"/>
    <col min="5" max="5" width="11.125" style="3" customWidth="1"/>
    <col min="6" max="6" width="13.5" style="3" customWidth="1"/>
    <col min="7" max="7" width="13.75" style="3" customWidth="1"/>
    <col min="8" max="8" width="12.375" style="3" customWidth="1"/>
    <col min="9" max="9" width="15.125" style="3" customWidth="1"/>
    <col min="10" max="10" width="19.75" style="4" customWidth="1"/>
    <col min="11" max="11" width="15.25" style="4" customWidth="1"/>
    <col min="12" max="12" width="6.875" style="5" customWidth="1"/>
    <col min="13" max="13" width="22.625" style="4" customWidth="1"/>
    <col min="14" max="14" width="15.625" style="3" customWidth="1"/>
    <col min="15" max="15" width="18.125" style="3" customWidth="1"/>
    <col min="16" max="16" width="17.125" style="3" customWidth="1"/>
    <col min="17" max="17" width="15.625" style="4" customWidth="1"/>
    <col min="18" max="18" width="13.875" style="3" customWidth="1"/>
    <col min="19" max="19" width="14" style="3" customWidth="1"/>
    <col min="20" max="20" width="17.5" style="5" customWidth="1"/>
    <col min="21" max="21" width="16.875" style="5" customWidth="1"/>
    <col min="22" max="22" width="4.875" style="5" customWidth="1"/>
  </cols>
  <sheetData>
    <row r="1" spans="1:22" x14ac:dyDescent="0.25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 t="s">
        <v>22</v>
      </c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1" t="s">
        <v>0</v>
      </c>
      <c r="B2" s="1" t="s">
        <v>1</v>
      </c>
      <c r="C2" s="1" t="s">
        <v>2</v>
      </c>
      <c r="D2" s="2" t="s">
        <v>6</v>
      </c>
      <c r="E2" s="1" t="s">
        <v>10</v>
      </c>
      <c r="F2" s="1" t="s">
        <v>9</v>
      </c>
      <c r="G2" s="1" t="s">
        <v>27</v>
      </c>
      <c r="H2" s="1" t="s">
        <v>28</v>
      </c>
      <c r="I2" s="1" t="s">
        <v>33</v>
      </c>
      <c r="J2" s="2" t="s">
        <v>7</v>
      </c>
      <c r="K2" s="2" t="s">
        <v>8</v>
      </c>
      <c r="L2" s="6" t="s">
        <v>15</v>
      </c>
      <c r="M2" s="2" t="s">
        <v>11</v>
      </c>
      <c r="N2" s="1" t="s">
        <v>12</v>
      </c>
      <c r="O2" s="1" t="s">
        <v>13</v>
      </c>
      <c r="P2" s="1" t="s">
        <v>14</v>
      </c>
      <c r="Q2" s="2" t="s">
        <v>26</v>
      </c>
      <c r="R2" s="1" t="s">
        <v>23</v>
      </c>
      <c r="S2" s="1" t="s">
        <v>24</v>
      </c>
      <c r="T2" s="6" t="s">
        <v>16</v>
      </c>
      <c r="U2" s="6" t="s">
        <v>17</v>
      </c>
      <c r="V2" s="6" t="s">
        <v>20</v>
      </c>
    </row>
    <row r="3" spans="1:22" x14ac:dyDescent="0.25">
      <c r="A3" s="3" t="s">
        <v>34</v>
      </c>
      <c r="B3" s="3" t="s">
        <v>35</v>
      </c>
      <c r="C3" s="3">
        <v>1</v>
      </c>
      <c r="D3" s="4">
        <v>43555</v>
      </c>
      <c r="E3" s="3">
        <v>160</v>
      </c>
      <c r="F3" s="3">
        <v>450</v>
      </c>
      <c r="G3" s="3">
        <f>22+21.25/60</f>
        <v>22.354166666666668</v>
      </c>
      <c r="H3" s="3">
        <f>120+32.074/60</f>
        <v>120.53456666666666</v>
      </c>
      <c r="I3" s="3">
        <v>25</v>
      </c>
      <c r="K3" s="4">
        <v>43555.208333333336</v>
      </c>
      <c r="M3" s="4">
        <v>43555.041666666664</v>
      </c>
      <c r="N3" s="3">
        <v>600</v>
      </c>
      <c r="O3" s="3">
        <v>60</v>
      </c>
    </row>
    <row r="4" spans="1:22" x14ac:dyDescent="0.25">
      <c r="A4" s="3" t="s">
        <v>34</v>
      </c>
      <c r="B4" s="3" t="s">
        <v>37</v>
      </c>
      <c r="C4" s="3">
        <v>1</v>
      </c>
      <c r="D4" s="4">
        <v>43556.037499999999</v>
      </c>
      <c r="E4" s="3">
        <v>160</v>
      </c>
      <c r="F4" s="3">
        <v>450</v>
      </c>
      <c r="G4" s="3">
        <v>22.335433333333334</v>
      </c>
      <c r="H4" s="3">
        <v>120.53166666666667</v>
      </c>
      <c r="I4" s="3">
        <v>28</v>
      </c>
      <c r="K4" s="4">
        <v>43556.265277777777</v>
      </c>
      <c r="M4" s="4">
        <v>43556.07916666667</v>
      </c>
      <c r="N4" s="3">
        <v>600</v>
      </c>
      <c r="O4" s="3">
        <v>60</v>
      </c>
    </row>
    <row r="5" spans="1:22" x14ac:dyDescent="0.25">
      <c r="A5" s="3" t="s">
        <v>38</v>
      </c>
      <c r="B5" s="3" t="s">
        <v>40</v>
      </c>
      <c r="C5" s="3">
        <v>1</v>
      </c>
      <c r="D5" s="4">
        <v>43756.179166666669</v>
      </c>
      <c r="E5" s="3">
        <v>160</v>
      </c>
      <c r="F5" s="3">
        <v>450</v>
      </c>
      <c r="G5" s="3">
        <f>22+21.73/60</f>
        <v>22.362166666666667</v>
      </c>
      <c r="H5" s="3">
        <f>120+27.51/60</f>
        <v>120.4585</v>
      </c>
      <c r="I5" s="3">
        <v>58</v>
      </c>
      <c r="K5" s="4">
        <v>43756.245833333334</v>
      </c>
      <c r="M5" s="4">
        <v>43756.220833333333</v>
      </c>
      <c r="N5" s="3">
        <v>900</v>
      </c>
      <c r="O5" s="3">
        <v>60</v>
      </c>
    </row>
    <row r="6" spans="1:22" x14ac:dyDescent="0.25">
      <c r="A6" s="3" t="s">
        <v>38</v>
      </c>
      <c r="B6" s="3" t="s">
        <v>41</v>
      </c>
      <c r="C6" s="3">
        <v>1</v>
      </c>
      <c r="D6" s="4">
        <v>43758.334722222222</v>
      </c>
      <c r="E6" s="3">
        <v>160</v>
      </c>
      <c r="F6" s="3">
        <v>450</v>
      </c>
      <c r="G6" s="3">
        <f>22+18.349/60</f>
        <v>22.305816666666665</v>
      </c>
      <c r="H6" s="3">
        <f>120+30.5/60</f>
        <v>120.50833333333334</v>
      </c>
      <c r="I6" s="3">
        <v>36</v>
      </c>
      <c r="K6" s="4">
        <v>43759.357638888891</v>
      </c>
      <c r="M6" s="4">
        <v>43758.376388888886</v>
      </c>
      <c r="N6" s="3">
        <v>900</v>
      </c>
      <c r="O6" s="3">
        <v>60</v>
      </c>
    </row>
    <row r="7" spans="1:22" x14ac:dyDescent="0.25">
      <c r="A7" s="3" t="s">
        <v>38</v>
      </c>
      <c r="B7" s="3" t="s">
        <v>42</v>
      </c>
      <c r="C7" s="3">
        <v>1</v>
      </c>
      <c r="D7" s="4">
        <v>43759.486111111109</v>
      </c>
      <c r="E7" s="3">
        <v>160</v>
      </c>
      <c r="F7" s="3">
        <v>450</v>
      </c>
      <c r="G7" s="3">
        <f>22+17.327/60</f>
        <v>22.288783333333335</v>
      </c>
      <c r="H7" s="3">
        <f>120+34.284/60</f>
        <v>120.5714</v>
      </c>
      <c r="I7" s="3">
        <v>36</v>
      </c>
      <c r="K7" s="4">
        <v>43760.111111111109</v>
      </c>
      <c r="M7" s="4">
        <v>43759.527777777781</v>
      </c>
      <c r="N7" s="3">
        <v>900</v>
      </c>
      <c r="O7" s="3">
        <v>60</v>
      </c>
    </row>
    <row r="8" spans="1:22" x14ac:dyDescent="0.25">
      <c r="A8" s="3" t="s">
        <v>39</v>
      </c>
      <c r="B8" s="3" t="s">
        <v>36</v>
      </c>
      <c r="C8" s="3">
        <v>1</v>
      </c>
      <c r="D8" s="4">
        <v>44165</v>
      </c>
      <c r="E8" s="3">
        <v>120</v>
      </c>
      <c r="F8" s="3">
        <v>300</v>
      </c>
      <c r="G8" s="3">
        <f>22+18.6324/60</f>
        <v>22.31054</v>
      </c>
      <c r="H8" s="3">
        <f>120+32.5732/60</f>
        <v>120.54288666666666</v>
      </c>
      <c r="I8" s="3">
        <v>32</v>
      </c>
      <c r="J8" s="4">
        <v>44165.293749999997</v>
      </c>
      <c r="K8" s="4">
        <v>44165.29583333333</v>
      </c>
      <c r="L8" s="5" t="s">
        <v>43</v>
      </c>
      <c r="M8" s="4">
        <v>44165.041666666664</v>
      </c>
      <c r="N8" s="3">
        <v>60</v>
      </c>
      <c r="O8" s="3">
        <v>60</v>
      </c>
      <c r="P8" s="3">
        <v>5</v>
      </c>
      <c r="Q8" s="4">
        <v>44164.93472222222</v>
      </c>
      <c r="R8" s="3">
        <v>763</v>
      </c>
      <c r="S8" s="3">
        <v>799</v>
      </c>
    </row>
    <row r="9" spans="1:22" x14ac:dyDescent="0.25">
      <c r="A9" s="3" t="s">
        <v>4</v>
      </c>
      <c r="B9" s="3" t="s">
        <v>5</v>
      </c>
      <c r="C9" s="3">
        <v>1</v>
      </c>
      <c r="D9" s="4">
        <v>44265.981249999997</v>
      </c>
      <c r="E9" s="3">
        <v>160</v>
      </c>
      <c r="F9" s="3">
        <v>300</v>
      </c>
      <c r="G9" s="3">
        <f>22+19.724/60</f>
        <v>22.328733333333332</v>
      </c>
      <c r="H9" s="3">
        <f>120+22.475/60</f>
        <v>120.37458333333333</v>
      </c>
      <c r="I9" s="3">
        <v>30</v>
      </c>
      <c r="J9" s="4">
        <v>44267.143055555556</v>
      </c>
      <c r="K9" s="4">
        <v>44267.144444444442</v>
      </c>
      <c r="M9" s="4">
        <v>44266</v>
      </c>
      <c r="N9" s="3">
        <v>60</v>
      </c>
      <c r="O9" s="3">
        <v>20</v>
      </c>
      <c r="P9" s="3">
        <v>20</v>
      </c>
      <c r="Q9" s="4">
        <v>44265.916666666664</v>
      </c>
      <c r="R9" s="3">
        <v>763</v>
      </c>
      <c r="S9" s="3">
        <v>799</v>
      </c>
      <c r="T9" s="5" t="s">
        <v>18</v>
      </c>
      <c r="U9" s="5" t="s">
        <v>19</v>
      </c>
      <c r="V9" s="5" t="s">
        <v>21</v>
      </c>
    </row>
    <row r="10" spans="1:22" x14ac:dyDescent="0.25">
      <c r="A10" s="3" t="s">
        <v>30</v>
      </c>
      <c r="B10" s="3" t="s">
        <v>25</v>
      </c>
      <c r="C10" s="3">
        <v>1</v>
      </c>
      <c r="D10" s="4">
        <v>44269.942361111112</v>
      </c>
      <c r="E10" s="3">
        <v>160</v>
      </c>
      <c r="F10" s="3">
        <v>300</v>
      </c>
      <c r="G10" s="3">
        <f>22+18.6977/60</f>
        <v>22.311628333333335</v>
      </c>
      <c r="H10" s="3">
        <f>120+32.6793/60</f>
        <v>120.54465500000001</v>
      </c>
      <c r="I10" s="3">
        <v>30</v>
      </c>
      <c r="J10" s="4">
        <v>44270.365972222222</v>
      </c>
      <c r="K10" s="4">
        <v>44270.368055555555</v>
      </c>
      <c r="M10" s="4">
        <v>44269.965277777781</v>
      </c>
      <c r="N10" s="3">
        <v>60</v>
      </c>
      <c r="O10" s="3">
        <v>20</v>
      </c>
      <c r="P10" s="3">
        <v>20</v>
      </c>
      <c r="Q10" s="4">
        <v>44269.916666666664</v>
      </c>
      <c r="R10" s="3">
        <v>763</v>
      </c>
      <c r="S10" s="3">
        <v>799</v>
      </c>
      <c r="T10" s="5" t="s">
        <v>29</v>
      </c>
      <c r="U10" s="5" t="s">
        <v>32</v>
      </c>
      <c r="V10" s="5" t="s">
        <v>31</v>
      </c>
    </row>
    <row r="11" spans="1:22" x14ac:dyDescent="0.25">
      <c r="A11" s="3" t="s">
        <v>44</v>
      </c>
      <c r="B11" s="3" t="s">
        <v>45</v>
      </c>
      <c r="C11" s="3">
        <v>1</v>
      </c>
      <c r="D11" s="4">
        <v>44498.321527777778</v>
      </c>
      <c r="E11" s="3">
        <v>160</v>
      </c>
      <c r="F11" s="3">
        <v>300</v>
      </c>
      <c r="G11" s="3">
        <f>22+18.6928/60</f>
        <v>22.311546666666665</v>
      </c>
      <c r="H11" s="3">
        <f>120+32.6766/60</f>
        <v>120.54461000000001</v>
      </c>
      <c r="I11" s="3">
        <v>30.6</v>
      </c>
      <c r="J11" s="4">
        <v>44498.343055555553</v>
      </c>
      <c r="K11" s="4">
        <v>44498.365277777775</v>
      </c>
      <c r="L11" s="5" t="s">
        <v>46</v>
      </c>
      <c r="M11" s="4">
        <v>44498.331944444442</v>
      </c>
      <c r="V11" s="5" t="s">
        <v>47</v>
      </c>
    </row>
    <row r="12" spans="1:22" x14ac:dyDescent="0.25">
      <c r="A12" s="3" t="s">
        <v>44</v>
      </c>
      <c r="B12" s="3" t="s">
        <v>48</v>
      </c>
      <c r="C12" s="3">
        <v>1</v>
      </c>
      <c r="D12" s="4">
        <v>44499.068055555559</v>
      </c>
      <c r="E12" s="3">
        <v>160</v>
      </c>
      <c r="F12" s="3">
        <v>300</v>
      </c>
      <c r="G12" s="3">
        <f>22+15.3099/60</f>
        <v>22.255165000000002</v>
      </c>
      <c r="H12" s="3">
        <f>120+23.2099/60</f>
        <v>120.38683166666667</v>
      </c>
      <c r="I12" s="3">
        <v>203</v>
      </c>
      <c r="J12" s="4">
        <v>44500.00277777778</v>
      </c>
      <c r="K12" s="4">
        <v>44500.008333333331</v>
      </c>
      <c r="L12" s="5" t="s">
        <v>51</v>
      </c>
      <c r="M12" s="4">
        <v>44499.086805555555</v>
      </c>
      <c r="N12" s="3">
        <v>240</v>
      </c>
      <c r="O12" s="3">
        <v>60</v>
      </c>
      <c r="P12" s="3">
        <v>0</v>
      </c>
      <c r="Q12" s="4">
        <v>41212.041666666664</v>
      </c>
      <c r="R12" s="3">
        <v>763</v>
      </c>
      <c r="S12" s="3">
        <v>921</v>
      </c>
      <c r="T12" s="5" t="s">
        <v>49</v>
      </c>
      <c r="U12" s="5" t="s">
        <v>50</v>
      </c>
      <c r="V12" s="5" t="s">
        <v>52</v>
      </c>
    </row>
  </sheetData>
  <mergeCells count="2">
    <mergeCell ref="A1:L1"/>
    <mergeCell ref="M1:V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Chih-Lin Wei</dc:creator>
  <cp:lastModifiedBy>Chih-Lin Wei</cp:lastModifiedBy>
  <dcterms:created xsi:type="dcterms:W3CDTF">2021-03-19T22:29:20Z</dcterms:created>
  <dcterms:modified xsi:type="dcterms:W3CDTF">2021-11-04T09:29:02Z</dcterms:modified>
</cp:coreProperties>
</file>