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jpeg" ContentType="image/jpeg"/>
  <Override PartName="/xl/media/image2.jpeg" ContentType="image/jpeg"/>
  <Override PartName="/xl/media/image3.jpeg" ContentType="image/jpeg"/>
  <Override PartName="/xl/media/image4.jpeg" ContentType="image/jpeg"/>
  <Override PartName="/xl/sharedStrings.xml" ContentType="application/vnd.openxmlformats-officedocument.spreadsheetml.sharedStrings+xml"/>
  <Override PartName="/xl/charts/chart53.xml" ContentType="application/vnd.openxmlformats-officedocument.drawingml.chart+xml"/>
  <Override PartName="/xl/charts/chart9.xml" ContentType="application/vnd.openxmlformats-officedocument.drawingml.chart+xml"/>
  <Override PartName="/xl/charts/chart35.xml" ContentType="application/vnd.openxmlformats-officedocument.drawingml.chart+xml"/>
  <Override PartName="/xl/charts/chart1.xml" ContentType="application/vnd.openxmlformats-officedocument.drawingml.chart+xml"/>
  <Override PartName="/xl/charts/chart36.xml" ContentType="application/vnd.openxmlformats-officedocument.drawingml.chart+xml"/>
  <Override PartName="/xl/charts/chart2.xml" ContentType="application/vnd.openxmlformats-officedocument.drawingml.chart+xml"/>
  <Override PartName="/xl/charts/chart37.xml" ContentType="application/vnd.openxmlformats-officedocument.drawingml.chart+xml"/>
  <Override PartName="/xl/charts/chart3.xml" ContentType="application/vnd.openxmlformats-officedocument.drawingml.chart+xml"/>
  <Override PartName="/xl/charts/chart38.xml" ContentType="application/vnd.openxmlformats-officedocument.drawingml.chart+xml"/>
  <Override PartName="/xl/charts/chart4.xml" ContentType="application/vnd.openxmlformats-officedocument.drawingml.chart+xml"/>
  <Override PartName="/xl/charts/chart3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6.xml" ContentType="application/vnd.openxmlformats-officedocument.drawingml.chart+xml"/>
  <Override PartName="/xl/charts/chart51.xml" ContentType="application/vnd.openxmlformats-officedocument.drawingml.chart+xml"/>
  <Override PartName="/xl/charts/chart7.xml" ContentType="application/vnd.openxmlformats-officedocument.drawingml.chart+xml"/>
  <Override PartName="/xl/charts/chart52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9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5"/>
  </bookViews>
  <sheets>
    <sheet name="Sheet2 (2)" sheetId="1" state="visible" r:id="rId2"/>
    <sheet name="Sheet2" sheetId="2" state="visible" r:id="rId3"/>
    <sheet name="Sheet1" sheetId="3" state="visible" r:id="rId4"/>
    <sheet name="Jan_2017" sheetId="4" state="visible" r:id="rId5"/>
    <sheet name="Feb_2017" sheetId="5" state="visible" r:id="rId6"/>
    <sheet name="Apr_2017" sheetId="6" state="visible" r:id="rId7"/>
    <sheet name="May_2017" sheetId="7" state="visible" r:id="rId8"/>
    <sheet name="June_2017" sheetId="8" state="visible" r:id="rId9"/>
    <sheet name="Jule_2017" sheetId="9" state="visible" r:id="rId10"/>
    <sheet name="Aug_2017" sheetId="10" state="visible" r:id="rId11"/>
    <sheet name="Sept_2017" sheetId="11" state="visible" r:id="rId12"/>
    <sheet name="Oct_2017" sheetId="12" state="visible" r:id="rId13"/>
    <sheet name="Nov_2017" sheetId="13" state="visible" r:id="rId14"/>
    <sheet name="Dec_2017" sheetId="14" state="visible" r:id="rId15"/>
    <sheet name="Jan_2018" sheetId="15" state="visible" r:id="rId16"/>
    <sheet name="Feb_2018" sheetId="16" state="visible" r:id="rId17"/>
    <sheet name="Sheet3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<sst xmlns="http://schemas.openxmlformats.org/spreadsheetml/2006/main" count="2496" uniqueCount="218">
  <si>
    <t xml:space="preserve">Object</t>
  </si>
  <si>
    <t xml:space="preserve">C++</t>
  </si>
  <si>
    <t xml:space="preserve">Java</t>
  </si>
  <si>
    <t xml:space="preserve">Android</t>
  </si>
  <si>
    <t xml:space="preserve">Swift</t>
  </si>
  <si>
    <t xml:space="preserve">English</t>
  </si>
  <si>
    <t xml:space="preserve">FullStack</t>
  </si>
  <si>
    <t xml:space="preserve">SUM:</t>
  </si>
  <si>
    <t xml:space="preserve">Today:</t>
  </si>
  <si>
    <t xml:space="preserve">Major matters:</t>
  </si>
  <si>
    <t xml:space="preserve">Month</t>
  </si>
  <si>
    <t xml:space="preserve">SUM</t>
  </si>
  <si>
    <t xml:space="preserve">iOSX</t>
  </si>
  <si>
    <t xml:space="preserve">Cinema4D</t>
  </si>
  <si>
    <t xml:space="preserve">Unity3D</t>
  </si>
  <si>
    <t xml:space="preserve">Coursera</t>
  </si>
  <si>
    <t xml:space="preserve">R</t>
  </si>
  <si>
    <t xml:space="preserve">C#</t>
  </si>
  <si>
    <t xml:space="preserve">Addit. matters:</t>
  </si>
  <si>
    <t xml:space="preserve">Subject</t>
  </si>
  <si>
    <t xml:space="preserve">Notes</t>
  </si>
  <si>
    <t xml:space="preserve">Certif</t>
  </si>
  <si>
    <t xml:space="preserve">Start date</t>
  </si>
  <si>
    <t xml:space="preserve">Finish date</t>
  </si>
  <si>
    <t xml:space="preserve">Ogre3D</t>
  </si>
  <si>
    <t xml:space="preserve">Planed days</t>
  </si>
  <si>
    <t xml:space="preserve">Algoriyhms</t>
  </si>
  <si>
    <t xml:space="preserve">Planed hours</t>
  </si>
  <si>
    <t xml:space="preserve">MassiveDB</t>
  </si>
  <si>
    <t xml:space="preserve">Days diff</t>
  </si>
  <si>
    <t xml:space="preserve">HTML</t>
  </si>
  <si>
    <t xml:space="preserve">CSS</t>
  </si>
  <si>
    <t xml:space="preserve">Sum Comm:</t>
  </si>
  <si>
    <t xml:space="preserve">&lt;-h-per-day</t>
  </si>
  <si>
    <t xml:space="preserve">UML</t>
  </si>
  <si>
    <t xml:space="preserve">Sum:</t>
  </si>
  <si>
    <t xml:space="preserve">Interview</t>
  </si>
  <si>
    <t xml:space="preserve">days</t>
  </si>
  <si>
    <t xml:space="preserve">Sencha</t>
  </si>
  <si>
    <t xml:space="preserve">avg:</t>
  </si>
  <si>
    <t xml:space="preserve">Scala</t>
  </si>
  <si>
    <t xml:space="preserve">iOs</t>
  </si>
  <si>
    <t xml:space="preserve">date</t>
  </si>
  <si>
    <t xml:space="preserve">Ogre</t>
  </si>
  <si>
    <t xml:space="preserve">mast be:</t>
  </si>
  <si>
    <t xml:space="preserve">I am steel here</t>
  </si>
  <si>
    <t xml:space="preserve">hour</t>
  </si>
  <si>
    <t xml:space="preserve">min</t>
  </si>
  <si>
    <t xml:space="preserve">pages</t>
  </si>
  <si>
    <t xml:space="preserve">sum</t>
  </si>
  <si>
    <t xml:space="preserve">8 - Extens</t>
  </si>
  <si>
    <t xml:space="preserve">Reading</t>
  </si>
  <si>
    <t xml:space="preserve">8-Futur</t>
  </si>
  <si>
    <t xml:space="preserve">Practice</t>
  </si>
  <si>
    <t xml:space="preserve">05:00-06:15</t>
  </si>
  <si>
    <t xml:space="preserve">mon-h</t>
  </si>
  <si>
    <t xml:space="preserve">8 - Fundam</t>
  </si>
  <si>
    <t xml:space="preserve">Lecture</t>
  </si>
  <si>
    <t xml:space="preserve">09:00-10:30</t>
  </si>
  <si>
    <t xml:space="preserve">mon-w</t>
  </si>
  <si>
    <t xml:space="preserve">Lipman</t>
  </si>
  <si>
    <t xml:space="preserve">12:30-13:30</t>
  </si>
  <si>
    <t xml:space="preserve">Eng</t>
  </si>
  <si>
    <t xml:space="preserve">noon-w</t>
  </si>
  <si>
    <t xml:space="preserve">Swift-2</t>
  </si>
  <si>
    <t xml:space="preserve">more iPhone Devel</t>
  </si>
  <si>
    <t xml:space="preserve">sum_day (h):</t>
  </si>
  <si>
    <t xml:space="preserve">13:30-14:30</t>
  </si>
  <si>
    <t xml:space="preserve">ev-w</t>
  </si>
  <si>
    <t xml:space="preserve">Swift by Example</t>
  </si>
  <si>
    <t xml:space="preserve">en</t>
  </si>
  <si>
    <t xml:space="preserve">14:30-15:00</t>
  </si>
  <si>
    <t xml:space="preserve">NZ</t>
  </si>
  <si>
    <t xml:space="preserve">ev-h</t>
  </si>
  <si>
    <t xml:space="preserve">guide</t>
  </si>
  <si>
    <t xml:space="preserve">17:30-18:30</t>
  </si>
  <si>
    <t xml:space="preserve">Cou</t>
  </si>
  <si>
    <t xml:space="preserve">19:15-20:15</t>
  </si>
  <si>
    <t xml:space="preserve">23:00-23:30</t>
  </si>
  <si>
    <t xml:space="preserve">Pgs:</t>
  </si>
  <si>
    <t xml:space="preserve">p/h</t>
  </si>
  <si>
    <t xml:space="preserve">For day:</t>
  </si>
  <si>
    <t xml:space="preserve">Sum</t>
  </si>
  <si>
    <t xml:space="preserve">max/h = 30 p/h</t>
  </si>
  <si>
    <t xml:space="preserve">Subj:</t>
  </si>
  <si>
    <t xml:space="preserve">Lections!</t>
  </si>
  <si>
    <t xml:space="preserve">mean/day:</t>
  </si>
  <si>
    <t xml:space="preserve">sum/m</t>
  </si>
  <si>
    <t xml:space="preserve">Sum Real:</t>
  </si>
  <si>
    <t xml:space="preserve">mean</t>
  </si>
  <si>
    <t xml:space="preserve">rest</t>
  </si>
  <si>
    <t xml:space="preserve">page - start</t>
  </si>
  <si>
    <t xml:space="preserve">Day_sum</t>
  </si>
  <si>
    <t xml:space="preserve">sum/day</t>
  </si>
  <si>
    <t xml:space="preserve">DC++</t>
  </si>
  <si>
    <t xml:space="preserve">DEn</t>
  </si>
  <si>
    <t xml:space="preserve">09:30-10:30</t>
  </si>
  <si>
    <t xml:space="preserve">17:00-18:30</t>
  </si>
  <si>
    <t xml:space="preserve">Car</t>
  </si>
  <si>
    <t xml:space="preserve">Accomod</t>
  </si>
  <si>
    <t xml:space="preserve">sh</t>
  </si>
  <si>
    <t xml:space="preserve">05:15-05:45</t>
  </si>
  <si>
    <t xml:space="preserve">09:00-10:00</t>
  </si>
  <si>
    <t xml:space="preserve">21:30-22:30</t>
  </si>
  <si>
    <t xml:space="preserve">Stack</t>
  </si>
  <si>
    <t xml:space="preserve">Git</t>
  </si>
  <si>
    <t xml:space="preserve">Jscript</t>
  </si>
  <si>
    <t xml:space="preserve">Butstrap</t>
  </si>
  <si>
    <t xml:space="preserve">BD</t>
  </si>
  <si>
    <t xml:space="preserve">Fooll Stack</t>
  </si>
  <si>
    <t xml:space="preserve">EN</t>
  </si>
  <si>
    <t xml:space="preserve">HP1_1-4</t>
  </si>
  <si>
    <t xml:space="preserve">HP1_5-8</t>
  </si>
  <si>
    <t xml:space="preserve">HP1_9-11</t>
  </si>
  <si>
    <t xml:space="preserve">HP1_12-15</t>
  </si>
  <si>
    <t xml:space="preserve">HP1_16-17</t>
  </si>
  <si>
    <t xml:space="preserve">HP2_1-4</t>
  </si>
  <si>
    <t xml:space="preserve">HP2_5-8</t>
  </si>
  <si>
    <t xml:space="preserve">HP1_9-12</t>
  </si>
  <si>
    <t xml:space="preserve">sum:</t>
  </si>
  <si>
    <t xml:space="preserve">Planed</t>
  </si>
  <si>
    <t xml:space="preserve">Performed</t>
  </si>
  <si>
    <t xml:space="preserve">Bookmark:</t>
  </si>
  <si>
    <t xml:space="preserve">Units/day</t>
  </si>
  <si>
    <t xml:space="preserve">Tab-1</t>
  </si>
  <si>
    <t xml:space="preserve">Tab-2</t>
  </si>
  <si>
    <t xml:space="preserve">Tab-3</t>
  </si>
  <si>
    <t xml:space="preserve">Tab-4</t>
  </si>
  <si>
    <t xml:space="preserve">Tab-5</t>
  </si>
  <si>
    <t xml:space="preserve">Tab-6</t>
  </si>
  <si>
    <t xml:space="preserve">Tab-7</t>
  </si>
  <si>
    <t xml:space="preserve">Tab-8</t>
  </si>
  <si>
    <t xml:space="preserve">Tab-9</t>
  </si>
  <si>
    <t xml:space="preserve">Tab-10</t>
  </si>
  <si>
    <t xml:space="preserve">Tab-11</t>
  </si>
  <si>
    <t xml:space="preserve">Tab-12</t>
  </si>
  <si>
    <t xml:space="preserve">Tab-13</t>
  </si>
  <si>
    <t xml:space="preserve">Tab-14</t>
  </si>
  <si>
    <t xml:space="preserve">Tab-15</t>
  </si>
  <si>
    <t xml:space="preserve">Tab-16</t>
  </si>
  <si>
    <t xml:space="preserve">Tab-17</t>
  </si>
  <si>
    <t xml:space="preserve">Tab-18</t>
  </si>
  <si>
    <t xml:space="preserve">Tab-19</t>
  </si>
  <si>
    <t xml:space="preserve">Tab-20</t>
  </si>
  <si>
    <t xml:space="preserve">Tab-21</t>
  </si>
  <si>
    <t xml:space="preserve">Tab-22</t>
  </si>
  <si>
    <t xml:space="preserve">Tab-23</t>
  </si>
  <si>
    <t xml:space="preserve">Units contains:</t>
  </si>
  <si>
    <t xml:space="preserve">Units SUM</t>
  </si>
  <si>
    <t xml:space="preserve">Tenses</t>
  </si>
  <si>
    <t xml:space="preserve">Modal v.</t>
  </si>
  <si>
    <t xml:space="preserve">Conditionals</t>
  </si>
  <si>
    <t xml:space="preserve">Passive</t>
  </si>
  <si>
    <t xml:space="preserve">Reported sp.</t>
  </si>
  <si>
    <t xml:space="preserve">Questions</t>
  </si>
  <si>
    <t xml:space="preserve"> -ing Inf</t>
  </si>
  <si>
    <t xml:space="preserve">Articles</t>
  </si>
  <si>
    <t xml:space="preserve">Relative claus.</t>
  </si>
  <si>
    <t xml:space="preserve">Adjectives</t>
  </si>
  <si>
    <t xml:space="preserve">Word ord.</t>
  </si>
  <si>
    <t xml:space="preserve">Prepositions</t>
  </si>
  <si>
    <t xml:space="preserve">Times to read</t>
  </si>
  <si>
    <t xml:space="preserve">05:15-06:15</t>
  </si>
  <si>
    <t xml:space="preserve">16:00-18:30</t>
  </si>
  <si>
    <t xml:space="preserve">HP1_9-13</t>
  </si>
  <si>
    <t xml:space="preserve">HP3_1-5</t>
  </si>
  <si>
    <t xml:space="preserve">day</t>
  </si>
  <si>
    <t xml:space="preserve">DJ</t>
  </si>
  <si>
    <t xml:space="preserve">Cracking</t>
  </si>
  <si>
    <t xml:space="preserve">Algorithms</t>
  </si>
  <si>
    <t xml:space="preserve">Concepts</t>
  </si>
  <si>
    <t xml:space="preserve">Dpattern</t>
  </si>
  <si>
    <t xml:space="preserve">BlindPr</t>
  </si>
  <si>
    <t xml:space="preserve">HP2_13-18</t>
  </si>
  <si>
    <t xml:space="preserve">Udacity</t>
  </si>
  <si>
    <t xml:space="preserve">11-17.02</t>
  </si>
  <si>
    <t xml:space="preserve">Design Pattern</t>
  </si>
  <si>
    <t xml:space="preserve">Recursion</t>
  </si>
  <si>
    <t xml:space="preserve">Big-O Time</t>
  </si>
  <si>
    <t xml:space="preserve">Hash</t>
  </si>
  <si>
    <t xml:space="preserve">Portfolio</t>
  </si>
  <si>
    <t xml:space="preserve">C#- Games</t>
  </si>
  <si>
    <t xml:space="preserve">Stage-1</t>
  </si>
  <si>
    <t xml:space="preserve">planed</t>
  </si>
  <si>
    <t xml:space="preserve">elapsed</t>
  </si>
  <si>
    <t xml:space="preserve">times</t>
  </si>
  <si>
    <t xml:space="preserve">start</t>
  </si>
  <si>
    <t xml:space="preserve">complete</t>
  </si>
  <si>
    <t xml:space="preserve">How to use GitHub</t>
  </si>
  <si>
    <t xml:space="preserve">Developing Android Apps</t>
  </si>
  <si>
    <t xml:space="preserve">Android Basics: User Input</t>
  </si>
  <si>
    <t xml:space="preserve">Android Basics: Multiscreen Apps</t>
  </si>
  <si>
    <t xml:space="preserve">Android Basics: Networking</t>
  </si>
  <si>
    <t xml:space="preserve">Android Basics: Data Storage</t>
  </si>
  <si>
    <t xml:space="preserve">UX Design for Mobile Developers</t>
  </si>
  <si>
    <t xml:space="preserve">GitHub &amp; Collaboration</t>
  </si>
  <si>
    <t xml:space="preserve">weeks:</t>
  </si>
  <si>
    <t xml:space="preserve">Stage-2</t>
  </si>
  <si>
    <t xml:space="preserve">started</t>
  </si>
  <si>
    <t xml:space="preserve">completed</t>
  </si>
  <si>
    <t xml:space="preserve">Material Design for Android Developers</t>
  </si>
  <si>
    <t xml:space="preserve">Firebase in a Weekend: Android</t>
  </si>
  <si>
    <t xml:space="preserve">Firebase Analytics: Android</t>
  </si>
  <si>
    <t xml:space="preserve">Google Location Services on Android</t>
  </si>
  <si>
    <t xml:space="preserve">Add Google Maps to your Android App</t>
  </si>
  <si>
    <t xml:space="preserve">Stage-3</t>
  </si>
  <si>
    <t xml:space="preserve">Advanced Android App Development</t>
  </si>
  <si>
    <t xml:space="preserve">Object Oriented Programming in Java</t>
  </si>
  <si>
    <t xml:space="preserve">Gradle for Android and Java</t>
  </si>
  <si>
    <t xml:space="preserve">Android TV and Google Cast Development</t>
  </si>
  <si>
    <t xml:space="preserve">Android Auto Development</t>
  </si>
  <si>
    <t xml:space="preserve">Kotlin for Android Developers</t>
  </si>
  <si>
    <t xml:space="preserve">Android Performance</t>
  </si>
  <si>
    <t xml:space="preserve">Monetize Your Android App with Ads</t>
  </si>
  <si>
    <t xml:space="preserve">WEEKS:</t>
  </si>
  <si>
    <t xml:space="preserve">Flights:</t>
  </si>
  <si>
    <t xml:space="preserve">duration</t>
  </si>
  <si>
    <t xml:space="preserve">time's different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</si>
</sst>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MMM\-YY;@"/>
    <numFmt numFmtId="166" formatCode="M/D/YYYY"/>
    <numFmt numFmtId="167" formatCode="0"/>
    <numFmt numFmtId="168" formatCode="M/D/YY\ H:MM;@"/>
    <numFmt numFmtId="169" formatCode="0.0"/>
    <numFmt numFmtId="170" formatCode="MMM\-YY"/>
    <numFmt numFmtId="171" formatCode="0.000"/>
    <numFmt numFmtId="172" formatCode="M/D/YYYY\ H:MM"/>
    <numFmt numFmtId="173" formatCode="H:MM;@"/>
    <numFmt numFmtId="174" formatCode="0.00"/>
    <numFmt numFmtId="175" formatCode="H:MM"/>
    <numFmt numFmtId="176" formatCode="0%"/>
    <numFmt numFmtId="177" formatCode="#,##0.0"/>
    <numFmt numFmtId="178" formatCode="#,##0"/>
    <numFmt numFmtId="179" formatCode="D\-MMM;@"/>
    <numFmt numFmtId="180" formatCode="[H]:MM:SS"/>
  </numFmts>
  <fonts count="32">
    <font>
      <sz val="10"/>
      <color rgb="FF000000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204"/>
    </font>
    <font>
      <sz val="11"/>
      <color rgb="FF006100"/>
      <name val="Calibri"/>
      <family val="2"/>
      <charset val="1"/>
    </font>
    <font>
      <sz val="11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0000FF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4A86E8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9C6500"/>
      <name val="Calibri"/>
      <family val="2"/>
      <charset val="1"/>
    </font>
    <font>
      <sz val="11"/>
      <color rgb="FF3F3F76"/>
      <name val="Calibri"/>
      <family val="2"/>
      <charset val="1"/>
    </font>
    <font>
      <sz val="14"/>
      <color rgb="FFFF0000"/>
      <name val="Arial"/>
      <family val="2"/>
      <charset val="1"/>
    </font>
    <font>
      <b val="true"/>
      <sz val="14"/>
      <color rgb="FFFF0000"/>
      <name val="Arial"/>
      <family val="2"/>
      <charset val="204"/>
    </font>
    <font>
      <b val="true"/>
      <sz val="11"/>
      <color rgb="FFFF0000"/>
      <name val="Arial"/>
      <family val="2"/>
      <charset val="204"/>
    </font>
    <font>
      <sz val="10"/>
      <color rgb="FF2E75B6"/>
      <name val="Arial"/>
      <family val="2"/>
      <charset val="1"/>
    </font>
    <font>
      <b val="true"/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000000"/>
      <name val="Calibri"/>
      <family val="2"/>
      <charset val="204"/>
    </font>
    <font>
      <sz val="10"/>
      <color rgb="FF70AD47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4"/>
      <color rgb="FF595959"/>
      <name val="Calibri"/>
      <family val="2"/>
    </font>
    <font>
      <sz val="8"/>
      <color rgb="FF000000"/>
      <name val="Arial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9966CC"/>
      <name val="Arial"/>
      <family val="2"/>
      <charset val="1"/>
    </font>
    <font>
      <sz val="28"/>
      <color rgb="FF000000"/>
      <name val="Calibri"/>
      <family val="2"/>
      <charset val="204"/>
    </font>
    <font>
      <sz val="28"/>
      <color rgb="FF000000"/>
      <name val="Times New Roman"/>
      <family val="1"/>
      <charset val="204"/>
    </font>
    <font>
      <sz val="10"/>
      <color rgb="FF0084D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EFEFEF"/>
        <bgColor rgb="FFF2F2F2"/>
      </patternFill>
    </fill>
    <fill>
      <patternFill patternType="solid">
        <fgColor rgb="FFDEEBF7"/>
        <bgColor rgb="FFDAE3F3"/>
      </patternFill>
    </fill>
    <fill>
      <patternFill patternType="solid">
        <fgColor rgb="FFC6EFCE"/>
        <bgColor rgb="FFD9EAD3"/>
      </patternFill>
    </fill>
    <fill>
      <patternFill patternType="solid">
        <fgColor rgb="FFFBE5D6"/>
        <bgColor rgb="FFFFF2CC"/>
      </patternFill>
    </fill>
    <fill>
      <patternFill patternType="solid">
        <fgColor rgb="FFE8D1FF"/>
        <bgColor rgb="FFD9D9D9"/>
      </patternFill>
    </fill>
    <fill>
      <patternFill patternType="solid">
        <fgColor rgb="FFFFC7CE"/>
        <bgColor rgb="FFFFCC99"/>
      </patternFill>
    </fill>
    <fill>
      <patternFill patternType="solid">
        <fgColor rgb="FFFFF2CC"/>
        <bgColor rgb="FFFFFFCC"/>
      </patternFill>
    </fill>
    <fill>
      <patternFill patternType="solid">
        <fgColor rgb="FFBBFBFD"/>
        <bgColor rgb="FFC6EFCE"/>
      </patternFill>
    </fill>
    <fill>
      <patternFill patternType="solid">
        <fgColor rgb="FFE2F0D9"/>
        <bgColor rgb="FFD9EAD3"/>
      </patternFill>
    </fill>
    <fill>
      <patternFill patternType="solid">
        <fgColor rgb="FFD9EAD3"/>
        <bgColor rgb="FFE2F0D9"/>
      </patternFill>
    </fill>
    <fill>
      <patternFill patternType="solid">
        <fgColor rgb="FFFFFFFF"/>
        <bgColor rgb="FFF2F2F2"/>
      </patternFill>
    </fill>
    <fill>
      <patternFill patternType="solid">
        <fgColor rgb="FFD0E0E3"/>
        <bgColor rgb="FFDAE3F3"/>
      </patternFill>
    </fill>
    <fill>
      <patternFill patternType="solid">
        <fgColor rgb="FFFFFF00"/>
        <bgColor rgb="FFFFC000"/>
      </patternFill>
    </fill>
    <fill>
      <patternFill patternType="solid">
        <fgColor rgb="FFFFEB9C"/>
        <bgColor rgb="FFFFF2CC"/>
      </patternFill>
    </fill>
    <fill>
      <patternFill patternType="solid">
        <fgColor rgb="FFFFCC99"/>
        <bgColor rgb="FFFFC7CE"/>
      </patternFill>
    </fill>
    <fill>
      <patternFill patternType="solid">
        <fgColor rgb="FFDAE3F3"/>
        <bgColor rgb="FFDEEBF7"/>
      </patternFill>
    </fill>
    <fill>
      <patternFill patternType="solid">
        <fgColor rgb="FFD9D9D9"/>
        <bgColor rgb="FFD0E0E3"/>
      </patternFill>
    </fill>
    <fill>
      <patternFill patternType="solid">
        <fgColor rgb="FFF2F2F2"/>
        <bgColor rgb="FFEFEFE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6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2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3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1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4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3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2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E2F0D9"/>
      <rgbColor rgb="FF0000FF"/>
      <rgbColor rgb="FFFFFF00"/>
      <rgbColor rgb="FFFF00FF"/>
      <rgbColor rgb="FFD9EAD3"/>
      <rgbColor rgb="FF9C0006"/>
      <rgbColor rgb="FF006100"/>
      <rgbColor rgb="FF000080"/>
      <rgbColor rgb="FF9C6500"/>
      <rgbColor rgb="FF800080"/>
      <rgbColor rgb="FF0B8043"/>
      <rgbColor rgb="FFBFBFBF"/>
      <rgbColor rgb="FF7F7F7F"/>
      <rgbColor rgb="FFB2B2B2"/>
      <rgbColor rgb="FFEFEFEF"/>
      <rgbColor rgb="FFFFFFCC"/>
      <rgbColor rgb="FFBBFBFD"/>
      <rgbColor rgb="FF660066"/>
      <rgbColor rgb="FFED7D31"/>
      <rgbColor rgb="FF0084D1"/>
      <rgbColor rgb="FFE8D1FF"/>
      <rgbColor rgb="FF000080"/>
      <rgbColor rgb="FFFF00FF"/>
      <rgbColor rgb="FFFFF2CC"/>
      <rgbColor rgb="FFDAE3F3"/>
      <rgbColor rgb="FF800080"/>
      <rgbColor rgb="FF800000"/>
      <rgbColor rgb="FF2E75B6"/>
      <rgbColor rgb="FF0000FF"/>
      <rgbColor rgb="FF4A86E8"/>
      <rgbColor rgb="FFDEEBF7"/>
      <rgbColor rgb="FFC6EFCE"/>
      <rgbColor rgb="FFFFEB9C"/>
      <rgbColor rgb="FFD0E0E3"/>
      <rgbColor rgb="FFFFC7CE"/>
      <rgbColor rgb="FF9966CC"/>
      <rgbColor rgb="FFFFCC99"/>
      <rgbColor rgb="FF4472C4"/>
      <rgbColor rgb="FF5B9BD5"/>
      <rgbColor rgb="FFD9D9D9"/>
      <rgbColor rgb="FFFFC000"/>
      <rgbColor rgb="FFFBE5D6"/>
      <rgbColor rgb="FFFA7D00"/>
      <rgbColor rgb="FF595959"/>
      <rgbColor rgb="FFA5A5A5"/>
      <rgbColor rgb="FF255E91"/>
      <rgbColor rgb="FF70AD47"/>
      <rgbColor rgb="FF003300"/>
      <rgbColor rgb="FF333300"/>
      <rgbColor rgb="FF993300"/>
      <rgbColor rgb="FFF2F2F2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291047525482"/>
          <c:y val="0.0297029702970297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Jan_2017!$Q$21:$Q$51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19</c:v>
                </c:pt>
                <c:pt idx="15">
                  <c:v>19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53</c:v>
                </c:pt>
              </c:numCache>
            </c:numRef>
          </c:yVal>
          <c:smooth val="0"/>
        </c:ser>
        <c:axId val="16879716"/>
        <c:axId val="47005765"/>
      </c:scatterChart>
      <c:valAx>
        <c:axId val="16879716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005765"/>
        <c:crosses val="autoZero"/>
        <c:crossBetween val="midCat"/>
      </c:valAx>
      <c:valAx>
        <c:axId val="470057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8797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875"/>
          <c:y val="0.042337262942081"/>
          <c:w val="0.8710625"/>
          <c:h val="0.840594566888775"/>
        </c:manualLayout>
      </c:layout>
      <c:scatterChart>
        <c:scatterStyle val="line"/>
        <c:varyColors val="0"/>
        <c:ser>
          <c:idx val="0"/>
          <c:order val="0"/>
          <c:tx>
            <c:strRef>
              <c:f>June_2017!$D$20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June_2017!$D$21:$D$51</c:f>
              <c:numCache>
                <c:formatCode>General</c:formatCode>
                <c:ptCount val="31"/>
                <c:pt idx="0">
                  <c:v>1.003</c:v>
                </c:pt>
                <c:pt idx="1">
                  <c:v>1</c:v>
                </c:pt>
                <c:pt idx="2">
                  <c:v>1.5</c:v>
                </c:pt>
                <c:pt idx="3">
                  <c:v>6.5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7.45</c:v>
                </c:pt>
                <c:pt idx="8">
                  <c:v>1</c:v>
                </c:pt>
                <c:pt idx="9">
                  <c:v>2</c:v>
                </c:pt>
                <c:pt idx="10">
                  <c:v>0.7</c:v>
                </c:pt>
                <c:pt idx="11">
                  <c:v>0.5</c:v>
                </c:pt>
                <c:pt idx="12">
                  <c:v>0.5</c:v>
                </c:pt>
                <c:pt idx="13">
                  <c:v>8</c:v>
                </c:pt>
                <c:pt idx="14">
                  <c:v>1</c:v>
                </c:pt>
                <c:pt idx="15">
                  <c:v>1.5</c:v>
                </c:pt>
                <c:pt idx="16">
                  <c:v>3.5</c:v>
                </c:pt>
                <c:pt idx="17">
                  <c:v>2</c:v>
                </c:pt>
                <c:pt idx="18">
                  <c:v>1.7</c:v>
                </c:pt>
                <c:pt idx="19">
                  <c:v>2.5</c:v>
                </c:pt>
                <c:pt idx="20">
                  <c:v>1.25</c:v>
                </c:pt>
                <c:pt idx="21">
                  <c:v>9</c:v>
                </c:pt>
                <c:pt idx="22">
                  <c:v>0.5</c:v>
                </c:pt>
                <c:pt idx="23">
                  <c:v>3.5</c:v>
                </c:pt>
                <c:pt idx="24">
                  <c:v>2</c:v>
                </c:pt>
                <c:pt idx="25">
                  <c:v>6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June_2017!$E$20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June_2017!$E$21:$E$51</c:f>
              <c:numCache>
                <c:formatCode>General</c:formatCode>
                <c:ptCount val="31"/>
                <c:pt idx="0">
                  <c:v>0.001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</c:v>
                </c:pt>
                <c:pt idx="5">
                  <c:v>0</c:v>
                </c:pt>
                <c:pt idx="6">
                  <c:v>0</c:v>
                </c:pt>
                <c:pt idx="7">
                  <c:v>0.7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</c:v>
                </c:pt>
                <c:pt idx="14">
                  <c:v>0.5</c:v>
                </c:pt>
                <c:pt idx="15">
                  <c:v>1</c:v>
                </c:pt>
                <c:pt idx="16">
                  <c:v>3</c:v>
                </c:pt>
                <c:pt idx="17">
                  <c:v>1.5</c:v>
                </c:pt>
                <c:pt idx="18">
                  <c:v>1.2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2.5</c:v>
                </c:pt>
                <c:pt idx="24">
                  <c:v>1</c:v>
                </c:pt>
                <c:pt idx="25">
                  <c:v>0.5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June_2017!$F$20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June_2017!$F$21:$F$51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June_2017!$G$20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June_2017!$G$21:$G$51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June_2017!$H$20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June_2017!$H$21:$H$51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June_2017!$I$20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June_2017!$I$21:$I$51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0.5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2</c:v>
                </c:pt>
                <c:pt idx="10">
                  <c:v>0.7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1.25</c:v>
                </c:pt>
                <c:pt idx="21">
                  <c:v>4</c:v>
                </c:pt>
                <c:pt idx="22">
                  <c:v>0.5</c:v>
                </c:pt>
                <c:pt idx="23">
                  <c:v>1</c:v>
                </c:pt>
                <c:pt idx="24">
                  <c:v>1</c:v>
                </c:pt>
                <c:pt idx="25">
                  <c:v>0.5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June_2017!$L$20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June_2017!$L$21:$L$51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>6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5.25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6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5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5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21925190"/>
        <c:axId val="96257293"/>
      </c:scatterChart>
      <c:valAx>
        <c:axId val="2192519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257293"/>
        <c:crosses val="autoZero"/>
        <c:crossBetween val="midCat"/>
      </c:valAx>
      <c:valAx>
        <c:axId val="962572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92519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"/>
          <c:y val="0.105996924654024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June_2017!$N$79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June_2017!$D$79:$M$79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83</c:v>
                </c:pt>
              </c:numCache>
            </c:numRef>
          </c:val>
        </c:ser>
        <c:ser>
          <c:idx val="1"/>
          <c:order val="1"/>
          <c:tx>
            <c:strRef>
              <c:f>June_2017!$N$80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June_2017!$D$80:$M$80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21</c:v>
                </c:pt>
                <c:pt idx="9">
                  <c:v>45</c:v>
                </c:pt>
              </c:numCache>
            </c:numRef>
          </c:val>
        </c:ser>
        <c:gapWidth val="219"/>
        <c:overlap val="-27"/>
        <c:axId val="51208710"/>
        <c:axId val="65198594"/>
      </c:barChart>
      <c:catAx>
        <c:axId val="512087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198594"/>
        <c:crosses val="autoZero"/>
        <c:auto val="1"/>
        <c:lblAlgn val="ctr"/>
        <c:lblOffset val="100"/>
      </c:catAx>
      <c:valAx>
        <c:axId val="651985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20871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512307955908"/>
          <c:y val="0.17183394640042"/>
          <c:w val="0.884230966931292"/>
          <c:h val="0.687992643194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June_2017!$Q$116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June_2017!$D$112:$O$112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June_2017!$D$116:$O$116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June_2017!$Q$117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June_2017!$D$112:$O$112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June_2017!$D$117:$O$117</c:f>
              <c:numCache>
                <c:formatCode>General</c:formatCode>
                <c:ptCount val="12"/>
                <c:pt idx="0">
                  <c:v>26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15728749"/>
        <c:axId val="43868040"/>
      </c:barChart>
      <c:catAx>
        <c:axId val="157287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868040"/>
        <c:crosses val="autoZero"/>
        <c:auto val="1"/>
        <c:lblAlgn val="ctr"/>
        <c:lblOffset val="100"/>
      </c:catAx>
      <c:valAx>
        <c:axId val="438680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72874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June_2017!$V$114:$AR$114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June_2017!$V$115:$AR$115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34713174"/>
        <c:axId val="80098518"/>
      </c:barChart>
      <c:catAx>
        <c:axId val="347131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098518"/>
        <c:crosses val="autoZero"/>
        <c:auto val="1"/>
        <c:lblAlgn val="ctr"/>
        <c:lblOffset val="100"/>
      </c:catAx>
      <c:valAx>
        <c:axId val="800985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71317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419313850064"/>
          <c:y val="0.0297068919989438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Jule_2017!$Q$21:$Q$51</c:f>
              <c:numCache>
                <c:formatCode>General</c:formatCode>
                <c:ptCount val="3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54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</c:numCache>
            </c:numRef>
          </c:yVal>
          <c:smooth val="0"/>
        </c:ser>
        <c:axId val="73880107"/>
        <c:axId val="65781991"/>
      </c:scatterChart>
      <c:valAx>
        <c:axId val="73880107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781991"/>
        <c:crosses val="autoZero"/>
        <c:crossBetween val="midCat"/>
      </c:valAx>
      <c:valAx>
        <c:axId val="657819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88010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8655882159532"/>
          <c:y val="0.042337262942081"/>
          <c:w val="0.871111987900309"/>
          <c:h val="0.840594566888775"/>
        </c:manualLayout>
      </c:layout>
      <c:scatterChart>
        <c:scatterStyle val="line"/>
        <c:varyColors val="0"/>
        <c:ser>
          <c:idx val="0"/>
          <c:order val="0"/>
          <c:tx>
            <c:strRef>
              <c:f>Jule_2017!$D$20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Jule_2017!$C$21:$C$51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Jule_2017!$D$21:$D$51</c:f>
              <c:numCache>
                <c:formatCode>General</c:formatCode>
                <c:ptCount val="31"/>
                <c:pt idx="0">
                  <c:v>5.022</c:v>
                </c:pt>
                <c:pt idx="1">
                  <c:v>2</c:v>
                </c:pt>
                <c:pt idx="2">
                  <c:v>2</c:v>
                </c:pt>
                <c:pt idx="3">
                  <c:v>0.5</c:v>
                </c:pt>
                <c:pt idx="4">
                  <c:v>0.5</c:v>
                </c:pt>
                <c:pt idx="5">
                  <c:v>1.52</c:v>
                </c:pt>
                <c:pt idx="6">
                  <c:v>1</c:v>
                </c:pt>
                <c:pt idx="7">
                  <c:v>2.5</c:v>
                </c:pt>
                <c:pt idx="8">
                  <c:v>1.5</c:v>
                </c:pt>
                <c:pt idx="9">
                  <c:v>0.75</c:v>
                </c:pt>
                <c:pt idx="10">
                  <c:v>1.5</c:v>
                </c:pt>
                <c:pt idx="11">
                  <c:v>1.25</c:v>
                </c:pt>
                <c:pt idx="12">
                  <c:v>2.5</c:v>
                </c:pt>
                <c:pt idx="13">
                  <c:v>3</c:v>
                </c:pt>
                <c:pt idx="14">
                  <c:v>4</c:v>
                </c:pt>
                <c:pt idx="15">
                  <c:v>1.5</c:v>
                </c:pt>
                <c:pt idx="16">
                  <c:v>1.5</c:v>
                </c:pt>
                <c:pt idx="17">
                  <c:v>3.5</c:v>
                </c:pt>
                <c:pt idx="18">
                  <c:v>5</c:v>
                </c:pt>
                <c:pt idx="19">
                  <c:v>3.5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8</c:v>
                </c:pt>
                <c:pt idx="25">
                  <c:v>4</c:v>
                </c:pt>
                <c:pt idx="26">
                  <c:v>7</c:v>
                </c:pt>
                <c:pt idx="27">
                  <c:v>0.5</c:v>
                </c:pt>
                <c:pt idx="28">
                  <c:v>3</c:v>
                </c:pt>
                <c:pt idx="29">
                  <c:v>1.5</c:v>
                </c:pt>
                <c:pt idx="30">
                  <c:v>1.5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Jule_2017!$E$20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Jule_2017!$C$21:$C$51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Jule_2017!$E$21:$E$51</c:f>
              <c:numCache>
                <c:formatCode>General</c:formatCode>
                <c:ptCount val="31"/>
                <c:pt idx="0">
                  <c:v>3.5</c:v>
                </c:pt>
                <c:pt idx="1">
                  <c:v>1.5</c:v>
                </c:pt>
                <c:pt idx="2">
                  <c:v>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2.5</c:v>
                </c:pt>
                <c:pt idx="18">
                  <c:v>4.5</c:v>
                </c:pt>
                <c:pt idx="19">
                  <c:v>2.5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2.5</c:v>
                </c:pt>
                <c:pt idx="26">
                  <c:v>2.5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Jule_2017!$F$20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Jule_2017!$C$21:$C$51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Jule_2017!$F$21:$F$51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Jule_2017!$G$20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Jule_2017!$C$21:$C$51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Jule_2017!$G$21:$G$51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Jule_2017!$H$20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Jule_2017!$C$21:$C$51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Jule_2017!$H$21:$H$51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Jule_2017!$I$20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Jule_2017!$C$21:$C$51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Jule_2017!$I$21:$I$51</c:f>
              <c:numCache>
                <c:formatCode>General</c:formatCode>
                <c:ptCount val="31"/>
                <c:pt idx="0">
                  <c:v>1.52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1.52</c:v>
                </c:pt>
                <c:pt idx="6">
                  <c:v>1</c:v>
                </c:pt>
                <c:pt idx="7">
                  <c:v>2.5</c:v>
                </c:pt>
                <c:pt idx="8">
                  <c:v>1.5</c:v>
                </c:pt>
                <c:pt idx="9">
                  <c:v>0.75</c:v>
                </c:pt>
                <c:pt idx="10">
                  <c:v>1.5</c:v>
                </c:pt>
                <c:pt idx="11">
                  <c:v>0.5</c:v>
                </c:pt>
                <c:pt idx="12">
                  <c:v>1.5</c:v>
                </c:pt>
                <c:pt idx="13">
                  <c:v>3</c:v>
                </c:pt>
                <c:pt idx="14">
                  <c:v>4</c:v>
                </c:pt>
                <c:pt idx="15">
                  <c:v>1.5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0.5</c:v>
                </c:pt>
                <c:pt idx="28">
                  <c:v>3</c:v>
                </c:pt>
                <c:pt idx="29">
                  <c:v>0.5</c:v>
                </c:pt>
                <c:pt idx="30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Jule_2017!$L$20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Jule_2017!$C$21:$C$51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Jule_2017!$L$21:$L$51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6</c:v>
                </c:pt>
                <c:pt idx="25">
                  <c:v>0.5</c:v>
                </c:pt>
                <c:pt idx="26">
                  <c:v>3.5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29096411"/>
        <c:axId val="86622376"/>
      </c:scatterChart>
      <c:valAx>
        <c:axId val="290964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622376"/>
        <c:crosses val="autoZero"/>
        <c:crossBetween val="midCat"/>
      </c:valAx>
      <c:valAx>
        <c:axId val="866223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096411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51818241599"/>
          <c:y val="0.105996924654024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Jule_2017!$N$79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Jule_2017!$D$79:$M$79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83</c:v>
                </c:pt>
              </c:numCache>
            </c:numRef>
          </c:val>
        </c:ser>
        <c:ser>
          <c:idx val="1"/>
          <c:order val="1"/>
          <c:tx>
            <c:strRef>
              <c:f>Jule_2017!$N$80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Jule_2017!$D$80:$M$80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13</c:v>
                </c:pt>
                <c:pt idx="9">
                  <c:v>39</c:v>
                </c:pt>
              </c:numCache>
            </c:numRef>
          </c:val>
        </c:ser>
        <c:gapWidth val="219"/>
        <c:overlap val="-27"/>
        <c:axId val="81622612"/>
        <c:axId val="72186486"/>
      </c:barChart>
      <c:catAx>
        <c:axId val="816226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186486"/>
        <c:crosses val="autoZero"/>
        <c:auto val="1"/>
        <c:lblAlgn val="ctr"/>
        <c:lblOffset val="100"/>
      </c:catAx>
      <c:valAx>
        <c:axId val="721864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6226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947608473864"/>
          <c:y val="0.17183394640042"/>
          <c:w val="0.884234531596951"/>
          <c:h val="0.687992643194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Jule_2017!$Q$116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Jule_2017!$D$112:$O$112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Jule_2017!$D$116:$O$116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Jule_2017!$Q$117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Jule_2017!$D$112:$O$112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Jule_2017!$D$117:$O$117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99511661"/>
        <c:axId val="77994764"/>
      </c:barChart>
      <c:catAx>
        <c:axId val="995116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994764"/>
        <c:crosses val="autoZero"/>
        <c:auto val="1"/>
        <c:lblAlgn val="ctr"/>
        <c:lblOffset val="100"/>
      </c:catAx>
      <c:valAx>
        <c:axId val="779947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5116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Jule_2017!$V$116:$AR$116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Jule_2017!$V$117:$AR$117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2855905"/>
        <c:axId val="43154692"/>
      </c:barChart>
      <c:catAx>
        <c:axId val="28559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154692"/>
        <c:crosses val="autoZero"/>
        <c:auto val="1"/>
        <c:lblAlgn val="ctr"/>
        <c:lblOffset val="100"/>
      </c:catAx>
      <c:valAx>
        <c:axId val="431546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5590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361377752682"/>
          <c:y val="0.0294389438943894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Aug_2017!$Q$21:$Q$51</c:f>
              <c:numCache>
                <c:formatCode>General</c:formatCode>
                <c:ptCount val="31"/>
                <c:pt idx="0">
                  <c:v>2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33</c:v>
                </c:pt>
                <c:pt idx="29">
                  <c:v>47</c:v>
                </c:pt>
                <c:pt idx="30">
                  <c:v/>
                </c:pt>
              </c:numCache>
            </c:numRef>
          </c:yVal>
          <c:smooth val="0"/>
        </c:ser>
        <c:axId val="16510351"/>
        <c:axId val="61606214"/>
      </c:scatterChart>
      <c:valAx>
        <c:axId val="16510351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606214"/>
        <c:crosses val="autoZero"/>
        <c:crossBetween val="midCat"/>
      </c:valAx>
      <c:valAx>
        <c:axId val="616062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51035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339256865913"/>
          <c:y val="0.0297029702970297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Feb_2017!$Q$21:$Q$51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62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23528250"/>
        <c:axId val="87337760"/>
      </c:scatterChart>
      <c:valAx>
        <c:axId val="23528250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337760"/>
        <c:crosses val="autoZero"/>
        <c:crossBetween val="midCat"/>
      </c:valAx>
      <c:valAx>
        <c:axId val="873377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52825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8971688903352"/>
          <c:y val="0.042337262942081"/>
          <c:w val="0.871135698014969"/>
          <c:h val="0.840594566888775"/>
        </c:manualLayout>
      </c:layout>
      <c:scatterChart>
        <c:scatterStyle val="line"/>
        <c:varyColors val="0"/>
        <c:ser>
          <c:idx val="0"/>
          <c:order val="0"/>
          <c:tx>
            <c:strRef>
              <c:f>Aug_2017!$D$20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Aug_2017!$C$21:$C$51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Aug_2017!$D$21:$D$51</c:f>
              <c:numCache>
                <c:formatCode>General</c:formatCode>
                <c:ptCount val="31"/>
                <c:pt idx="0">
                  <c:v>1.502</c:v>
                </c:pt>
                <c:pt idx="1">
                  <c:v>2.5</c:v>
                </c:pt>
                <c:pt idx="2">
                  <c:v>1.24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4</c:v>
                </c:pt>
                <c:pt idx="10">
                  <c:v>0.5</c:v>
                </c:pt>
                <c:pt idx="11">
                  <c:v>1.5</c:v>
                </c:pt>
                <c:pt idx="12">
                  <c:v>2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1.5</c:v>
                </c:pt>
                <c:pt idx="18">
                  <c:v>1.5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1.5</c:v>
                </c:pt>
                <c:pt idx="26">
                  <c:v>0</c:v>
                </c:pt>
                <c:pt idx="27">
                  <c:v>1.5</c:v>
                </c:pt>
                <c:pt idx="28">
                  <c:v>2</c:v>
                </c:pt>
                <c:pt idx="29">
                  <c:v>3.5</c:v>
                </c:pt>
                <c:pt idx="3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Aug_2017!$E$20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Aug_2017!$C$21:$C$51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Aug_2017!$E$21:$E$51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1.5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1.5</c:v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Aug_2017!$F$20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Aug_2017!$C$21:$C$51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Aug_2017!$F$21:$F$51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Aug_2017!$G$20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Aug_2017!$C$21:$C$51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Aug_2017!$G$21:$G$51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Aug_2017!$H$20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Aug_2017!$C$21:$C$51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Aug_2017!$H$21:$H$51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Aug_2017!$I$20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Aug_2017!$C$21:$C$51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Aug_2017!$I$21:$I$51</c:f>
              <c:numCache>
                <c:formatCode>General</c:formatCode>
                <c:ptCount val="31"/>
                <c:pt idx="0">
                  <c:v>0.5</c:v>
                </c:pt>
                <c:pt idx="1">
                  <c:v>0.5</c:v>
                </c:pt>
                <c:pt idx="2">
                  <c:v>1.24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</c:v>
                </c:pt>
                <c:pt idx="27">
                  <c:v>1.5</c:v>
                </c:pt>
                <c:pt idx="28">
                  <c:v>1.5</c:v>
                </c:pt>
                <c:pt idx="29">
                  <c:v>2</c:v>
                </c:pt>
                <c:pt idx="30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Aug_2017!$L$20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Aug_2017!$C$21:$C$51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Aug_2017!$L$21:$L$51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387494"/>
        <c:axId val="61949392"/>
      </c:scatterChart>
      <c:valAx>
        <c:axId val="3874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949392"/>
        <c:crosses val="autoZero"/>
        <c:crossBetween val="midCat"/>
      </c:valAx>
      <c:valAx>
        <c:axId val="619493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749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42954767328"/>
          <c:y val="0.106099436186571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Aug_2017!$O$79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Aug_2017!$D$79:$N$79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88</c:v>
                </c:pt>
              </c:numCache>
            </c:numRef>
          </c:val>
        </c:ser>
        <c:ser>
          <c:idx val="1"/>
          <c:order val="1"/>
          <c:tx>
            <c:strRef>
              <c:f>Aug_2017!$O$80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Aug_2017!$D$80:$N$80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13</c:v>
                </c:pt>
                <c:pt idx="10">
                  <c:v>40</c:v>
                </c:pt>
              </c:numCache>
            </c:numRef>
          </c:val>
        </c:ser>
        <c:gapWidth val="219"/>
        <c:overlap val="-27"/>
        <c:axId val="53583053"/>
        <c:axId val="95027090"/>
      </c:barChart>
      <c:catAx>
        <c:axId val="535830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027090"/>
        <c:crosses val="autoZero"/>
        <c:auto val="1"/>
        <c:lblAlgn val="ctr"/>
        <c:lblOffset val="100"/>
      </c:catAx>
      <c:valAx>
        <c:axId val="950270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58305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907345175228"/>
          <c:y val="0.171811375279128"/>
          <c:w val="0.884241478636582"/>
          <c:h val="0.68790227242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Aug_2017!$Q$116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Aug_2017!$D$112:$O$112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Aug_2017!$D$116:$O$116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Aug_2017!$Q$117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Aug_2017!$D$112:$O$112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Aug_2017!$D$117:$O$117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75545318"/>
        <c:axId val="14163815"/>
      </c:barChart>
      <c:catAx>
        <c:axId val="755453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163815"/>
        <c:crosses val="autoZero"/>
        <c:auto val="1"/>
        <c:lblAlgn val="ctr"/>
        <c:lblOffset val="100"/>
      </c:catAx>
      <c:valAx>
        <c:axId val="141638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5453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Aug_2017!$V$116:$AR$116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Aug_2017!$V$117:$AR$117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85278202"/>
        <c:axId val="29252242"/>
      </c:barChart>
      <c:catAx>
        <c:axId val="852782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252242"/>
        <c:crosses val="autoZero"/>
        <c:auto val="1"/>
        <c:lblAlgn val="ctr"/>
        <c:lblOffset val="100"/>
      </c:catAx>
      <c:valAx>
        <c:axId val="292522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27820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361377752682"/>
          <c:y val="0.0291749174917492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Sept_2017!$Q$21:$Q$51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24</c:v>
                </c:pt>
                <c:pt idx="5">
                  <c:v>24</c:v>
                </c:pt>
                <c:pt idx="6">
                  <c:v>162</c:v>
                </c:pt>
                <c:pt idx="7">
                  <c:v>51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166</c:v>
                </c:pt>
                <c:pt idx="13">
                  <c:v>166</c:v>
                </c:pt>
                <c:pt idx="14">
                  <c:v>166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195</c:v>
                </c:pt>
                <c:pt idx="23">
                  <c:v>205</c:v>
                </c:pt>
                <c:pt idx="24">
                  <c:v>215</c:v>
                </c:pt>
                <c:pt idx="25">
                  <c:v>225</c:v>
                </c:pt>
                <c:pt idx="26">
                  <c:v>235</c:v>
                </c:pt>
                <c:pt idx="27">
                  <c:v>248</c:v>
                </c:pt>
                <c:pt idx="28">
                  <c:v>248</c:v>
                </c:pt>
                <c:pt idx="29">
                  <c:v>248</c:v>
                </c:pt>
                <c:pt idx="30">
                  <c:v/>
                </c:pt>
              </c:numCache>
            </c:numRef>
          </c:yVal>
          <c:smooth val="0"/>
        </c:ser>
        <c:axId val="72301856"/>
        <c:axId val="86950358"/>
      </c:scatterChart>
      <c:valAx>
        <c:axId val="72301856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950358"/>
        <c:crosses val="autoZero"/>
        <c:crossBetween val="midCat"/>
      </c:valAx>
      <c:valAx>
        <c:axId val="869503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3018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8971688903352"/>
          <c:y val="0.042337262942081"/>
          <c:w val="0.871135698014969"/>
          <c:h val="0.840594566888775"/>
        </c:manualLayout>
      </c:layout>
      <c:scatterChart>
        <c:scatterStyle val="line"/>
        <c:varyColors val="0"/>
        <c:ser>
          <c:idx val="0"/>
          <c:order val="0"/>
          <c:tx>
            <c:strRef>
              <c:f>Sept_2017!$D$20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Sept_2017!$C$21:$C$51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Sept_2017!$D$21:$D$51</c:f>
              <c:numCache>
                <c:formatCode>General</c:formatCode>
                <c:ptCount val="31"/>
                <c:pt idx="0">
                  <c:v>0.502</c:v>
                </c:pt>
                <c:pt idx="1">
                  <c:v>2.5</c:v>
                </c:pt>
                <c:pt idx="2">
                  <c:v>2.74</c:v>
                </c:pt>
                <c:pt idx="3">
                  <c:v>2.5</c:v>
                </c:pt>
                <c:pt idx="4">
                  <c:v>4.8</c:v>
                </c:pt>
                <c:pt idx="5">
                  <c:v>2</c:v>
                </c:pt>
                <c:pt idx="6">
                  <c:v>8</c:v>
                </c:pt>
                <c:pt idx="7">
                  <c:v>2.5</c:v>
                </c:pt>
                <c:pt idx="8">
                  <c:v>2.5</c:v>
                </c:pt>
                <c:pt idx="9">
                  <c:v>0.5</c:v>
                </c:pt>
                <c:pt idx="10">
                  <c:v>8</c:v>
                </c:pt>
                <c:pt idx="11">
                  <c:v>2.8</c:v>
                </c:pt>
                <c:pt idx="12">
                  <c:v>3.5</c:v>
                </c:pt>
                <c:pt idx="13">
                  <c:v>4.5</c:v>
                </c:pt>
                <c:pt idx="14">
                  <c:v>2.5</c:v>
                </c:pt>
                <c:pt idx="15">
                  <c:v>1</c:v>
                </c:pt>
                <c:pt idx="16">
                  <c:v>1.75</c:v>
                </c:pt>
                <c:pt idx="17">
                  <c:v>3</c:v>
                </c:pt>
                <c:pt idx="18">
                  <c:v>2.5</c:v>
                </c:pt>
                <c:pt idx="19">
                  <c:v>5.5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Sept_2017!$E$20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Sept_2017!$C$21:$C$51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Sept_2017!$E$21:$E$51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3.8</c:v>
                </c:pt>
                <c:pt idx="5">
                  <c:v>1.5</c:v>
                </c:pt>
                <c:pt idx="6">
                  <c:v>7.5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0.3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1.25</c:v>
                </c:pt>
                <c:pt idx="17">
                  <c:v>2</c:v>
                </c:pt>
                <c:pt idx="18">
                  <c:v>1</c:v>
                </c:pt>
                <c:pt idx="19">
                  <c:v>4.5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Sept_2017!$F$20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Sept_2017!$C$21:$C$51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Sept_2017!$F$21:$F$51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2</c:v>
                </c:pt>
                <c:pt idx="8">
                  <c:v>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Sept_2017!$G$20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Sept_2017!$C$21:$C$51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Sept_2017!$G$21:$G$51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6</c:v>
                </c:pt>
                <c:pt idx="11">
                  <c:v>2</c:v>
                </c:pt>
                <c:pt idx="12">
                  <c:v/>
                </c:pt>
                <c:pt idx="13">
                  <c:v>2</c:v>
                </c:pt>
                <c:pt idx="14">
                  <c:v>2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Sept_2017!$H$20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Sept_2017!$C$21:$C$51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Sept_2017!$H$21:$H$51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Sept_2017!$I$20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Sept_2017!$C$21:$C$51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Sept_2017!$I$21:$I$51</c:f>
              <c:numCache>
                <c:formatCode>General</c:formatCode>
                <c:ptCount val="31"/>
                <c:pt idx="0">
                  <c:v>0.5</c:v>
                </c:pt>
                <c:pt idx="1">
                  <c:v>0.5</c:v>
                </c:pt>
                <c:pt idx="2">
                  <c:v>1.24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1.5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Sept_2017!$L$20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Sept_2017!$C$21:$C$51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Sept_2017!$L$21:$L$51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63451979"/>
        <c:axId val="13673916"/>
      </c:scatterChart>
      <c:valAx>
        <c:axId val="6345197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673916"/>
        <c:crosses val="autoZero"/>
        <c:crossBetween val="midCat"/>
      </c:valAx>
      <c:valAx>
        <c:axId val="136739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451979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42954767328"/>
          <c:y val="0.106099436186571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Sept_2017!$O$79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Sept_2017!$D$79:$N$79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88</c:v>
                </c:pt>
              </c:numCache>
            </c:numRef>
          </c:val>
        </c:ser>
        <c:ser>
          <c:idx val="1"/>
          <c:order val="1"/>
          <c:tx>
            <c:strRef>
              <c:f>Sept_2017!$O$80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Sept_2017!$D$80:$N$80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11</c:v>
                </c:pt>
              </c:numCache>
            </c:numRef>
          </c:val>
        </c:ser>
        <c:gapWidth val="219"/>
        <c:overlap val="-27"/>
        <c:axId val="7985854"/>
        <c:axId val="14097911"/>
      </c:barChart>
      <c:catAx>
        <c:axId val="798585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097911"/>
        <c:crosses val="autoZero"/>
        <c:auto val="1"/>
        <c:lblAlgn val="ctr"/>
        <c:lblOffset val="100"/>
      </c:catAx>
      <c:valAx>
        <c:axId val="140979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8585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461354104254"/>
          <c:y val="0.171811375279128"/>
          <c:w val="0.88424206111444"/>
          <c:h val="0.68790227242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Sept_2017!$Q$116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Sept_2017!$D$112:$O$112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Sept_2017!$D$116:$O$116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Sept_2017!$Q$117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Sept_2017!$D$112:$O$112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Sept_2017!$D$117:$O$117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34572301"/>
        <c:axId val="18571482"/>
      </c:barChart>
      <c:catAx>
        <c:axId val="345723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571482"/>
        <c:crosses val="autoZero"/>
        <c:auto val="1"/>
        <c:lblAlgn val="ctr"/>
        <c:lblOffset val="100"/>
      </c:catAx>
      <c:valAx>
        <c:axId val="185714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57230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Sept_2017!$V$116:$AR$116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Sept_2017!$V$117:$AR$117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55440923"/>
        <c:axId val="62776124"/>
      </c:barChart>
      <c:catAx>
        <c:axId val="554409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776124"/>
        <c:crosses val="autoZero"/>
        <c:auto val="1"/>
        <c:lblAlgn val="ctr"/>
        <c:lblOffset val="100"/>
      </c:catAx>
      <c:valAx>
        <c:axId val="627761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44092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361377752682"/>
          <c:y val="0.0291749174917492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Oct_2017!$Q$21:$Q$51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126</c:v>
                </c:pt>
                <c:pt idx="29">
                  <c:v>126</c:v>
                </c:pt>
                <c:pt idx="30">
                  <c:v>126</c:v>
                </c:pt>
              </c:numCache>
            </c:numRef>
          </c:yVal>
          <c:smooth val="0"/>
        </c:ser>
        <c:axId val="66572615"/>
        <c:axId val="83495946"/>
      </c:scatterChart>
      <c:valAx>
        <c:axId val="66572615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495946"/>
        <c:crosses val="autoZero"/>
        <c:crossBetween val="midCat"/>
      </c:valAx>
      <c:valAx>
        <c:axId val="834959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57261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339256865913"/>
          <c:y val="0.0297029702970297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Apr_2017!$Q$21:$Q$51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/>
                </c:pt>
              </c:numCache>
            </c:numRef>
          </c:yVal>
          <c:smooth val="0"/>
        </c:ser>
        <c:axId val="75065641"/>
        <c:axId val="24708390"/>
      </c:scatterChart>
      <c:valAx>
        <c:axId val="75065641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708390"/>
        <c:crosses val="autoZero"/>
        <c:crossBetween val="midCat"/>
      </c:valAx>
      <c:valAx>
        <c:axId val="247083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06564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8971688903352"/>
          <c:y val="0.042337262942081"/>
          <c:w val="0.871135698014969"/>
          <c:h val="0.840594566888775"/>
        </c:manualLayout>
      </c:layout>
      <c:scatterChart>
        <c:scatterStyle val="line"/>
        <c:varyColors val="0"/>
        <c:ser>
          <c:idx val="0"/>
          <c:order val="0"/>
          <c:tx>
            <c:strRef>
              <c:f>Oct_2017!$D$20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Oct_2017!$C$21:$C$51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Oct_2017!$D$21:$D$51</c:f>
              <c:numCache>
                <c:formatCode>General</c:formatCode>
                <c:ptCount val="31"/>
                <c:pt idx="0">
                  <c:v>0.502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5</c:v>
                </c:pt>
                <c:pt idx="9">
                  <c:v>5.5</c:v>
                </c:pt>
                <c:pt idx="10">
                  <c:v>12.5</c:v>
                </c:pt>
                <c:pt idx="11">
                  <c:v>12.5</c:v>
                </c:pt>
                <c:pt idx="12">
                  <c:v>2.5</c:v>
                </c:pt>
                <c:pt idx="13">
                  <c:v>2.5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4.5</c:v>
                </c:pt>
                <c:pt idx="23">
                  <c:v>5</c:v>
                </c:pt>
                <c:pt idx="24">
                  <c:v>3.5</c:v>
                </c:pt>
                <c:pt idx="25">
                  <c:v>6</c:v>
                </c:pt>
                <c:pt idx="26">
                  <c:v>0.5</c:v>
                </c:pt>
                <c:pt idx="27">
                  <c:v>4.5</c:v>
                </c:pt>
                <c:pt idx="28">
                  <c:v>4.5</c:v>
                </c:pt>
                <c:pt idx="29">
                  <c:v>8.5</c:v>
                </c:pt>
                <c:pt idx="30">
                  <c:v>8.5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Oct_2017!$E$20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Oct_2017!$C$21:$C$51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Oct_2017!$E$21:$E$51</c:f>
              <c:numCache>
                <c:formatCode>General</c:formatCode>
                <c:ptCount val="3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Oct_2017!$F$20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Oct_2017!$C$21:$C$51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Oct_2017!$F$21:$F$51</c:f>
              <c:numCache>
                <c:formatCode>General</c:formatCode>
                <c:ptCount val="3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Oct_2017!$G$20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Oct_2017!$C$21:$C$51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Oct_2017!$G$21:$G$51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1.5</c:v>
                </c:pt>
                <c:pt idx="19">
                  <c:v>0</c:v>
                </c:pt>
                <c:pt idx="20">
                  <c:v>3.5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0</c:v>
                </c:pt>
                <c:pt idx="27">
                  <c:v>4</c:v>
                </c:pt>
                <c:pt idx="28">
                  <c:v>4</c:v>
                </c:pt>
                <c:pt idx="29">
                  <c:v>8</c:v>
                </c:pt>
                <c:pt idx="30">
                  <c:v>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Oct_2017!$H$20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Oct_2017!$C$21:$C$51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Oct_2017!$H$21:$H$51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Oct_2017!$I$20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Oct_2017!$C$21:$C$51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Oct_2017!$I$21:$I$51</c:f>
              <c:numCache>
                <c:formatCode>General</c:formatCode>
                <c:ptCount val="31"/>
                <c:pt idx="0">
                  <c:v>0.5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3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  <c:pt idx="24">
                  <c:v>0.5</c:v>
                </c:pt>
                <c:pt idx="25">
                  <c:v>1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Oct_2017!$L$20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Oct_2017!$C$21:$C$51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Oct_2017!$L$21:$L$51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72386896"/>
        <c:axId val="81281548"/>
      </c:scatterChart>
      <c:valAx>
        <c:axId val="723868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281548"/>
        <c:crosses val="autoZero"/>
        <c:crossBetween val="midCat"/>
      </c:valAx>
      <c:valAx>
        <c:axId val="812815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3868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42954767328"/>
          <c:y val="0.106099436186571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Oct_2017!$O$79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Oct_2017!$D$79:$N$79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88</c:v>
                </c:pt>
              </c:numCache>
            </c:numRef>
          </c:val>
        </c:ser>
        <c:ser>
          <c:idx val="1"/>
          <c:order val="1"/>
          <c:tx>
            <c:strRef>
              <c:f>Oct_2017!$O$80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Oct_2017!$D$80:$N$80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</c:ser>
        <c:gapWidth val="219"/>
        <c:overlap val="-27"/>
        <c:axId val="94146177"/>
        <c:axId val="29286216"/>
      </c:barChart>
      <c:catAx>
        <c:axId val="94146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286216"/>
        <c:crosses val="autoZero"/>
        <c:auto val="1"/>
        <c:lblAlgn val="ctr"/>
        <c:lblOffset val="100"/>
      </c:catAx>
      <c:valAx>
        <c:axId val="292862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14617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461354104254"/>
          <c:y val="0.171811375279128"/>
          <c:w val="0.88424206111444"/>
          <c:h val="0.68790227242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Oct_2017!$Q$116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Oct_2017!$D$112:$O$112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Oct_2017!$D$116:$O$116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Oct_2017!$Q$117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Oct_2017!$D$112:$O$112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Oct_2017!$D$117:$O$117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15928206"/>
        <c:axId val="27737217"/>
      </c:barChart>
      <c:catAx>
        <c:axId val="159282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737217"/>
        <c:crosses val="autoZero"/>
        <c:auto val="1"/>
        <c:lblAlgn val="ctr"/>
        <c:lblOffset val="100"/>
      </c:catAx>
      <c:valAx>
        <c:axId val="277372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92820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Oct_2017!$V$116:$AR$116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Oct_2017!$V$117:$AR$117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44575706"/>
        <c:axId val="44987905"/>
      </c:barChart>
      <c:catAx>
        <c:axId val="44575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987905"/>
        <c:crosses val="autoZero"/>
        <c:auto val="1"/>
        <c:lblAlgn val="ctr"/>
        <c:lblOffset val="100"/>
      </c:catAx>
      <c:valAx>
        <c:axId val="449879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57570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361377752682"/>
          <c:y val="0.0291749174917492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Nov_2017!$Q$21:$Q$51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/>
                </c:pt>
              </c:numCache>
            </c:numRef>
          </c:yVal>
          <c:smooth val="0"/>
        </c:ser>
        <c:axId val="62374246"/>
        <c:axId val="34908003"/>
      </c:scatterChart>
      <c:valAx>
        <c:axId val="62374246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908003"/>
        <c:crosses val="autoZero"/>
        <c:crossBetween val="midCat"/>
      </c:valAx>
      <c:valAx>
        <c:axId val="349080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3742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8971688903352"/>
          <c:y val="0.042337262942081"/>
          <c:w val="0.871135698014969"/>
          <c:h val="0.840594566888775"/>
        </c:manualLayout>
      </c:layout>
      <c:scatterChart>
        <c:scatterStyle val="line"/>
        <c:varyColors val="0"/>
        <c:ser>
          <c:idx val="0"/>
          <c:order val="0"/>
          <c:tx>
            <c:strRef>
              <c:f>Nov_2017!$D$20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Nov_2017!$C$21:$C$51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Nov_2017!$D$21:$D$51</c:f>
              <c:numCache>
                <c:formatCode>General</c:formatCode>
                <c:ptCount val="31"/>
                <c:pt idx="0">
                  <c:v>8.502</c:v>
                </c:pt>
                <c:pt idx="1">
                  <c:v>8.5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4.5</c:v>
                </c:pt>
                <c:pt idx="6">
                  <c:v>3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6.5</c:v>
                </c:pt>
                <c:pt idx="11">
                  <c:v>2.5</c:v>
                </c:pt>
                <c:pt idx="12">
                  <c:v>3.5</c:v>
                </c:pt>
                <c:pt idx="13">
                  <c:v>3.5</c:v>
                </c:pt>
                <c:pt idx="14">
                  <c:v>2.5</c:v>
                </c:pt>
                <c:pt idx="15">
                  <c:v>2.25</c:v>
                </c:pt>
                <c:pt idx="16">
                  <c:v>2.5</c:v>
                </c:pt>
                <c:pt idx="17">
                  <c:v>6.5</c:v>
                </c:pt>
                <c:pt idx="18">
                  <c:v>2</c:v>
                </c:pt>
                <c:pt idx="19">
                  <c:v>3</c:v>
                </c:pt>
                <c:pt idx="20">
                  <c:v>0.5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Nov_2017!$E$20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Nov_2017!$C$21:$C$51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Nov_2017!$E$21:$E$51</c:f>
              <c:numCache>
                <c:formatCode>General</c:formatCode>
                <c:ptCount val="3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Nov_2017!$F$20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Nov_2017!$C$21:$C$51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Nov_2017!$F$21:$F$51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Nov_2017!$G$20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Nov_2017!$C$21:$C$51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Nov_2017!$G$21:$G$51</c:f>
              <c:numCache>
                <c:formatCode>General</c:formatCode>
                <c:ptCount val="31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Nov_2017!$H$20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Nov_2017!$C$21:$C$51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Nov_2017!$H$21:$H$51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Nov_2017!$I$20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Nov_2017!$C$21:$C$51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Nov_2017!$I$21:$I$51</c:f>
              <c:numCache>
                <c:formatCode>General</c:formatCode>
                <c:ptCount val="3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Nov_2017!$L$20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Nov_2017!$C$21:$C$51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Nov_2017!$L$21:$L$51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3</c:v>
                </c:pt>
                <c:pt idx="6">
                  <c:v>2.5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1.75</c:v>
                </c:pt>
                <c:pt idx="16">
                  <c:v>2</c:v>
                </c:pt>
                <c:pt idx="17">
                  <c:v>6</c:v>
                </c:pt>
                <c:pt idx="18">
                  <c:v>1.5</c:v>
                </c:pt>
                <c:pt idx="19">
                  <c:v>3</c:v>
                </c:pt>
                <c:pt idx="20">
                  <c:v>0.5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/>
                </c:pt>
              </c:numCache>
            </c:numRef>
          </c:yVal>
          <c:smooth val="0"/>
        </c:ser>
        <c:axId val="20786571"/>
        <c:axId val="49420265"/>
      </c:scatterChart>
      <c:valAx>
        <c:axId val="207865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420265"/>
        <c:crosses val="autoZero"/>
        <c:crossBetween val="midCat"/>
      </c:valAx>
      <c:valAx>
        <c:axId val="494202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786571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42954767328"/>
          <c:y val="0.106099436186571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Nov_2017!$O$79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Nov_2017!$D$79:$N$79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88</c:v>
                </c:pt>
              </c:numCache>
            </c:numRef>
          </c:val>
        </c:ser>
        <c:ser>
          <c:idx val="1"/>
          <c:order val="1"/>
          <c:tx>
            <c:strRef>
              <c:f>Nov_2017!$O$80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Nov_2017!$D$80:$N$80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</c:ser>
        <c:gapWidth val="219"/>
        <c:overlap val="-27"/>
        <c:axId val="31162065"/>
        <c:axId val="98197999"/>
      </c:barChart>
      <c:catAx>
        <c:axId val="311620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197999"/>
        <c:crosses val="autoZero"/>
        <c:auto val="1"/>
        <c:lblAlgn val="ctr"/>
        <c:lblOffset val="100"/>
      </c:catAx>
      <c:valAx>
        <c:axId val="981979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16206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461354104254"/>
          <c:y val="0.171811375279128"/>
          <c:w val="0.88424206111444"/>
          <c:h val="0.68790227242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Nov_2017!$Q$116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Nov_2017!$D$112:$O$112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Nov_2017!$D$116:$O$116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Nov_2017!$Q$117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Nov_2017!$D$112:$O$112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Nov_2017!$D$117:$O$117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46994419"/>
        <c:axId val="65893281"/>
      </c:barChart>
      <c:catAx>
        <c:axId val="469944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893281"/>
        <c:crosses val="autoZero"/>
        <c:auto val="1"/>
        <c:lblAlgn val="ctr"/>
        <c:lblOffset val="100"/>
      </c:catAx>
      <c:valAx>
        <c:axId val="658932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99441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Nov_2017!$V$116:$AR$116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Nov_2017!$V$117:$AR$117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35362240"/>
        <c:axId val="22046108"/>
      </c:barChart>
      <c:catAx>
        <c:axId val="3536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046108"/>
        <c:crosses val="autoZero"/>
        <c:auto val="1"/>
        <c:lblAlgn val="ctr"/>
        <c:lblOffset val="100"/>
      </c:catAx>
      <c:valAx>
        <c:axId val="22046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36224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278130735564"/>
          <c:y val="0.0291749174917492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Dec_2017!$Q$21:$Q$51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yVal>
          <c:smooth val="0"/>
        </c:ser>
        <c:axId val="47687587"/>
        <c:axId val="4032109"/>
      </c:scatterChart>
      <c:valAx>
        <c:axId val="47687587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32109"/>
        <c:crosses val="autoZero"/>
        <c:crossBetween val="midCat"/>
      </c:valAx>
      <c:valAx>
        <c:axId val="40321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6875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383686611215"/>
          <c:y val="0.0297068919989438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May_2017!$Q$21:$Q$51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</c:v>
                </c:pt>
                <c:pt idx="13">
                  <c:v>34</c:v>
                </c:pt>
                <c:pt idx="14">
                  <c:v>36</c:v>
                </c:pt>
                <c:pt idx="15">
                  <c:v>36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100</c:v>
                </c:pt>
                <c:pt idx="27">
                  <c:v>107</c:v>
                </c:pt>
                <c:pt idx="28">
                  <c:v>116</c:v>
                </c:pt>
                <c:pt idx="29">
                  <c:v>116</c:v>
                </c:pt>
                <c:pt idx="30">
                  <c:v>128</c:v>
                </c:pt>
              </c:numCache>
            </c:numRef>
          </c:yVal>
          <c:smooth val="0"/>
        </c:ser>
        <c:axId val="77835159"/>
        <c:axId val="43664721"/>
      </c:scatterChart>
      <c:valAx>
        <c:axId val="77835159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664721"/>
        <c:crosses val="autoZero"/>
        <c:crossBetween val="midCat"/>
      </c:valAx>
      <c:valAx>
        <c:axId val="436647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83515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9055649241147"/>
          <c:y val="0.042337262942081"/>
          <c:w val="0.871124659488909"/>
          <c:h val="0.840594566888775"/>
        </c:manualLayout>
      </c:layout>
      <c:scatterChart>
        <c:scatterStyle val="line"/>
        <c:varyColors val="0"/>
        <c:ser>
          <c:idx val="0"/>
          <c:order val="0"/>
          <c:tx>
            <c:strRef>
              <c:f>Dec_2017!$D$20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Dec_2017!$D$21:$D$51</c:f>
              <c:numCache>
                <c:formatCode>General</c:formatCode>
                <c:ptCount val="31"/>
                <c:pt idx="0">
                  <c:v>2.502</c:v>
                </c:pt>
                <c:pt idx="1">
                  <c:v>4.5</c:v>
                </c:pt>
                <c:pt idx="2">
                  <c:v>3</c:v>
                </c:pt>
                <c:pt idx="3">
                  <c:v>3.38333333333333</c:v>
                </c:pt>
                <c:pt idx="4">
                  <c:v>4.4</c:v>
                </c:pt>
                <c:pt idx="5">
                  <c:v>3.9</c:v>
                </c:pt>
                <c:pt idx="6">
                  <c:v>2.5</c:v>
                </c:pt>
                <c:pt idx="7">
                  <c:v>2.5</c:v>
                </c:pt>
                <c:pt idx="8">
                  <c:v>6.5</c:v>
                </c:pt>
                <c:pt idx="9">
                  <c:v>3.5</c:v>
                </c:pt>
                <c:pt idx="10">
                  <c:v>3.5</c:v>
                </c:pt>
                <c:pt idx="11">
                  <c:v>5</c:v>
                </c:pt>
                <c:pt idx="12">
                  <c:v>4</c:v>
                </c:pt>
                <c:pt idx="13">
                  <c:v>1.5</c:v>
                </c:pt>
                <c:pt idx="14">
                  <c:v>6.5</c:v>
                </c:pt>
                <c:pt idx="15">
                  <c:v>1.5</c:v>
                </c:pt>
                <c:pt idx="16">
                  <c:v>1.75</c:v>
                </c:pt>
                <c:pt idx="17">
                  <c:v>2.5</c:v>
                </c:pt>
                <c:pt idx="18">
                  <c:v>2.5</c:v>
                </c:pt>
                <c:pt idx="19">
                  <c:v>2.12</c:v>
                </c:pt>
                <c:pt idx="20">
                  <c:v>3.5</c:v>
                </c:pt>
                <c:pt idx="21">
                  <c:v>1.5</c:v>
                </c:pt>
                <c:pt idx="22">
                  <c:v>0.5</c:v>
                </c:pt>
                <c:pt idx="23">
                  <c:v>2.5</c:v>
                </c:pt>
                <c:pt idx="24">
                  <c:v>2.5</c:v>
                </c:pt>
                <c:pt idx="25">
                  <c:v>4.15</c:v>
                </c:pt>
                <c:pt idx="26">
                  <c:v>4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Dec_2017!$E$20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Dec_2017!$E$21:$E$51</c:f>
              <c:numCache>
                <c:formatCode>General</c:formatCode>
                <c:ptCount val="3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Dec_2017!$F$20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Dec_2017!$F$21:$F$51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Dec_2017!$G$20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Dec_2017!$G$21:$G$51</c:f>
              <c:numCache>
                <c:formatCode>General</c:formatCode>
                <c:ptCount val="31"/>
                <c:pt idx="0">
                  <c:v>2</c:v>
                </c:pt>
                <c:pt idx="1">
                  <c:v>4</c:v>
                </c:pt>
                <c:pt idx="2">
                  <c:v>2.5</c:v>
                </c:pt>
                <c:pt idx="3">
                  <c:v>2.38333333333333</c:v>
                </c:pt>
                <c:pt idx="4">
                  <c:v>3.78</c:v>
                </c:pt>
                <c:pt idx="5">
                  <c:v>3.4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4.5</c:v>
                </c:pt>
                <c:pt idx="12">
                  <c:v>3.5</c:v>
                </c:pt>
                <c:pt idx="13">
                  <c:v>1</c:v>
                </c:pt>
                <c:pt idx="14">
                  <c:v>6</c:v>
                </c:pt>
                <c:pt idx="15">
                  <c:v>1</c:v>
                </c:pt>
                <c:pt idx="16">
                  <c:v>1.25</c:v>
                </c:pt>
                <c:pt idx="17">
                  <c:v>2</c:v>
                </c:pt>
                <c:pt idx="18">
                  <c:v>2</c:v>
                </c:pt>
                <c:pt idx="19">
                  <c:v>1.62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3.65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Dec_2017!$H$20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Dec_2017!$H$21:$H$51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Dec_2017!$I$20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Dec_2017!$I$21:$I$51</c:f>
              <c:numCache>
                <c:formatCode>General</c:formatCode>
                <c:ptCount val="3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0.62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1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Dec_2017!$L$20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Dec_2017!$L$21:$L$51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86724557"/>
        <c:axId val="85288607"/>
      </c:scatterChart>
      <c:valAx>
        <c:axId val="867245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288607"/>
        <c:crosses val="autoZero"/>
        <c:crossBetween val="midCat"/>
      </c:valAx>
      <c:valAx>
        <c:axId val="852886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724557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46179789856"/>
          <c:y val="0.106099436186571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Dec_2017!$O$79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Dec_2017!$D$79:$N$79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88</c:v>
                </c:pt>
              </c:numCache>
            </c:numRef>
          </c:val>
        </c:ser>
        <c:ser>
          <c:idx val="1"/>
          <c:order val="1"/>
          <c:tx>
            <c:strRef>
              <c:f>Dec_2017!$O$80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Dec_2017!$D$80:$N$80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17</c:v>
                </c:pt>
              </c:numCache>
            </c:numRef>
          </c:val>
        </c:ser>
        <c:gapWidth val="219"/>
        <c:overlap val="-27"/>
        <c:axId val="76108941"/>
        <c:axId val="30458898"/>
      </c:barChart>
      <c:catAx>
        <c:axId val="761089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458898"/>
        <c:crosses val="autoZero"/>
        <c:auto val="1"/>
        <c:lblAlgn val="ctr"/>
        <c:lblOffset val="100"/>
      </c:catAx>
      <c:valAx>
        <c:axId val="304588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10894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461354104254"/>
          <c:y val="0.171811375279128"/>
          <c:w val="0.88424206111444"/>
          <c:h val="0.68790227242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Dec_2017!$Q$116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Dec_2017!$D$112:$O$112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Dec_2017!$D$116:$O$116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Dec_2017!$Q$117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Dec_2017!$D$112:$O$112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Dec_2017!$D$117:$O$117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96505198"/>
        <c:axId val="3646954"/>
      </c:barChart>
      <c:catAx>
        <c:axId val="965051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46954"/>
        <c:crosses val="autoZero"/>
        <c:auto val="1"/>
        <c:lblAlgn val="ctr"/>
        <c:lblOffset val="100"/>
      </c:catAx>
      <c:valAx>
        <c:axId val="36469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50519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Dec_2017!$V$116:$AR$116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Dec_2017!$V$117:$AR$117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50574284"/>
        <c:axId val="79463402"/>
      </c:barChart>
      <c:catAx>
        <c:axId val="505742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463402"/>
        <c:crosses val="autoZero"/>
        <c:auto val="1"/>
        <c:lblAlgn val="ctr"/>
        <c:lblOffset val="100"/>
      </c:catAx>
      <c:valAx>
        <c:axId val="794634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57428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278130735564"/>
          <c:y val="0.0291749174917492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Jan_2018!$Q$21:$Q$51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0"/>
        </c:ser>
        <c:axId val="26358297"/>
        <c:axId val="66567484"/>
      </c:scatterChart>
      <c:valAx>
        <c:axId val="26358297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567484"/>
        <c:crosses val="autoZero"/>
        <c:crossBetween val="midCat"/>
      </c:valAx>
      <c:valAx>
        <c:axId val="665674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35829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9055649241147"/>
          <c:y val="0.042337262942081"/>
          <c:w val="0.871124659488909"/>
          <c:h val="0.840594566888775"/>
        </c:manualLayout>
      </c:layout>
      <c:scatterChart>
        <c:scatterStyle val="line"/>
        <c:varyColors val="0"/>
        <c:ser>
          <c:idx val="0"/>
          <c:order val="0"/>
          <c:tx>
            <c:strRef>
              <c:f>Jan_2018!$D$20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Jan_2018!$C$21:$C$51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Jan_2018!$D$21:$D$51</c:f>
              <c:numCache>
                <c:formatCode>General</c:formatCode>
                <c:ptCount val="31"/>
                <c:pt idx="0">
                  <c:v>2.502</c:v>
                </c:pt>
                <c:pt idx="1">
                  <c:v>3.5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5.5</c:v>
                </c:pt>
                <c:pt idx="6">
                  <c:v>4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3.5</c:v>
                </c:pt>
                <c:pt idx="13">
                  <c:v>1.5</c:v>
                </c:pt>
                <c:pt idx="14">
                  <c:v>0.5</c:v>
                </c:pt>
                <c:pt idx="15">
                  <c:v>4</c:v>
                </c:pt>
                <c:pt idx="16">
                  <c:v>5.45</c:v>
                </c:pt>
                <c:pt idx="17">
                  <c:v>2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Jan_2018!$E$20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Jan_2018!$C$21:$C$51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Jan_2018!$E$21:$E$51</c:f>
              <c:numCache>
                <c:formatCode>General</c:formatCode>
                <c:ptCount val="3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Jan_2018!$F$20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Jan_2018!$C$21:$C$51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Jan_2018!$F$21:$F$51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Jan_2018!$G$20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Jan_2018!$C$21:$C$51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Jan_2018!$G$21:$G$51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2.5</c:v>
                </c:pt>
                <c:pt idx="3">
                  <c:v>1.5</c:v>
                </c:pt>
                <c:pt idx="4">
                  <c:v>1.5</c:v>
                </c:pt>
                <c:pt idx="5">
                  <c:v>5</c:v>
                </c:pt>
                <c:pt idx="6">
                  <c:v>3.5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3.5</c:v>
                </c:pt>
                <c:pt idx="16">
                  <c:v>4.95</c:v>
                </c:pt>
                <c:pt idx="17">
                  <c:v>1.5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Jan_2018!$H$20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Jan_2018!$C$21:$C$51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Jan_2018!$H$21:$H$51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Jan_2018!$I$20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Jan_2018!$C$21:$C$51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Jan_2018!$I$21:$I$51</c:f>
              <c:numCache>
                <c:formatCode>General</c:formatCode>
                <c:ptCount val="3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Jan_2018!$L$20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Jan_2018!$C$21:$C$51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Jan_2018!$L$21:$L$51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96142776"/>
        <c:axId val="90343834"/>
      </c:scatterChart>
      <c:valAx>
        <c:axId val="961427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343834"/>
        <c:crosses val="autoZero"/>
        <c:crossBetween val="midCat"/>
      </c:valAx>
      <c:valAx>
        <c:axId val="903438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1427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46179789856"/>
          <c:y val="0.106099436186571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Jan_2018!$O$79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Jan_2018!$D$79:$N$79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88</c:v>
                </c:pt>
              </c:numCache>
            </c:numRef>
          </c:val>
        </c:ser>
        <c:ser>
          <c:idx val="1"/>
          <c:order val="1"/>
          <c:tx>
            <c:strRef>
              <c:f>Jan_2018!$O$80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Jan_2018!$D$80:$N$80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</c:numCache>
            </c:numRef>
          </c:val>
        </c:ser>
        <c:gapWidth val="219"/>
        <c:overlap val="-27"/>
        <c:axId val="35919931"/>
        <c:axId val="80069485"/>
      </c:barChart>
      <c:catAx>
        <c:axId val="359199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069485"/>
        <c:crosses val="autoZero"/>
        <c:auto val="1"/>
        <c:lblAlgn val="ctr"/>
        <c:lblOffset val="100"/>
      </c:catAx>
      <c:valAx>
        <c:axId val="800694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91993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461354104254"/>
          <c:y val="0.171811375279128"/>
          <c:w val="0.88424206111444"/>
          <c:h val="0.68790227242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Jan_2018!$Q$116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Jan_2018!$D$112:$O$112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Jan_2018!$D$116:$O$116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Jan_2018!$Q$117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Jan_2018!$D$112:$O$112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Jan_2018!$D$117:$O$117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12119014"/>
        <c:axId val="42050406"/>
      </c:barChart>
      <c:catAx>
        <c:axId val="121190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050406"/>
        <c:crosses val="autoZero"/>
        <c:auto val="1"/>
        <c:lblAlgn val="ctr"/>
        <c:lblOffset val="100"/>
      </c:catAx>
      <c:valAx>
        <c:axId val="42050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11901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Jan_2018!$V$116:$AR$116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Jan_2018!$V$117:$AR$117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52243466"/>
        <c:axId val="27514778"/>
      </c:barChart>
      <c:catAx>
        <c:axId val="522434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514778"/>
        <c:crosses val="autoZero"/>
        <c:auto val="1"/>
        <c:lblAlgn val="ctr"/>
        <c:lblOffset val="100"/>
      </c:catAx>
      <c:valAx>
        <c:axId val="275147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24346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278130735564"/>
          <c:y val="0.0281188118811881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Feb_2018!$Q$21:$Q$51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32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70</c:v>
                </c:pt>
                <c:pt idx="23">
                  <c:v>95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66841203"/>
        <c:axId val="88318013"/>
      </c:scatterChart>
      <c:valAx>
        <c:axId val="66841203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318013"/>
        <c:crosses val="autoZero"/>
        <c:crossBetween val="midCat"/>
      </c:valAx>
      <c:valAx>
        <c:axId val="883180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84120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55152683624604"/>
          <c:y val="0.0509936257967754"/>
          <c:w val="0.871136264693078"/>
          <c:h val="0.840738657667792"/>
        </c:manualLayout>
      </c:layout>
      <c:scatterChart>
        <c:scatterStyle val="line"/>
        <c:varyColors val="0"/>
        <c:ser>
          <c:idx val="0"/>
          <c:order val="0"/>
          <c:tx>
            <c:strRef>
              <c:f>May_2017!$D$20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May_2017!$D$21:$D$51</c:f>
              <c:numCache>
                <c:formatCode>General</c:formatCode>
                <c:ptCount val="31"/>
                <c:pt idx="0">
                  <c:v>5.001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3.65</c:v>
                </c:pt>
                <c:pt idx="8">
                  <c:v>2.5</c:v>
                </c:pt>
                <c:pt idx="9">
                  <c:v>9.5</c:v>
                </c:pt>
                <c:pt idx="10">
                  <c:v>10</c:v>
                </c:pt>
                <c:pt idx="11">
                  <c:v>1.5</c:v>
                </c:pt>
                <c:pt idx="12">
                  <c:v>3.3</c:v>
                </c:pt>
                <c:pt idx="13">
                  <c:v>5</c:v>
                </c:pt>
                <c:pt idx="14">
                  <c:v>0.9</c:v>
                </c:pt>
                <c:pt idx="15">
                  <c:v>3</c:v>
                </c:pt>
                <c:pt idx="16">
                  <c:v>8</c:v>
                </c:pt>
                <c:pt idx="17">
                  <c:v>0.5</c:v>
                </c:pt>
                <c:pt idx="18">
                  <c:v>3</c:v>
                </c:pt>
                <c:pt idx="19">
                  <c:v>2</c:v>
                </c:pt>
                <c:pt idx="20">
                  <c:v>9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2</c:v>
                </c:pt>
                <c:pt idx="26">
                  <c:v>1</c:v>
                </c:pt>
                <c:pt idx="27">
                  <c:v>10</c:v>
                </c:pt>
                <c:pt idx="28">
                  <c:v>4</c:v>
                </c:pt>
                <c:pt idx="29">
                  <c:v>3</c:v>
                </c:pt>
                <c:pt idx="3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May_2017!$E$20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May_2017!$E$21:$E$51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May_2017!$F$20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May_2017!$F$21:$F$51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May_2017!$G$20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May_2017!$G$21:$G$51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May_2017!$H$20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May_2017!$H$21:$H$51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May_2017!$I$20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May_2017!$I$21:$I$51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1.45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0.9</c:v>
                </c:pt>
                <c:pt idx="15">
                  <c:v>1.5</c:v>
                </c:pt>
                <c:pt idx="16">
                  <c:v>2</c:v>
                </c:pt>
                <c:pt idx="17">
                  <c:v>0.5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May_2017!$L$20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May_2017!$L$21:$L$51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9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2.2</c:v>
                </c:pt>
                <c:pt idx="8">
                  <c:v>2</c:v>
                </c:pt>
                <c:pt idx="9">
                  <c:v>9</c:v>
                </c:pt>
                <c:pt idx="10">
                  <c:v>9</c:v>
                </c:pt>
                <c:pt idx="11">
                  <c:v>0.5</c:v>
                </c:pt>
                <c:pt idx="12">
                  <c:v>0.3</c:v>
                </c:pt>
                <c:pt idx="13">
                  <c:v>3</c:v>
                </c:pt>
                <c:pt idx="14">
                  <c:v/>
                </c:pt>
                <c:pt idx="15">
                  <c:v>1.5</c:v>
                </c:pt>
                <c:pt idx="16">
                  <c:v>6</c:v>
                </c:pt>
                <c:pt idx="17">
                  <c:v/>
                </c:pt>
                <c:pt idx="18">
                  <c:v/>
                </c:pt>
                <c:pt idx="19">
                  <c:v>1</c:v>
                </c:pt>
                <c:pt idx="20">
                  <c:v>9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/>
                </c:pt>
                <c:pt idx="26">
                  <c:v/>
                </c:pt>
                <c:pt idx="27">
                  <c:v>9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axId val="22254355"/>
        <c:axId val="68522241"/>
      </c:scatterChart>
      <c:valAx>
        <c:axId val="222543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522241"/>
        <c:crosses val="autoZero"/>
        <c:crossBetween val="midCat"/>
      </c:valAx>
      <c:valAx>
        <c:axId val="685222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254355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5964923191741"/>
          <c:y val="0.106017997750281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9055649241147"/>
          <c:y val="0.042337262942081"/>
          <c:w val="0.871124659488909"/>
          <c:h val="0.840594566888775"/>
        </c:manualLayout>
      </c:layout>
      <c:scatterChart>
        <c:scatterStyle val="line"/>
        <c:varyColors val="0"/>
        <c:ser>
          <c:idx val="0"/>
          <c:order val="0"/>
          <c:tx>
            <c:strRef>
              <c:f>Feb_2018!$D$20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Feb_2018!$C$21:$C$51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xVal>
          <c:yVal>
            <c:numRef>
              <c:f>Feb_2018!$D$21:$D$51</c:f>
              <c:numCache>
                <c:formatCode>General</c:formatCode>
                <c:ptCount val="31"/>
                <c:pt idx="0">
                  <c:v>2.502</c:v>
                </c:pt>
                <c:pt idx="1">
                  <c:v>3.5</c:v>
                </c:pt>
                <c:pt idx="2">
                  <c:v>3.5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0.5</c:v>
                </c:pt>
                <c:pt idx="8">
                  <c:v>0.5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1.5</c:v>
                </c:pt>
                <c:pt idx="15">
                  <c:v>0.5</c:v>
                </c:pt>
                <c:pt idx="16">
                  <c:v>1.5</c:v>
                </c:pt>
                <c:pt idx="17">
                  <c:v>0.5</c:v>
                </c:pt>
                <c:pt idx="18">
                  <c:v>2.5</c:v>
                </c:pt>
                <c:pt idx="19">
                  <c:v>2.5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0.5</c:v>
                </c:pt>
                <c:pt idx="24">
                  <c:v>3.5</c:v>
                </c:pt>
                <c:pt idx="25">
                  <c:v>2.5</c:v>
                </c:pt>
                <c:pt idx="26">
                  <c:v>6.5</c:v>
                </c:pt>
                <c:pt idx="27">
                  <c:v>0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Feb_2018!$E$20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Feb_2018!$C$21:$C$51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xVal>
          <c:yVal>
            <c:numRef>
              <c:f>Feb_2018!$E$21:$E$51</c:f>
              <c:numCache>
                <c:formatCode>General</c:formatCode>
                <c:ptCount val="3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Feb_2018!$F$20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Feb_2018!$C$21:$C$51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xVal>
          <c:yVal>
            <c:numRef>
              <c:f>Feb_2018!$F$21:$F$51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Feb_2018!$G$20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Feb_2018!$C$21:$C$51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xVal>
          <c:yVal>
            <c:numRef>
              <c:f>Feb_2018!$G$21:$G$51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0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Feb_2018!$H$20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Feb_2018!$C$21:$C$51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xVal>
          <c:yVal>
            <c:numRef>
              <c:f>Feb_2018!$H$21:$H$51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Feb_2018!$I$20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Feb_2018!$C$21:$C$51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xVal>
          <c:yVal>
            <c:numRef>
              <c:f>Feb_2018!$I$21:$I$51</c:f>
              <c:numCache>
                <c:formatCode>General</c:formatCode>
                <c:ptCount val="3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3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Feb_2018!$L$20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Feb_2018!$C$21:$C$51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xVal>
          <c:yVal>
            <c:numRef>
              <c:f>Feb_2018!$L$21:$L$51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0.5</c:v>
                </c:pt>
                <c:pt idx="19">
                  <c:v>1.5</c:v>
                </c:pt>
                <c:pt idx="20">
                  <c:v>1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23841023"/>
        <c:axId val="64635296"/>
      </c:scatterChart>
      <c:valAx>
        <c:axId val="238410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635296"/>
        <c:crosses val="autoZero"/>
        <c:crossBetween val="midCat"/>
      </c:valAx>
      <c:valAx>
        <c:axId val="646352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841023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170376340753"/>
          <c:y val="0.106565178609045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Feb_2018!$O$79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Feb_2018!$D$79:$N$79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88</c:v>
                </c:pt>
              </c:numCache>
            </c:numRef>
          </c:val>
        </c:ser>
        <c:ser>
          <c:idx val="1"/>
          <c:order val="1"/>
          <c:tx>
            <c:strRef>
              <c:f>Feb_2018!$O$80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Feb_2018!$D$80:$N$80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gapWidth val="219"/>
        <c:overlap val="-27"/>
        <c:axId val="35328465"/>
        <c:axId val="79523"/>
      </c:barChart>
      <c:catAx>
        <c:axId val="353284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523"/>
        <c:crosses val="autoZero"/>
        <c:auto val="1"/>
        <c:lblAlgn val="ctr"/>
        <c:lblOffset val="100"/>
      </c:catAx>
      <c:valAx>
        <c:axId val="795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32846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907345175228"/>
          <c:y val="0.171811375279128"/>
          <c:w val="0.884241478636582"/>
          <c:h val="0.68790227242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Feb_2018!$Q$116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Feb_2018!$D$112:$O$112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Feb_2018!$D$116:$O$116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Feb_2018!$Q$117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Feb_2018!$D$112:$O$112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Feb_2018!$D$117:$O$117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64012997"/>
        <c:axId val="11191202"/>
      </c:barChart>
      <c:catAx>
        <c:axId val="640129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191202"/>
        <c:crosses val="autoZero"/>
        <c:auto val="1"/>
        <c:lblAlgn val="ctr"/>
        <c:lblOffset val="100"/>
      </c:catAx>
      <c:valAx>
        <c:axId val="111912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01299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Feb_2018!$V$116:$AR$116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Feb_2018!$V$117:$AR$117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28854938"/>
        <c:axId val="34381380"/>
      </c:barChart>
      <c:catAx>
        <c:axId val="288549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381380"/>
        <c:crosses val="autoZero"/>
        <c:auto val="1"/>
        <c:lblAlgn val="ctr"/>
        <c:lblOffset val="100"/>
      </c:catAx>
      <c:valAx>
        <c:axId val="343813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85493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May_2017!$M$79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May_2017!$D$79:$L$79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71</c:v>
                </c:pt>
              </c:numCache>
            </c:numRef>
          </c:val>
        </c:ser>
        <c:ser>
          <c:idx val="1"/>
          <c:order val="1"/>
          <c:tx>
            <c:strRef>
              <c:f>May_2017!$M$80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May_2017!$D$80:$L$80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30</c:v>
                </c:pt>
              </c:numCache>
            </c:numRef>
          </c:val>
        </c:ser>
        <c:gapWidth val="219"/>
        <c:overlap val="-27"/>
        <c:axId val="87431887"/>
        <c:axId val="41259292"/>
      </c:barChart>
      <c:catAx>
        <c:axId val="8743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259292"/>
        <c:crosses val="autoZero"/>
        <c:auto val="1"/>
        <c:lblAlgn val="ctr"/>
        <c:lblOffset val="100"/>
      </c:catAx>
      <c:valAx>
        <c:axId val="412592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4318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65787738958471"/>
          <c:y val="0.171811375279128"/>
          <c:w val="0.882168754119974"/>
          <c:h val="0.720478129515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May_2017!$P$115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May_2017!$D$115:$O$115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May_2017!$P$116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May_2017!$D$116:$O$116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151073"/>
        <c:axId val="65577073"/>
      </c:barChart>
      <c:catAx>
        <c:axId val="1510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577073"/>
        <c:crosses val="autoZero"/>
        <c:auto val="1"/>
        <c:lblAlgn val="ctr"/>
        <c:lblOffset val="100"/>
      </c:catAx>
      <c:valAx>
        <c:axId val="655770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10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May_2017!$V$113:$AR$113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May_2017!$V$114:$AR$114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11581648"/>
        <c:axId val="38895545"/>
      </c:barChart>
      <c:catAx>
        <c:axId val="115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895545"/>
        <c:crosses val="autoZero"/>
        <c:auto val="1"/>
        <c:lblAlgn val="ctr"/>
        <c:lblOffset val="100"/>
      </c:catAx>
      <c:valAx>
        <c:axId val="388955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58164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383686611215"/>
          <c:y val="0.0297068919989438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June_2017!$Q$21:$Q$51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/>
                </c:pt>
              </c:numCache>
            </c:numRef>
          </c:yVal>
          <c:smooth val="0"/>
        </c:ser>
        <c:axId val="76227685"/>
        <c:axId val="77264661"/>
      </c:scatterChart>
      <c:valAx>
        <c:axId val="76227685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264661"/>
        <c:crosses val="autoZero"/>
        <c:crossBetween val="midCat"/>
      </c:valAx>
      <c:valAx>
        <c:axId val="772646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22768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6" Type="http://schemas.openxmlformats.org/officeDocument/2006/relationships/image" Target="../media/image1.jpe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5" Type="http://schemas.openxmlformats.org/officeDocument/2006/relationships/chart" Target="../charts/chart43.xml"/><Relationship Id="rId6" Type="http://schemas.openxmlformats.org/officeDocument/2006/relationships/image" Target="../media/image2.jpe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Relationship Id="rId3" Type="http://schemas.openxmlformats.org/officeDocument/2006/relationships/chart" Target="../charts/chart46.xml"/><Relationship Id="rId4" Type="http://schemas.openxmlformats.org/officeDocument/2006/relationships/chart" Target="../charts/chart47.xml"/><Relationship Id="rId5" Type="http://schemas.openxmlformats.org/officeDocument/2006/relationships/chart" Target="../charts/chart48.xml"/><Relationship Id="rId6" Type="http://schemas.openxmlformats.org/officeDocument/2006/relationships/image" Target="../media/image3.jpe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image" Target="../media/image4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186480</xdr:colOff>
      <xdr:row>53</xdr:row>
      <xdr:rowOff>15480</xdr:rowOff>
    </xdr:from>
    <xdr:to>
      <xdr:col>13</xdr:col>
      <xdr:colOff>117000</xdr:colOff>
      <xdr:row>69</xdr:row>
      <xdr:rowOff>151200</xdr:rowOff>
    </xdr:to>
    <xdr:graphicFrame>
      <xdr:nvGraphicFramePr>
        <xdr:cNvPr id="0" name="Chart 2"/>
        <xdr:cNvGraphicFramePr/>
      </xdr:nvGraphicFramePr>
      <xdr:xfrm>
        <a:off x="5148720" y="10416600"/>
        <a:ext cx="2931120" cy="272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301680</xdr:colOff>
      <xdr:row>60</xdr:row>
      <xdr:rowOff>104400</xdr:rowOff>
    </xdr:to>
    <xdr:sp>
      <xdr:nvSpPr>
        <xdr:cNvPr id="1" name="CustomShape 1"/>
        <xdr:cNvSpPr/>
      </xdr:nvSpPr>
      <xdr:spPr>
        <a:xfrm>
          <a:off x="10146960" y="10871640"/>
          <a:ext cx="2318040" cy="76752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224280</xdr:colOff>
      <xdr:row>63</xdr:row>
      <xdr:rowOff>158400</xdr:rowOff>
    </xdr:from>
    <xdr:to>
      <xdr:col>19</xdr:col>
      <xdr:colOff>411840</xdr:colOff>
      <xdr:row>80</xdr:row>
      <xdr:rowOff>103680</xdr:rowOff>
    </xdr:to>
    <xdr:graphicFrame>
      <xdr:nvGraphicFramePr>
        <xdr:cNvPr id="42" name="Chart 2"/>
        <xdr:cNvGraphicFramePr/>
      </xdr:nvGraphicFramePr>
      <xdr:xfrm>
        <a:off x="9520560" y="12207240"/>
        <a:ext cx="2549880" cy="272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158760</xdr:colOff>
      <xdr:row>60</xdr:row>
      <xdr:rowOff>104400</xdr:rowOff>
    </xdr:to>
    <xdr:sp>
      <xdr:nvSpPr>
        <xdr:cNvPr id="43" name="CustomShape 1"/>
        <xdr:cNvSpPr/>
      </xdr:nvSpPr>
      <xdr:spPr>
        <a:xfrm>
          <a:off x="10270800" y="10900080"/>
          <a:ext cx="2136960" cy="76752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11</xdr:col>
      <xdr:colOff>330480</xdr:colOff>
      <xdr:row>74</xdr:row>
      <xdr:rowOff>92160</xdr:rowOff>
    </xdr:to>
    <xdr:graphicFrame>
      <xdr:nvGraphicFramePr>
        <xdr:cNvPr id="44" name="Chart 3"/>
        <xdr:cNvGraphicFramePr/>
      </xdr:nvGraphicFramePr>
      <xdr:xfrm>
        <a:off x="1733400" y="10410840"/>
        <a:ext cx="5531040" cy="351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181080</xdr:colOff>
      <xdr:row>84</xdr:row>
      <xdr:rowOff>33480</xdr:rowOff>
    </xdr:from>
    <xdr:to>
      <xdr:col>21</xdr:col>
      <xdr:colOff>540360</xdr:colOff>
      <xdr:row>100</xdr:row>
      <xdr:rowOff>158040</xdr:rowOff>
    </xdr:to>
    <xdr:graphicFrame>
      <xdr:nvGraphicFramePr>
        <xdr:cNvPr id="45" name="Chart 4"/>
        <xdr:cNvGraphicFramePr/>
      </xdr:nvGraphicFramePr>
      <xdr:xfrm>
        <a:off x="8886600" y="15511320"/>
        <a:ext cx="4493160" cy="271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505080</xdr:colOff>
      <xdr:row>127</xdr:row>
      <xdr:rowOff>96840</xdr:rowOff>
    </xdr:from>
    <xdr:to>
      <xdr:col>25</xdr:col>
      <xdr:colOff>16920</xdr:colOff>
      <xdr:row>144</xdr:row>
      <xdr:rowOff>84240</xdr:rowOff>
    </xdr:to>
    <xdr:graphicFrame>
      <xdr:nvGraphicFramePr>
        <xdr:cNvPr id="46" name="Chart 5"/>
        <xdr:cNvGraphicFramePr/>
      </xdr:nvGraphicFramePr>
      <xdr:xfrm>
        <a:off x="9210600" y="22623120"/>
        <a:ext cx="600804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117</xdr:row>
      <xdr:rowOff>154080</xdr:rowOff>
    </xdr:from>
    <xdr:to>
      <xdr:col>39</xdr:col>
      <xdr:colOff>558720</xdr:colOff>
      <xdr:row>135</xdr:row>
      <xdr:rowOff>7920</xdr:rowOff>
    </xdr:to>
    <xdr:graphicFrame>
      <xdr:nvGraphicFramePr>
        <xdr:cNvPr id="47" name="Chart 6"/>
        <xdr:cNvGraphicFramePr/>
      </xdr:nvGraphicFramePr>
      <xdr:xfrm>
        <a:off x="20240280" y="21061440"/>
        <a:ext cx="4178520" cy="276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40</xdr:col>
      <xdr:colOff>2160</xdr:colOff>
      <xdr:row>13</xdr:row>
      <xdr:rowOff>7560</xdr:rowOff>
    </xdr:from>
    <xdr:to>
      <xdr:col>52</xdr:col>
      <xdr:colOff>492120</xdr:colOff>
      <xdr:row>26</xdr:row>
      <xdr:rowOff>10080</xdr:rowOff>
    </xdr:to>
    <xdr:pic>
      <xdr:nvPicPr>
        <xdr:cNvPr id="48" name="Picture 8" descr=""/>
        <xdr:cNvPicPr/>
      </xdr:nvPicPr>
      <xdr:blipFill>
        <a:blip r:embed="rId6"/>
        <a:stretch/>
      </xdr:blipFill>
      <xdr:spPr>
        <a:xfrm>
          <a:off x="24452640" y="2522160"/>
          <a:ext cx="7576560" cy="2631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39</xdr:col>
      <xdr:colOff>541080</xdr:colOff>
      <xdr:row>10</xdr:row>
      <xdr:rowOff>30960</xdr:rowOff>
    </xdr:from>
    <xdr:to>
      <xdr:col>52</xdr:col>
      <xdr:colOff>361080</xdr:colOff>
      <xdr:row>12</xdr:row>
      <xdr:rowOff>154440</xdr:rowOff>
    </xdr:to>
    <xdr:sp>
      <xdr:nvSpPr>
        <xdr:cNvPr id="49" name="CustomShape 1"/>
        <xdr:cNvSpPr/>
      </xdr:nvSpPr>
      <xdr:spPr>
        <a:xfrm>
          <a:off x="24401160" y="1945440"/>
          <a:ext cx="7497000" cy="523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r>
            <a:rPr b="0" lang="en-GB" sz="2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List of the absolute must-have knowledge: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224280</xdr:colOff>
      <xdr:row>63</xdr:row>
      <xdr:rowOff>158400</xdr:rowOff>
    </xdr:from>
    <xdr:to>
      <xdr:col>19</xdr:col>
      <xdr:colOff>411840</xdr:colOff>
      <xdr:row>80</xdr:row>
      <xdr:rowOff>103680</xdr:rowOff>
    </xdr:to>
    <xdr:graphicFrame>
      <xdr:nvGraphicFramePr>
        <xdr:cNvPr id="50" name="Chart 2"/>
        <xdr:cNvGraphicFramePr/>
      </xdr:nvGraphicFramePr>
      <xdr:xfrm>
        <a:off x="9825480" y="12207240"/>
        <a:ext cx="2549520" cy="272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158760</xdr:colOff>
      <xdr:row>60</xdr:row>
      <xdr:rowOff>104400</xdr:rowOff>
    </xdr:to>
    <xdr:sp>
      <xdr:nvSpPr>
        <xdr:cNvPr id="51" name="CustomShape 1"/>
        <xdr:cNvSpPr/>
      </xdr:nvSpPr>
      <xdr:spPr>
        <a:xfrm>
          <a:off x="10575720" y="10900080"/>
          <a:ext cx="2136960" cy="76752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11</xdr:col>
      <xdr:colOff>44640</xdr:colOff>
      <xdr:row>74</xdr:row>
      <xdr:rowOff>92160</xdr:rowOff>
    </xdr:to>
    <xdr:graphicFrame>
      <xdr:nvGraphicFramePr>
        <xdr:cNvPr id="52" name="Chart 3"/>
        <xdr:cNvGraphicFramePr/>
      </xdr:nvGraphicFramePr>
      <xdr:xfrm>
        <a:off x="1733400" y="10410840"/>
        <a:ext cx="5550120" cy="351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181080</xdr:colOff>
      <xdr:row>84</xdr:row>
      <xdr:rowOff>33480</xdr:rowOff>
    </xdr:from>
    <xdr:to>
      <xdr:col>21</xdr:col>
      <xdr:colOff>540360</xdr:colOff>
      <xdr:row>100</xdr:row>
      <xdr:rowOff>158040</xdr:rowOff>
    </xdr:to>
    <xdr:graphicFrame>
      <xdr:nvGraphicFramePr>
        <xdr:cNvPr id="53" name="Chart 4"/>
        <xdr:cNvGraphicFramePr/>
      </xdr:nvGraphicFramePr>
      <xdr:xfrm>
        <a:off x="9191520" y="15511320"/>
        <a:ext cx="4493160" cy="271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505080</xdr:colOff>
      <xdr:row>127</xdr:row>
      <xdr:rowOff>96840</xdr:rowOff>
    </xdr:from>
    <xdr:to>
      <xdr:col>25</xdr:col>
      <xdr:colOff>16920</xdr:colOff>
      <xdr:row>144</xdr:row>
      <xdr:rowOff>84240</xdr:rowOff>
    </xdr:to>
    <xdr:graphicFrame>
      <xdr:nvGraphicFramePr>
        <xdr:cNvPr id="54" name="Chart 5"/>
        <xdr:cNvGraphicFramePr/>
      </xdr:nvGraphicFramePr>
      <xdr:xfrm>
        <a:off x="9515520" y="22623120"/>
        <a:ext cx="600804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117</xdr:row>
      <xdr:rowOff>154080</xdr:rowOff>
    </xdr:from>
    <xdr:to>
      <xdr:col>39</xdr:col>
      <xdr:colOff>558720</xdr:colOff>
      <xdr:row>135</xdr:row>
      <xdr:rowOff>7920</xdr:rowOff>
    </xdr:to>
    <xdr:graphicFrame>
      <xdr:nvGraphicFramePr>
        <xdr:cNvPr id="55" name="Chart 6"/>
        <xdr:cNvGraphicFramePr/>
      </xdr:nvGraphicFramePr>
      <xdr:xfrm>
        <a:off x="20545200" y="21061440"/>
        <a:ext cx="4178160" cy="276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40</xdr:col>
      <xdr:colOff>2520</xdr:colOff>
      <xdr:row>13</xdr:row>
      <xdr:rowOff>7560</xdr:rowOff>
    </xdr:from>
    <xdr:to>
      <xdr:col>52</xdr:col>
      <xdr:colOff>492120</xdr:colOff>
      <xdr:row>26</xdr:row>
      <xdr:rowOff>10080</xdr:rowOff>
    </xdr:to>
    <xdr:pic>
      <xdr:nvPicPr>
        <xdr:cNvPr id="56" name="Picture 8" descr=""/>
        <xdr:cNvPicPr/>
      </xdr:nvPicPr>
      <xdr:blipFill>
        <a:blip r:embed="rId6"/>
        <a:stretch/>
      </xdr:blipFill>
      <xdr:spPr>
        <a:xfrm>
          <a:off x="24757920" y="2522160"/>
          <a:ext cx="7576200" cy="2631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39</xdr:col>
      <xdr:colOff>541080</xdr:colOff>
      <xdr:row>10</xdr:row>
      <xdr:rowOff>30960</xdr:rowOff>
    </xdr:from>
    <xdr:to>
      <xdr:col>52</xdr:col>
      <xdr:colOff>361080</xdr:colOff>
      <xdr:row>12</xdr:row>
      <xdr:rowOff>154440</xdr:rowOff>
    </xdr:to>
    <xdr:sp>
      <xdr:nvSpPr>
        <xdr:cNvPr id="57" name="CustomShape 1"/>
        <xdr:cNvSpPr/>
      </xdr:nvSpPr>
      <xdr:spPr>
        <a:xfrm>
          <a:off x="24705720" y="1945440"/>
          <a:ext cx="7497360" cy="523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r>
            <a:rPr b="0" lang="en-GB" sz="2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List of the absolute must-have knowledge: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224280</xdr:colOff>
      <xdr:row>63</xdr:row>
      <xdr:rowOff>158400</xdr:rowOff>
    </xdr:from>
    <xdr:to>
      <xdr:col>19</xdr:col>
      <xdr:colOff>411840</xdr:colOff>
      <xdr:row>80</xdr:row>
      <xdr:rowOff>103680</xdr:rowOff>
    </xdr:to>
    <xdr:graphicFrame>
      <xdr:nvGraphicFramePr>
        <xdr:cNvPr id="58" name="Chart 2"/>
        <xdr:cNvGraphicFramePr/>
      </xdr:nvGraphicFramePr>
      <xdr:xfrm>
        <a:off x="9825480" y="12207240"/>
        <a:ext cx="2549520" cy="272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158760</xdr:colOff>
      <xdr:row>60</xdr:row>
      <xdr:rowOff>104400</xdr:rowOff>
    </xdr:to>
    <xdr:sp>
      <xdr:nvSpPr>
        <xdr:cNvPr id="59" name="CustomShape 1"/>
        <xdr:cNvSpPr/>
      </xdr:nvSpPr>
      <xdr:spPr>
        <a:xfrm>
          <a:off x="10575720" y="10900080"/>
          <a:ext cx="2136960" cy="76752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11</xdr:col>
      <xdr:colOff>44640</xdr:colOff>
      <xdr:row>74</xdr:row>
      <xdr:rowOff>92160</xdr:rowOff>
    </xdr:to>
    <xdr:graphicFrame>
      <xdr:nvGraphicFramePr>
        <xdr:cNvPr id="60" name="Chart 3"/>
        <xdr:cNvGraphicFramePr/>
      </xdr:nvGraphicFramePr>
      <xdr:xfrm>
        <a:off x="1733400" y="10410840"/>
        <a:ext cx="5550120" cy="351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181080</xdr:colOff>
      <xdr:row>84</xdr:row>
      <xdr:rowOff>33480</xdr:rowOff>
    </xdr:from>
    <xdr:to>
      <xdr:col>21</xdr:col>
      <xdr:colOff>540360</xdr:colOff>
      <xdr:row>100</xdr:row>
      <xdr:rowOff>158040</xdr:rowOff>
    </xdr:to>
    <xdr:graphicFrame>
      <xdr:nvGraphicFramePr>
        <xdr:cNvPr id="61" name="Chart 4"/>
        <xdr:cNvGraphicFramePr/>
      </xdr:nvGraphicFramePr>
      <xdr:xfrm>
        <a:off x="9191520" y="15511320"/>
        <a:ext cx="4493160" cy="271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505080</xdr:colOff>
      <xdr:row>127</xdr:row>
      <xdr:rowOff>96840</xdr:rowOff>
    </xdr:from>
    <xdr:to>
      <xdr:col>25</xdr:col>
      <xdr:colOff>16920</xdr:colOff>
      <xdr:row>144</xdr:row>
      <xdr:rowOff>84240</xdr:rowOff>
    </xdr:to>
    <xdr:graphicFrame>
      <xdr:nvGraphicFramePr>
        <xdr:cNvPr id="62" name="Chart 5"/>
        <xdr:cNvGraphicFramePr/>
      </xdr:nvGraphicFramePr>
      <xdr:xfrm>
        <a:off x="9515520" y="22623120"/>
        <a:ext cx="600804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117</xdr:row>
      <xdr:rowOff>154080</xdr:rowOff>
    </xdr:from>
    <xdr:to>
      <xdr:col>39</xdr:col>
      <xdr:colOff>558720</xdr:colOff>
      <xdr:row>135</xdr:row>
      <xdr:rowOff>7920</xdr:rowOff>
    </xdr:to>
    <xdr:graphicFrame>
      <xdr:nvGraphicFramePr>
        <xdr:cNvPr id="63" name="Chart 6"/>
        <xdr:cNvGraphicFramePr/>
      </xdr:nvGraphicFramePr>
      <xdr:xfrm>
        <a:off x="20545200" y="21061440"/>
        <a:ext cx="4178160" cy="276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40</xdr:col>
      <xdr:colOff>2520</xdr:colOff>
      <xdr:row>13</xdr:row>
      <xdr:rowOff>7560</xdr:rowOff>
    </xdr:from>
    <xdr:to>
      <xdr:col>52</xdr:col>
      <xdr:colOff>492120</xdr:colOff>
      <xdr:row>26</xdr:row>
      <xdr:rowOff>10080</xdr:rowOff>
    </xdr:to>
    <xdr:pic>
      <xdr:nvPicPr>
        <xdr:cNvPr id="64" name="Picture 8" descr=""/>
        <xdr:cNvPicPr/>
      </xdr:nvPicPr>
      <xdr:blipFill>
        <a:blip r:embed="rId6"/>
        <a:stretch/>
      </xdr:blipFill>
      <xdr:spPr>
        <a:xfrm>
          <a:off x="24757920" y="2522160"/>
          <a:ext cx="7576200" cy="2631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39</xdr:col>
      <xdr:colOff>541080</xdr:colOff>
      <xdr:row>10</xdr:row>
      <xdr:rowOff>30960</xdr:rowOff>
    </xdr:from>
    <xdr:to>
      <xdr:col>52</xdr:col>
      <xdr:colOff>361080</xdr:colOff>
      <xdr:row>12</xdr:row>
      <xdr:rowOff>154440</xdr:rowOff>
    </xdr:to>
    <xdr:sp>
      <xdr:nvSpPr>
        <xdr:cNvPr id="65" name="CustomShape 1"/>
        <xdr:cNvSpPr/>
      </xdr:nvSpPr>
      <xdr:spPr>
        <a:xfrm>
          <a:off x="24705720" y="1945440"/>
          <a:ext cx="7497360" cy="523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r>
            <a:rPr b="0" lang="en-GB" sz="2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List of the absolute must-have knowledge: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224280</xdr:colOff>
      <xdr:row>63</xdr:row>
      <xdr:rowOff>157680</xdr:rowOff>
    </xdr:from>
    <xdr:to>
      <xdr:col>19</xdr:col>
      <xdr:colOff>411840</xdr:colOff>
      <xdr:row>80</xdr:row>
      <xdr:rowOff>101880</xdr:rowOff>
    </xdr:to>
    <xdr:graphicFrame>
      <xdr:nvGraphicFramePr>
        <xdr:cNvPr id="66" name="Chart 2"/>
        <xdr:cNvGraphicFramePr/>
      </xdr:nvGraphicFramePr>
      <xdr:xfrm>
        <a:off x="9825480" y="12207240"/>
        <a:ext cx="2549520" cy="272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158760</xdr:colOff>
      <xdr:row>60</xdr:row>
      <xdr:rowOff>103680</xdr:rowOff>
    </xdr:to>
    <xdr:sp>
      <xdr:nvSpPr>
        <xdr:cNvPr id="67" name="CustomShape 1"/>
        <xdr:cNvSpPr/>
      </xdr:nvSpPr>
      <xdr:spPr>
        <a:xfrm>
          <a:off x="10575720" y="10900080"/>
          <a:ext cx="2136960" cy="76752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11</xdr:col>
      <xdr:colOff>44640</xdr:colOff>
      <xdr:row>74</xdr:row>
      <xdr:rowOff>90360</xdr:rowOff>
    </xdr:to>
    <xdr:graphicFrame>
      <xdr:nvGraphicFramePr>
        <xdr:cNvPr id="68" name="Chart 3"/>
        <xdr:cNvGraphicFramePr/>
      </xdr:nvGraphicFramePr>
      <xdr:xfrm>
        <a:off x="1733400" y="10410840"/>
        <a:ext cx="5550120" cy="351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181080</xdr:colOff>
      <xdr:row>84</xdr:row>
      <xdr:rowOff>31320</xdr:rowOff>
    </xdr:from>
    <xdr:to>
      <xdr:col>21</xdr:col>
      <xdr:colOff>540360</xdr:colOff>
      <xdr:row>100</xdr:row>
      <xdr:rowOff>156240</xdr:rowOff>
    </xdr:to>
    <xdr:graphicFrame>
      <xdr:nvGraphicFramePr>
        <xdr:cNvPr id="69" name="Chart 4"/>
        <xdr:cNvGraphicFramePr/>
      </xdr:nvGraphicFramePr>
      <xdr:xfrm>
        <a:off x="9191520" y="15511320"/>
        <a:ext cx="4493160" cy="271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457560</xdr:colOff>
      <xdr:row>123</xdr:row>
      <xdr:rowOff>75600</xdr:rowOff>
    </xdr:from>
    <xdr:to>
      <xdr:col>27</xdr:col>
      <xdr:colOff>550440</xdr:colOff>
      <xdr:row>140</xdr:row>
      <xdr:rowOff>63360</xdr:rowOff>
    </xdr:to>
    <xdr:graphicFrame>
      <xdr:nvGraphicFramePr>
        <xdr:cNvPr id="70" name="Chart 5"/>
        <xdr:cNvGraphicFramePr/>
      </xdr:nvGraphicFramePr>
      <xdr:xfrm>
        <a:off x="11239560" y="21956400"/>
        <a:ext cx="599868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117</xdr:row>
      <xdr:rowOff>152280</xdr:rowOff>
    </xdr:from>
    <xdr:to>
      <xdr:col>39</xdr:col>
      <xdr:colOff>558720</xdr:colOff>
      <xdr:row>135</xdr:row>
      <xdr:rowOff>6120</xdr:rowOff>
    </xdr:to>
    <xdr:graphicFrame>
      <xdr:nvGraphicFramePr>
        <xdr:cNvPr id="71" name="Chart 6"/>
        <xdr:cNvGraphicFramePr/>
      </xdr:nvGraphicFramePr>
      <xdr:xfrm>
        <a:off x="20545200" y="21061440"/>
        <a:ext cx="4178160" cy="276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40</xdr:col>
      <xdr:colOff>2520</xdr:colOff>
      <xdr:row>13</xdr:row>
      <xdr:rowOff>7560</xdr:rowOff>
    </xdr:from>
    <xdr:to>
      <xdr:col>52</xdr:col>
      <xdr:colOff>492120</xdr:colOff>
      <xdr:row>26</xdr:row>
      <xdr:rowOff>10080</xdr:rowOff>
    </xdr:to>
    <xdr:pic>
      <xdr:nvPicPr>
        <xdr:cNvPr id="72" name="Picture 8" descr=""/>
        <xdr:cNvPicPr/>
      </xdr:nvPicPr>
      <xdr:blipFill>
        <a:blip r:embed="rId6"/>
        <a:stretch/>
      </xdr:blipFill>
      <xdr:spPr>
        <a:xfrm>
          <a:off x="24757920" y="2522160"/>
          <a:ext cx="7576200" cy="2631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39</xdr:col>
      <xdr:colOff>541080</xdr:colOff>
      <xdr:row>10</xdr:row>
      <xdr:rowOff>30960</xdr:rowOff>
    </xdr:from>
    <xdr:to>
      <xdr:col>52</xdr:col>
      <xdr:colOff>361080</xdr:colOff>
      <xdr:row>12</xdr:row>
      <xdr:rowOff>154440</xdr:rowOff>
    </xdr:to>
    <xdr:sp>
      <xdr:nvSpPr>
        <xdr:cNvPr id="73" name="CustomShape 1"/>
        <xdr:cNvSpPr/>
      </xdr:nvSpPr>
      <xdr:spPr>
        <a:xfrm>
          <a:off x="24705720" y="1945440"/>
          <a:ext cx="7497360" cy="523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r>
            <a:rPr b="0" lang="en-GB" sz="2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List of the absolute must-have knowledge: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186480</xdr:colOff>
      <xdr:row>53</xdr:row>
      <xdr:rowOff>15480</xdr:rowOff>
    </xdr:from>
    <xdr:to>
      <xdr:col>12</xdr:col>
      <xdr:colOff>536040</xdr:colOff>
      <xdr:row>69</xdr:row>
      <xdr:rowOff>151200</xdr:rowOff>
    </xdr:to>
    <xdr:graphicFrame>
      <xdr:nvGraphicFramePr>
        <xdr:cNvPr id="2" name="Chart 2"/>
        <xdr:cNvGraphicFramePr/>
      </xdr:nvGraphicFramePr>
      <xdr:xfrm>
        <a:off x="5015520" y="10416600"/>
        <a:ext cx="2673720" cy="272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301680</xdr:colOff>
      <xdr:row>60</xdr:row>
      <xdr:rowOff>104400</xdr:rowOff>
    </xdr:to>
    <xdr:sp>
      <xdr:nvSpPr>
        <xdr:cNvPr id="3" name="CustomShape 1"/>
        <xdr:cNvSpPr/>
      </xdr:nvSpPr>
      <xdr:spPr>
        <a:xfrm>
          <a:off x="9861480" y="10871640"/>
          <a:ext cx="2241360" cy="76752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186480</xdr:colOff>
      <xdr:row>53</xdr:row>
      <xdr:rowOff>15480</xdr:rowOff>
    </xdr:from>
    <xdr:to>
      <xdr:col>12</xdr:col>
      <xdr:colOff>536040</xdr:colOff>
      <xdr:row>69</xdr:row>
      <xdr:rowOff>151200</xdr:rowOff>
    </xdr:to>
    <xdr:graphicFrame>
      <xdr:nvGraphicFramePr>
        <xdr:cNvPr id="4" name="Chart 2"/>
        <xdr:cNvGraphicFramePr/>
      </xdr:nvGraphicFramePr>
      <xdr:xfrm>
        <a:off x="5015520" y="10445040"/>
        <a:ext cx="2673720" cy="272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301680</xdr:colOff>
      <xdr:row>60</xdr:row>
      <xdr:rowOff>104400</xdr:rowOff>
    </xdr:to>
    <xdr:sp>
      <xdr:nvSpPr>
        <xdr:cNvPr id="5" name="CustomShape 1"/>
        <xdr:cNvSpPr/>
      </xdr:nvSpPr>
      <xdr:spPr>
        <a:xfrm>
          <a:off x="9861480" y="10900080"/>
          <a:ext cx="2241360" cy="76752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319680</xdr:colOff>
      <xdr:row>52</xdr:row>
      <xdr:rowOff>91800</xdr:rowOff>
    </xdr:from>
    <xdr:to>
      <xdr:col>17</xdr:col>
      <xdr:colOff>2520</xdr:colOff>
      <xdr:row>69</xdr:row>
      <xdr:rowOff>65520</xdr:rowOff>
    </xdr:to>
    <xdr:graphicFrame>
      <xdr:nvGraphicFramePr>
        <xdr:cNvPr id="6" name="Chart 2"/>
        <xdr:cNvGraphicFramePr/>
      </xdr:nvGraphicFramePr>
      <xdr:xfrm>
        <a:off x="7472880" y="10359720"/>
        <a:ext cx="2683080" cy="272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301680</xdr:colOff>
      <xdr:row>60</xdr:row>
      <xdr:rowOff>104400</xdr:rowOff>
    </xdr:to>
    <xdr:sp>
      <xdr:nvSpPr>
        <xdr:cNvPr id="7" name="CustomShape 1"/>
        <xdr:cNvSpPr/>
      </xdr:nvSpPr>
      <xdr:spPr>
        <a:xfrm>
          <a:off x="9956520" y="10900080"/>
          <a:ext cx="2241720" cy="76752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</xdr:col>
      <xdr:colOff>552600</xdr:colOff>
      <xdr:row>52</xdr:row>
      <xdr:rowOff>61920</xdr:rowOff>
    </xdr:from>
    <xdr:to>
      <xdr:col>13</xdr:col>
      <xdr:colOff>435240</xdr:colOff>
      <xdr:row>76</xdr:row>
      <xdr:rowOff>15840</xdr:rowOff>
    </xdr:to>
    <xdr:graphicFrame>
      <xdr:nvGraphicFramePr>
        <xdr:cNvPr id="8" name="Chart 4"/>
        <xdr:cNvGraphicFramePr/>
      </xdr:nvGraphicFramePr>
      <xdr:xfrm>
        <a:off x="2476440" y="10329840"/>
        <a:ext cx="5788080" cy="384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495360</xdr:colOff>
      <xdr:row>84</xdr:row>
      <xdr:rowOff>119160</xdr:rowOff>
    </xdr:from>
    <xdr:to>
      <xdr:col>19</xdr:col>
      <xdr:colOff>120600</xdr:colOff>
      <xdr:row>101</xdr:row>
      <xdr:rowOff>106560</xdr:rowOff>
    </xdr:to>
    <xdr:graphicFrame>
      <xdr:nvGraphicFramePr>
        <xdr:cNvPr id="9" name="Chart 3"/>
        <xdr:cNvGraphicFramePr/>
      </xdr:nvGraphicFramePr>
      <xdr:xfrm>
        <a:off x="7067520" y="15597000"/>
        <a:ext cx="436860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447840</xdr:colOff>
      <xdr:row>124</xdr:row>
      <xdr:rowOff>42840</xdr:rowOff>
    </xdr:from>
    <xdr:to>
      <xdr:col>15</xdr:col>
      <xdr:colOff>73080</xdr:colOff>
      <xdr:row>141</xdr:row>
      <xdr:rowOff>30240</xdr:rowOff>
    </xdr:to>
    <xdr:graphicFrame>
      <xdr:nvGraphicFramePr>
        <xdr:cNvPr id="10" name="Chart 5"/>
        <xdr:cNvGraphicFramePr/>
      </xdr:nvGraphicFramePr>
      <xdr:xfrm>
        <a:off x="4695840" y="22026240"/>
        <a:ext cx="436860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115</xdr:row>
      <xdr:rowOff>33480</xdr:rowOff>
    </xdr:from>
    <xdr:to>
      <xdr:col>40</xdr:col>
      <xdr:colOff>320400</xdr:colOff>
      <xdr:row>132</xdr:row>
      <xdr:rowOff>20880</xdr:rowOff>
    </xdr:to>
    <xdr:graphicFrame>
      <xdr:nvGraphicFramePr>
        <xdr:cNvPr id="11" name="Chart 6"/>
        <xdr:cNvGraphicFramePr/>
      </xdr:nvGraphicFramePr>
      <xdr:xfrm>
        <a:off x="19868760" y="20559600"/>
        <a:ext cx="439740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319680</xdr:colOff>
      <xdr:row>52</xdr:row>
      <xdr:rowOff>91800</xdr:rowOff>
    </xdr:from>
    <xdr:to>
      <xdr:col>17</xdr:col>
      <xdr:colOff>2520</xdr:colOff>
      <xdr:row>69</xdr:row>
      <xdr:rowOff>65520</xdr:rowOff>
    </xdr:to>
    <xdr:graphicFrame>
      <xdr:nvGraphicFramePr>
        <xdr:cNvPr id="12" name="Chart 2"/>
        <xdr:cNvGraphicFramePr/>
      </xdr:nvGraphicFramePr>
      <xdr:xfrm>
        <a:off x="7472880" y="10359720"/>
        <a:ext cx="2683080" cy="272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301680</xdr:colOff>
      <xdr:row>60</xdr:row>
      <xdr:rowOff>104400</xdr:rowOff>
    </xdr:to>
    <xdr:sp>
      <xdr:nvSpPr>
        <xdr:cNvPr id="13" name="CustomShape 1"/>
        <xdr:cNvSpPr/>
      </xdr:nvSpPr>
      <xdr:spPr>
        <a:xfrm>
          <a:off x="9956520" y="10900080"/>
          <a:ext cx="2241720" cy="76752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12</xdr:col>
      <xdr:colOff>501840</xdr:colOff>
      <xdr:row>74</xdr:row>
      <xdr:rowOff>92160</xdr:rowOff>
    </xdr:to>
    <xdr:graphicFrame>
      <xdr:nvGraphicFramePr>
        <xdr:cNvPr id="14" name="Chart 3"/>
        <xdr:cNvGraphicFramePr/>
      </xdr:nvGraphicFramePr>
      <xdr:xfrm>
        <a:off x="1895400" y="10410840"/>
        <a:ext cx="5759640" cy="351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638280</xdr:colOff>
      <xdr:row>82</xdr:row>
      <xdr:rowOff>138240</xdr:rowOff>
    </xdr:from>
    <xdr:to>
      <xdr:col>21</xdr:col>
      <xdr:colOff>64080</xdr:colOff>
      <xdr:row>99</xdr:row>
      <xdr:rowOff>125640</xdr:rowOff>
    </xdr:to>
    <xdr:graphicFrame>
      <xdr:nvGraphicFramePr>
        <xdr:cNvPr id="15" name="Chart 4"/>
        <xdr:cNvGraphicFramePr/>
      </xdr:nvGraphicFramePr>
      <xdr:xfrm>
        <a:off x="7791480" y="15292440"/>
        <a:ext cx="475020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457200</xdr:colOff>
      <xdr:row>120</xdr:row>
      <xdr:rowOff>26280</xdr:rowOff>
    </xdr:from>
    <xdr:to>
      <xdr:col>18</xdr:col>
      <xdr:colOff>273600</xdr:colOff>
      <xdr:row>137</xdr:row>
      <xdr:rowOff>13680</xdr:rowOff>
    </xdr:to>
    <xdr:graphicFrame>
      <xdr:nvGraphicFramePr>
        <xdr:cNvPr id="16" name="Chart 5"/>
        <xdr:cNvGraphicFramePr/>
      </xdr:nvGraphicFramePr>
      <xdr:xfrm>
        <a:off x="4705200" y="21390840"/>
        <a:ext cx="630288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116</xdr:row>
      <xdr:rowOff>16920</xdr:rowOff>
    </xdr:from>
    <xdr:to>
      <xdr:col>40</xdr:col>
      <xdr:colOff>320400</xdr:colOff>
      <xdr:row>133</xdr:row>
      <xdr:rowOff>4320</xdr:rowOff>
    </xdr:to>
    <xdr:graphicFrame>
      <xdr:nvGraphicFramePr>
        <xdr:cNvPr id="17" name="Chart 6"/>
        <xdr:cNvGraphicFramePr/>
      </xdr:nvGraphicFramePr>
      <xdr:xfrm>
        <a:off x="19868760" y="20705040"/>
        <a:ext cx="439740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319680</xdr:colOff>
      <xdr:row>52</xdr:row>
      <xdr:rowOff>91800</xdr:rowOff>
    </xdr:from>
    <xdr:to>
      <xdr:col>16</xdr:col>
      <xdr:colOff>507240</xdr:colOff>
      <xdr:row>69</xdr:row>
      <xdr:rowOff>65520</xdr:rowOff>
    </xdr:to>
    <xdr:graphicFrame>
      <xdr:nvGraphicFramePr>
        <xdr:cNvPr id="18" name="Chart 2"/>
        <xdr:cNvGraphicFramePr/>
      </xdr:nvGraphicFramePr>
      <xdr:xfrm>
        <a:off x="7406280" y="10359720"/>
        <a:ext cx="2549520" cy="272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158760</xdr:colOff>
      <xdr:row>60</xdr:row>
      <xdr:rowOff>104400</xdr:rowOff>
    </xdr:to>
    <xdr:sp>
      <xdr:nvSpPr>
        <xdr:cNvPr id="19" name="CustomShape 1"/>
        <xdr:cNvSpPr/>
      </xdr:nvSpPr>
      <xdr:spPr>
        <a:xfrm>
          <a:off x="9832680" y="10900080"/>
          <a:ext cx="2136960" cy="76752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12</xdr:col>
      <xdr:colOff>120960</xdr:colOff>
      <xdr:row>74</xdr:row>
      <xdr:rowOff>92160</xdr:rowOff>
    </xdr:to>
    <xdr:graphicFrame>
      <xdr:nvGraphicFramePr>
        <xdr:cNvPr id="20" name="Chart 3"/>
        <xdr:cNvGraphicFramePr/>
      </xdr:nvGraphicFramePr>
      <xdr:xfrm>
        <a:off x="1733400" y="10410840"/>
        <a:ext cx="5474160" cy="351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25920</xdr:colOff>
      <xdr:row>82</xdr:row>
      <xdr:rowOff>138240</xdr:rowOff>
    </xdr:from>
    <xdr:to>
      <xdr:col>20</xdr:col>
      <xdr:colOff>388080</xdr:colOff>
      <xdr:row>99</xdr:row>
      <xdr:rowOff>125640</xdr:rowOff>
    </xdr:to>
    <xdr:graphicFrame>
      <xdr:nvGraphicFramePr>
        <xdr:cNvPr id="21" name="Chart 4"/>
        <xdr:cNvGraphicFramePr/>
      </xdr:nvGraphicFramePr>
      <xdr:xfrm>
        <a:off x="7702920" y="15292440"/>
        <a:ext cx="449604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181080</xdr:colOff>
      <xdr:row>123</xdr:row>
      <xdr:rowOff>121680</xdr:rowOff>
    </xdr:from>
    <xdr:to>
      <xdr:col>22</xdr:col>
      <xdr:colOff>273960</xdr:colOff>
      <xdr:row>140</xdr:row>
      <xdr:rowOff>109080</xdr:rowOff>
    </xdr:to>
    <xdr:graphicFrame>
      <xdr:nvGraphicFramePr>
        <xdr:cNvPr id="22" name="Chart 5"/>
        <xdr:cNvGraphicFramePr/>
      </xdr:nvGraphicFramePr>
      <xdr:xfrm>
        <a:off x="7267680" y="21971880"/>
        <a:ext cx="599832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118</xdr:row>
      <xdr:rowOff>16920</xdr:rowOff>
    </xdr:from>
    <xdr:to>
      <xdr:col>40</xdr:col>
      <xdr:colOff>187200</xdr:colOff>
      <xdr:row>135</xdr:row>
      <xdr:rowOff>32760</xdr:rowOff>
    </xdr:to>
    <xdr:graphicFrame>
      <xdr:nvGraphicFramePr>
        <xdr:cNvPr id="23" name="Chart 6"/>
        <xdr:cNvGraphicFramePr/>
      </xdr:nvGraphicFramePr>
      <xdr:xfrm>
        <a:off x="19621080" y="21057480"/>
        <a:ext cx="4187880" cy="276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224280</xdr:colOff>
      <xdr:row>63</xdr:row>
      <xdr:rowOff>158400</xdr:rowOff>
    </xdr:from>
    <xdr:to>
      <xdr:col>19</xdr:col>
      <xdr:colOff>411840</xdr:colOff>
      <xdr:row>80</xdr:row>
      <xdr:rowOff>103680</xdr:rowOff>
    </xdr:to>
    <xdr:graphicFrame>
      <xdr:nvGraphicFramePr>
        <xdr:cNvPr id="24" name="Chart 2"/>
        <xdr:cNvGraphicFramePr/>
      </xdr:nvGraphicFramePr>
      <xdr:xfrm>
        <a:off x="9520560" y="12207240"/>
        <a:ext cx="2549880" cy="272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158760</xdr:colOff>
      <xdr:row>60</xdr:row>
      <xdr:rowOff>104400</xdr:rowOff>
    </xdr:to>
    <xdr:sp>
      <xdr:nvSpPr>
        <xdr:cNvPr id="25" name="CustomShape 1"/>
        <xdr:cNvSpPr/>
      </xdr:nvSpPr>
      <xdr:spPr>
        <a:xfrm>
          <a:off x="10270800" y="10900080"/>
          <a:ext cx="2136960" cy="76752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11</xdr:col>
      <xdr:colOff>330480</xdr:colOff>
      <xdr:row>74</xdr:row>
      <xdr:rowOff>92160</xdr:rowOff>
    </xdr:to>
    <xdr:graphicFrame>
      <xdr:nvGraphicFramePr>
        <xdr:cNvPr id="26" name="Chart 3"/>
        <xdr:cNvGraphicFramePr/>
      </xdr:nvGraphicFramePr>
      <xdr:xfrm>
        <a:off x="1733400" y="10410840"/>
        <a:ext cx="5531040" cy="351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181080</xdr:colOff>
      <xdr:row>84</xdr:row>
      <xdr:rowOff>33480</xdr:rowOff>
    </xdr:from>
    <xdr:to>
      <xdr:col>21</xdr:col>
      <xdr:colOff>540360</xdr:colOff>
      <xdr:row>100</xdr:row>
      <xdr:rowOff>158040</xdr:rowOff>
    </xdr:to>
    <xdr:graphicFrame>
      <xdr:nvGraphicFramePr>
        <xdr:cNvPr id="27" name="Chart 4"/>
        <xdr:cNvGraphicFramePr/>
      </xdr:nvGraphicFramePr>
      <xdr:xfrm>
        <a:off x="8886600" y="15511320"/>
        <a:ext cx="4493160" cy="271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362160</xdr:colOff>
      <xdr:row>123</xdr:row>
      <xdr:rowOff>125280</xdr:rowOff>
    </xdr:from>
    <xdr:to>
      <xdr:col>24</xdr:col>
      <xdr:colOff>455040</xdr:colOff>
      <xdr:row>140</xdr:row>
      <xdr:rowOff>112680</xdr:rowOff>
    </xdr:to>
    <xdr:graphicFrame>
      <xdr:nvGraphicFramePr>
        <xdr:cNvPr id="28" name="Chart 5"/>
        <xdr:cNvGraphicFramePr/>
      </xdr:nvGraphicFramePr>
      <xdr:xfrm>
        <a:off x="9067680" y="22003920"/>
        <a:ext cx="599868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117</xdr:row>
      <xdr:rowOff>154080</xdr:rowOff>
    </xdr:from>
    <xdr:to>
      <xdr:col>40</xdr:col>
      <xdr:colOff>187200</xdr:colOff>
      <xdr:row>135</xdr:row>
      <xdr:rowOff>7920</xdr:rowOff>
    </xdr:to>
    <xdr:graphicFrame>
      <xdr:nvGraphicFramePr>
        <xdr:cNvPr id="29" name="Chart 6"/>
        <xdr:cNvGraphicFramePr/>
      </xdr:nvGraphicFramePr>
      <xdr:xfrm>
        <a:off x="20059200" y="21061440"/>
        <a:ext cx="4187880" cy="276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224280</xdr:colOff>
      <xdr:row>63</xdr:row>
      <xdr:rowOff>158400</xdr:rowOff>
    </xdr:from>
    <xdr:to>
      <xdr:col>19</xdr:col>
      <xdr:colOff>411840</xdr:colOff>
      <xdr:row>80</xdr:row>
      <xdr:rowOff>103680</xdr:rowOff>
    </xdr:to>
    <xdr:graphicFrame>
      <xdr:nvGraphicFramePr>
        <xdr:cNvPr id="30" name="Chart 2"/>
        <xdr:cNvGraphicFramePr/>
      </xdr:nvGraphicFramePr>
      <xdr:xfrm>
        <a:off x="9520560" y="12207240"/>
        <a:ext cx="2549880" cy="272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158760</xdr:colOff>
      <xdr:row>60</xdr:row>
      <xdr:rowOff>104400</xdr:rowOff>
    </xdr:to>
    <xdr:sp>
      <xdr:nvSpPr>
        <xdr:cNvPr id="31" name="CustomShape 1"/>
        <xdr:cNvSpPr/>
      </xdr:nvSpPr>
      <xdr:spPr>
        <a:xfrm>
          <a:off x="10270800" y="10900080"/>
          <a:ext cx="2136960" cy="76752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11</xdr:col>
      <xdr:colOff>330480</xdr:colOff>
      <xdr:row>74</xdr:row>
      <xdr:rowOff>92160</xdr:rowOff>
    </xdr:to>
    <xdr:graphicFrame>
      <xdr:nvGraphicFramePr>
        <xdr:cNvPr id="32" name="Chart 3"/>
        <xdr:cNvGraphicFramePr/>
      </xdr:nvGraphicFramePr>
      <xdr:xfrm>
        <a:off x="1733400" y="10410840"/>
        <a:ext cx="5531040" cy="351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181080</xdr:colOff>
      <xdr:row>84</xdr:row>
      <xdr:rowOff>33480</xdr:rowOff>
    </xdr:from>
    <xdr:to>
      <xdr:col>21</xdr:col>
      <xdr:colOff>540360</xdr:colOff>
      <xdr:row>100</xdr:row>
      <xdr:rowOff>158040</xdr:rowOff>
    </xdr:to>
    <xdr:graphicFrame>
      <xdr:nvGraphicFramePr>
        <xdr:cNvPr id="33" name="Chart 4"/>
        <xdr:cNvGraphicFramePr/>
      </xdr:nvGraphicFramePr>
      <xdr:xfrm>
        <a:off x="8886600" y="15511320"/>
        <a:ext cx="4493160" cy="271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505080</xdr:colOff>
      <xdr:row>127</xdr:row>
      <xdr:rowOff>96840</xdr:rowOff>
    </xdr:from>
    <xdr:to>
      <xdr:col>25</xdr:col>
      <xdr:colOff>16920</xdr:colOff>
      <xdr:row>144</xdr:row>
      <xdr:rowOff>84240</xdr:rowOff>
    </xdr:to>
    <xdr:graphicFrame>
      <xdr:nvGraphicFramePr>
        <xdr:cNvPr id="34" name="Chart 5"/>
        <xdr:cNvGraphicFramePr/>
      </xdr:nvGraphicFramePr>
      <xdr:xfrm>
        <a:off x="9210600" y="22623120"/>
        <a:ext cx="600804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117</xdr:row>
      <xdr:rowOff>154080</xdr:rowOff>
    </xdr:from>
    <xdr:to>
      <xdr:col>39</xdr:col>
      <xdr:colOff>558720</xdr:colOff>
      <xdr:row>135</xdr:row>
      <xdr:rowOff>7920</xdr:rowOff>
    </xdr:to>
    <xdr:graphicFrame>
      <xdr:nvGraphicFramePr>
        <xdr:cNvPr id="35" name="Chart 6"/>
        <xdr:cNvGraphicFramePr/>
      </xdr:nvGraphicFramePr>
      <xdr:xfrm>
        <a:off x="20240280" y="21061440"/>
        <a:ext cx="4178520" cy="276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224280</xdr:colOff>
      <xdr:row>63</xdr:row>
      <xdr:rowOff>158400</xdr:rowOff>
    </xdr:from>
    <xdr:to>
      <xdr:col>19</xdr:col>
      <xdr:colOff>411840</xdr:colOff>
      <xdr:row>80</xdr:row>
      <xdr:rowOff>103680</xdr:rowOff>
    </xdr:to>
    <xdr:graphicFrame>
      <xdr:nvGraphicFramePr>
        <xdr:cNvPr id="36" name="Chart 2"/>
        <xdr:cNvGraphicFramePr/>
      </xdr:nvGraphicFramePr>
      <xdr:xfrm>
        <a:off x="9520560" y="12207240"/>
        <a:ext cx="2549880" cy="272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158760</xdr:colOff>
      <xdr:row>60</xdr:row>
      <xdr:rowOff>104400</xdr:rowOff>
    </xdr:to>
    <xdr:sp>
      <xdr:nvSpPr>
        <xdr:cNvPr id="37" name="CustomShape 1"/>
        <xdr:cNvSpPr/>
      </xdr:nvSpPr>
      <xdr:spPr>
        <a:xfrm>
          <a:off x="10270800" y="10900080"/>
          <a:ext cx="2136960" cy="76752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11</xdr:col>
      <xdr:colOff>330480</xdr:colOff>
      <xdr:row>74</xdr:row>
      <xdr:rowOff>92160</xdr:rowOff>
    </xdr:to>
    <xdr:graphicFrame>
      <xdr:nvGraphicFramePr>
        <xdr:cNvPr id="38" name="Chart 3"/>
        <xdr:cNvGraphicFramePr/>
      </xdr:nvGraphicFramePr>
      <xdr:xfrm>
        <a:off x="1733400" y="10410840"/>
        <a:ext cx="5531040" cy="351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181080</xdr:colOff>
      <xdr:row>84</xdr:row>
      <xdr:rowOff>33480</xdr:rowOff>
    </xdr:from>
    <xdr:to>
      <xdr:col>21</xdr:col>
      <xdr:colOff>540360</xdr:colOff>
      <xdr:row>100</xdr:row>
      <xdr:rowOff>158040</xdr:rowOff>
    </xdr:to>
    <xdr:graphicFrame>
      <xdr:nvGraphicFramePr>
        <xdr:cNvPr id="39" name="Chart 4"/>
        <xdr:cNvGraphicFramePr/>
      </xdr:nvGraphicFramePr>
      <xdr:xfrm>
        <a:off x="8886600" y="15511320"/>
        <a:ext cx="4493160" cy="271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505080</xdr:colOff>
      <xdr:row>127</xdr:row>
      <xdr:rowOff>96840</xdr:rowOff>
    </xdr:from>
    <xdr:to>
      <xdr:col>25</xdr:col>
      <xdr:colOff>16920</xdr:colOff>
      <xdr:row>144</xdr:row>
      <xdr:rowOff>84240</xdr:rowOff>
    </xdr:to>
    <xdr:graphicFrame>
      <xdr:nvGraphicFramePr>
        <xdr:cNvPr id="40" name="Chart 5"/>
        <xdr:cNvGraphicFramePr/>
      </xdr:nvGraphicFramePr>
      <xdr:xfrm>
        <a:off x="9210600" y="22623120"/>
        <a:ext cx="600804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117</xdr:row>
      <xdr:rowOff>154080</xdr:rowOff>
    </xdr:from>
    <xdr:to>
      <xdr:col>39</xdr:col>
      <xdr:colOff>558720</xdr:colOff>
      <xdr:row>135</xdr:row>
      <xdr:rowOff>7920</xdr:rowOff>
    </xdr:to>
    <xdr:graphicFrame>
      <xdr:nvGraphicFramePr>
        <xdr:cNvPr id="41" name="Chart 6"/>
        <xdr:cNvGraphicFramePr/>
      </xdr:nvGraphicFramePr>
      <xdr:xfrm>
        <a:off x="20240280" y="21061440"/>
        <a:ext cx="4178520" cy="276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91" activeCellId="0" sqref="A91"/>
    </sheetView>
  </sheetViews>
  <sheetFormatPr defaultRowHeight="12.75"/>
  <cols>
    <col collapsed="false" hidden="false" max="1" min="1" style="0" width="8.50510204081633"/>
    <col collapsed="false" hidden="false" max="2" min="2" style="1" width="8.23469387755102"/>
    <col collapsed="false" hidden="false" max="3" min="3" style="0" width="10.6632653061225"/>
    <col collapsed="false" hidden="false" max="34" min="4" style="0" width="6.0765306122449"/>
    <col collapsed="false" hidden="false" max="1025" min="35" style="0" width="8.50510204081633"/>
  </cols>
  <sheetData>
    <row r="1" customFormat="false" ht="12.75" hidden="false" customHeight="false" outlineLevel="0" collapsed="false">
      <c r="B1" s="0"/>
    </row>
    <row r="2" customFormat="false" ht="15.75" hidden="false" customHeight="true" outlineLevel="0" collapsed="false">
      <c r="B2" s="0"/>
      <c r="C2" s="2" t="s">
        <v>0</v>
      </c>
      <c r="D2" s="3" t="n">
        <v>1</v>
      </c>
      <c r="E2" s="4" t="n">
        <v>2</v>
      </c>
      <c r="F2" s="5" t="n">
        <v>3</v>
      </c>
      <c r="G2" s="6" t="n">
        <v>4</v>
      </c>
      <c r="H2" s="3" t="n">
        <v>5</v>
      </c>
      <c r="I2" s="4" t="n">
        <v>6</v>
      </c>
      <c r="J2" s="4" t="n">
        <v>7</v>
      </c>
      <c r="K2" s="3" t="n">
        <v>8</v>
      </c>
      <c r="L2" s="4" t="n">
        <v>9</v>
      </c>
      <c r="M2" s="4" t="n">
        <v>10</v>
      </c>
      <c r="N2" s="3" t="n">
        <v>11</v>
      </c>
      <c r="O2" s="3" t="n">
        <v>12</v>
      </c>
      <c r="R2" s="7" t="s">
        <v>0</v>
      </c>
      <c r="S2" s="3" t="n">
        <v>1</v>
      </c>
      <c r="T2" s="4" t="n">
        <v>2</v>
      </c>
      <c r="U2" s="5" t="n">
        <v>3</v>
      </c>
      <c r="V2" s="6" t="n">
        <v>4</v>
      </c>
      <c r="W2" s="3" t="n">
        <v>5</v>
      </c>
      <c r="X2" s="4" t="n">
        <v>6</v>
      </c>
      <c r="Y2" s="4" t="n">
        <v>7</v>
      </c>
      <c r="Z2" s="3" t="n">
        <v>8</v>
      </c>
      <c r="AA2" s="4" t="n">
        <v>9</v>
      </c>
      <c r="AB2" s="4" t="n">
        <v>10</v>
      </c>
      <c r="AC2" s="3" t="n">
        <v>11</v>
      </c>
      <c r="AD2" s="3" t="n">
        <v>12</v>
      </c>
    </row>
    <row r="3" customFormat="false" ht="15.75" hidden="false" customHeight="true" outlineLevel="0" collapsed="false">
      <c r="B3" s="0"/>
      <c r="C3" s="8" t="s">
        <v>1</v>
      </c>
      <c r="D3" s="3" t="n">
        <f aca="false">A13</f>
        <v>112</v>
      </c>
      <c r="E3" s="3" t="n">
        <f aca="false">A22</f>
        <v>20</v>
      </c>
      <c r="F3" s="3"/>
      <c r="G3" s="3"/>
      <c r="H3" s="3"/>
      <c r="I3" s="3"/>
      <c r="J3" s="3"/>
      <c r="K3" s="3"/>
      <c r="L3" s="3"/>
      <c r="M3" s="3"/>
      <c r="N3" s="3"/>
      <c r="O3" s="3"/>
      <c r="R3" s="9" t="s">
        <v>1</v>
      </c>
      <c r="S3" s="3" t="n">
        <f aca="false">D3</f>
        <v>112</v>
      </c>
      <c r="T3" s="3" t="n">
        <f aca="false">S3+E3</f>
        <v>132</v>
      </c>
      <c r="U3" s="3" t="n">
        <f aca="false">T3+F3</f>
        <v>132</v>
      </c>
      <c r="V3" s="3" t="n">
        <f aca="false">U3+G3</f>
        <v>132</v>
      </c>
      <c r="W3" s="3" t="n">
        <f aca="false">V3+H3</f>
        <v>132</v>
      </c>
      <c r="X3" s="3" t="n">
        <f aca="false">W3+I3</f>
        <v>132</v>
      </c>
      <c r="Y3" s="3" t="n">
        <f aca="false">X3+J3</f>
        <v>132</v>
      </c>
      <c r="Z3" s="3" t="n">
        <f aca="false">Y3+K3</f>
        <v>132</v>
      </c>
      <c r="AA3" s="3" t="n">
        <f aca="false">Z3+L3</f>
        <v>132</v>
      </c>
      <c r="AB3" s="3" t="n">
        <f aca="false">AA3+M3</f>
        <v>132</v>
      </c>
      <c r="AC3" s="3" t="n">
        <f aca="false">AB3+N3</f>
        <v>132</v>
      </c>
      <c r="AD3" s="3" t="n">
        <f aca="false">AC3+O3</f>
        <v>132</v>
      </c>
    </row>
    <row r="4" customFormat="false" ht="15.75" hidden="false" customHeight="true" outlineLevel="0" collapsed="false">
      <c r="B4" s="0"/>
      <c r="C4" s="10" t="s">
        <v>2</v>
      </c>
      <c r="D4" s="11"/>
      <c r="E4" s="11" t="n">
        <f aca="false">A23</f>
        <v>80</v>
      </c>
      <c r="F4" s="11" t="n">
        <f aca="false">A32</f>
        <v>19</v>
      </c>
      <c r="G4" s="11" t="n">
        <f aca="false">A41</f>
        <v>39</v>
      </c>
      <c r="H4" s="12" t="n">
        <f aca="false">A50</f>
        <v>66</v>
      </c>
      <c r="I4" s="12" t="n">
        <f aca="false">A59</f>
        <v>66</v>
      </c>
      <c r="J4" s="12" t="n">
        <f aca="false">A68</f>
        <v>66</v>
      </c>
      <c r="K4" s="12" t="n">
        <f aca="false">A77</f>
        <v>66</v>
      </c>
      <c r="L4" s="12" t="n">
        <f aca="false">A86</f>
        <v>66</v>
      </c>
      <c r="M4" s="12" t="n">
        <f aca="false">A95</f>
        <v>66</v>
      </c>
      <c r="N4" s="12" t="n">
        <f aca="false">A104</f>
        <v>66</v>
      </c>
      <c r="O4" s="12" t="n">
        <f aca="false">A113</f>
        <v>66</v>
      </c>
      <c r="R4" s="13" t="s">
        <v>2</v>
      </c>
      <c r="S4" s="11"/>
      <c r="T4" s="11" t="n">
        <f aca="false">S4+E4</f>
        <v>80</v>
      </c>
      <c r="U4" s="11" t="n">
        <f aca="false">T4+F4</f>
        <v>99</v>
      </c>
      <c r="V4" s="11" t="n">
        <f aca="false">U4+G4</f>
        <v>138</v>
      </c>
      <c r="W4" s="12" t="n">
        <f aca="false">V4+H4</f>
        <v>204</v>
      </c>
      <c r="X4" s="12" t="n">
        <f aca="false">W4+I4</f>
        <v>270</v>
      </c>
      <c r="Y4" s="12" t="n">
        <f aca="false">X4+J4</f>
        <v>336</v>
      </c>
      <c r="Z4" s="12" t="n">
        <f aca="false">Y4+K4</f>
        <v>402</v>
      </c>
      <c r="AA4" s="12" t="n">
        <f aca="false">Z4+L4</f>
        <v>468</v>
      </c>
      <c r="AB4" s="12" t="n">
        <f aca="false">AA4+M4</f>
        <v>534</v>
      </c>
      <c r="AC4" s="12" t="n">
        <f aca="false">AB4+N4</f>
        <v>600</v>
      </c>
      <c r="AD4" s="12" t="n">
        <f aca="false">AC4+O4</f>
        <v>666</v>
      </c>
    </row>
    <row r="5" customFormat="false" ht="15.75" hidden="false" customHeight="true" outlineLevel="0" collapsed="false">
      <c r="B5" s="0"/>
      <c r="C5" s="14" t="s">
        <v>3</v>
      </c>
      <c r="D5" s="15"/>
      <c r="E5" s="15"/>
      <c r="F5" s="15" t="n">
        <f aca="false">A33</f>
        <v>7</v>
      </c>
      <c r="G5" s="15" t="n">
        <f aca="false">A42</f>
        <v>12</v>
      </c>
      <c r="H5" s="16" t="n">
        <f aca="false">A51</f>
        <v>22</v>
      </c>
      <c r="I5" s="15" t="n">
        <f aca="false">A60</f>
        <v>22</v>
      </c>
      <c r="J5" s="15" t="n">
        <f aca="false">A69</f>
        <v>22</v>
      </c>
      <c r="K5" s="15" t="n">
        <f aca="false">A78</f>
        <v>22</v>
      </c>
      <c r="L5" s="15" t="n">
        <f aca="false">A87</f>
        <v>22</v>
      </c>
      <c r="M5" s="15" t="n">
        <f aca="false">A96</f>
        <v>22</v>
      </c>
      <c r="N5" s="15" t="n">
        <f aca="false">A105</f>
        <v>22</v>
      </c>
      <c r="O5" s="16" t="n">
        <f aca="false">A114</f>
        <v>22</v>
      </c>
      <c r="R5" s="17" t="s">
        <v>3</v>
      </c>
      <c r="S5" s="15"/>
      <c r="T5" s="15"/>
      <c r="U5" s="15" t="n">
        <f aca="false">T5+F5</f>
        <v>7</v>
      </c>
      <c r="V5" s="15" t="n">
        <f aca="false">U5+G5</f>
        <v>19</v>
      </c>
      <c r="W5" s="16" t="n">
        <f aca="false">V5+H5</f>
        <v>41</v>
      </c>
      <c r="X5" s="15" t="n">
        <f aca="false">W5+I5</f>
        <v>63</v>
      </c>
      <c r="Y5" s="15" t="n">
        <f aca="false">X5+J5</f>
        <v>85</v>
      </c>
      <c r="Z5" s="15" t="n">
        <f aca="false">Y5+K5</f>
        <v>107</v>
      </c>
      <c r="AA5" s="15" t="n">
        <f aca="false">Z5+L5</f>
        <v>129</v>
      </c>
      <c r="AB5" s="15" t="n">
        <f aca="false">AA5+M5</f>
        <v>151</v>
      </c>
      <c r="AC5" s="15" t="n">
        <f aca="false">AB5+N5</f>
        <v>173</v>
      </c>
      <c r="AD5" s="16" t="n">
        <f aca="false">AC5+O5</f>
        <v>195</v>
      </c>
    </row>
    <row r="6" customFormat="false" ht="15.75" hidden="false" customHeight="true" outlineLevel="0" collapsed="false">
      <c r="B6" s="0"/>
      <c r="C6" s="18" t="s">
        <v>4</v>
      </c>
      <c r="D6" s="19"/>
      <c r="E6" s="19"/>
      <c r="F6" s="19"/>
      <c r="G6" s="19"/>
      <c r="H6" s="19" t="n">
        <f aca="false">A52</f>
        <v>31</v>
      </c>
      <c r="I6" s="19" t="n">
        <f aca="false">A61</f>
        <v>31</v>
      </c>
      <c r="J6" s="19" t="n">
        <f aca="false">A70</f>
        <v>31</v>
      </c>
      <c r="K6" s="19" t="n">
        <f aca="false">A79</f>
        <v>31</v>
      </c>
      <c r="L6" s="19" t="n">
        <f aca="false">A88</f>
        <v>31</v>
      </c>
      <c r="M6" s="19" t="n">
        <f aca="false">A97</f>
        <v>31</v>
      </c>
      <c r="N6" s="19" t="n">
        <f aca="false">A106</f>
        <v>31</v>
      </c>
      <c r="O6" s="19" t="n">
        <f aca="false">A115</f>
        <v>31</v>
      </c>
      <c r="R6" s="20" t="s">
        <v>4</v>
      </c>
      <c r="S6" s="19"/>
      <c r="T6" s="19"/>
      <c r="U6" s="19"/>
      <c r="V6" s="19"/>
      <c r="W6" s="19" t="n">
        <f aca="false">V6+H6</f>
        <v>31</v>
      </c>
      <c r="X6" s="19" t="n">
        <f aca="false">W6+I6</f>
        <v>62</v>
      </c>
      <c r="Y6" s="19" t="n">
        <f aca="false">X6+J6</f>
        <v>93</v>
      </c>
      <c r="Z6" s="19" t="n">
        <f aca="false">Y6+K6</f>
        <v>124</v>
      </c>
      <c r="AA6" s="19" t="n">
        <f aca="false">Z6+L6</f>
        <v>155</v>
      </c>
      <c r="AB6" s="19" t="n">
        <f aca="false">AA6+M6</f>
        <v>186</v>
      </c>
      <c r="AC6" s="19" t="n">
        <f aca="false">AB6+N6</f>
        <v>217</v>
      </c>
      <c r="AD6" s="19" t="n">
        <f aca="false">AC6+O6</f>
        <v>248</v>
      </c>
    </row>
    <row r="7" customFormat="false" ht="15.75" hidden="false" customHeight="true" outlineLevel="0" collapsed="false">
      <c r="B7" s="0"/>
      <c r="C7" s="21" t="s">
        <v>5</v>
      </c>
      <c r="D7" s="22" t="n">
        <f aca="false">A17</f>
        <v>54</v>
      </c>
      <c r="E7" s="22" t="n">
        <f aca="false">A26</f>
        <v>48</v>
      </c>
      <c r="F7" s="22" t="n">
        <f aca="false">A35</f>
        <v>38</v>
      </c>
      <c r="G7" s="22" t="n">
        <f aca="false">A44</f>
        <v>42</v>
      </c>
      <c r="H7" s="22" t="n">
        <f aca="false">A53</f>
        <v>54</v>
      </c>
      <c r="I7" s="22" t="n">
        <f aca="false">A62</f>
        <v>54</v>
      </c>
      <c r="J7" s="22" t="n">
        <f aca="false">A71</f>
        <v>54</v>
      </c>
      <c r="K7" s="22" t="n">
        <f aca="false">A80</f>
        <v>54</v>
      </c>
      <c r="L7" s="22" t="n">
        <f aca="false">A89</f>
        <v>54</v>
      </c>
      <c r="M7" s="22" t="n">
        <f aca="false">A98</f>
        <v>54</v>
      </c>
      <c r="N7" s="22" t="n">
        <f aca="false">A107</f>
        <v>54</v>
      </c>
      <c r="O7" s="22" t="n">
        <f aca="false">A116</f>
        <v>54</v>
      </c>
      <c r="R7" s="23" t="s">
        <v>5</v>
      </c>
      <c r="S7" s="22" t="n">
        <f aca="false">D7</f>
        <v>54</v>
      </c>
      <c r="T7" s="22" t="n">
        <f aca="false">S7+E7</f>
        <v>102</v>
      </c>
      <c r="U7" s="22" t="n">
        <f aca="false">T7+F7</f>
        <v>140</v>
      </c>
      <c r="V7" s="22" t="n">
        <f aca="false">U7+G7</f>
        <v>182</v>
      </c>
      <c r="W7" s="22" t="n">
        <f aca="false">V7+H7</f>
        <v>236</v>
      </c>
      <c r="X7" s="22" t="n">
        <f aca="false">W7+I7</f>
        <v>290</v>
      </c>
      <c r="Y7" s="22" t="n">
        <f aca="false">X7+J7</f>
        <v>344</v>
      </c>
      <c r="Z7" s="22" t="n">
        <f aca="false">Y7+K7</f>
        <v>398</v>
      </c>
      <c r="AA7" s="22" t="n">
        <f aca="false">Z7+L7</f>
        <v>452</v>
      </c>
      <c r="AB7" s="22" t="n">
        <f aca="false">AA7+M7</f>
        <v>506</v>
      </c>
      <c r="AC7" s="22" t="n">
        <f aca="false">AB7+N7</f>
        <v>560</v>
      </c>
      <c r="AD7" s="22" t="n">
        <f aca="false">AC7+O7</f>
        <v>614</v>
      </c>
    </row>
    <row r="8" customFormat="false" ht="15.75" hidden="false" customHeight="true" outlineLevel="0" collapsed="false">
      <c r="B8" s="0"/>
      <c r="C8" s="24" t="s">
        <v>6</v>
      </c>
      <c r="D8" s="25" t="n">
        <f aca="false">A18</f>
        <v>23</v>
      </c>
      <c r="E8" s="25" t="n">
        <f aca="false">A27</f>
        <v>20</v>
      </c>
      <c r="F8" s="25" t="n">
        <f aca="false">A36</f>
        <v>14</v>
      </c>
      <c r="G8" s="25" t="n">
        <f aca="false">A45</f>
        <v>24</v>
      </c>
      <c r="H8" s="25" t="n">
        <f aca="false">A54</f>
        <v>46</v>
      </c>
      <c r="I8" s="25" t="n">
        <f aca="false">A63</f>
        <v>46</v>
      </c>
      <c r="J8" s="25" t="n">
        <f aca="false">A72</f>
        <v>46</v>
      </c>
      <c r="K8" s="25" t="n">
        <f aca="false">A81</f>
        <v>46</v>
      </c>
      <c r="L8" s="25" t="n">
        <f aca="false">A90</f>
        <v>46</v>
      </c>
      <c r="M8" s="25" t="n">
        <f aca="false">A99</f>
        <v>46</v>
      </c>
      <c r="N8" s="25" t="n">
        <f aca="false">A108</f>
        <v>46</v>
      </c>
      <c r="O8" s="25" t="n">
        <f aca="false">A117</f>
        <v>46</v>
      </c>
      <c r="R8" s="26" t="s">
        <v>6</v>
      </c>
      <c r="S8" s="25" t="n">
        <f aca="false">D8</f>
        <v>23</v>
      </c>
      <c r="T8" s="25" t="n">
        <f aca="false">S8+E8</f>
        <v>43</v>
      </c>
      <c r="U8" s="25" t="n">
        <f aca="false">T8+F8</f>
        <v>57</v>
      </c>
      <c r="V8" s="25" t="n">
        <f aca="false">U8+G8</f>
        <v>81</v>
      </c>
      <c r="W8" s="25" t="n">
        <f aca="false">V8+H8</f>
        <v>127</v>
      </c>
      <c r="X8" s="25" t="n">
        <f aca="false">W8+I8</f>
        <v>173</v>
      </c>
      <c r="Y8" s="25" t="n">
        <f aca="false">X8+J8</f>
        <v>219</v>
      </c>
      <c r="Z8" s="25" t="n">
        <f aca="false">Y8+K8</f>
        <v>265</v>
      </c>
      <c r="AA8" s="25" t="n">
        <f aca="false">Z8+L8</f>
        <v>311</v>
      </c>
      <c r="AB8" s="25" t="n">
        <f aca="false">AA8+M8</f>
        <v>357</v>
      </c>
      <c r="AC8" s="25" t="n">
        <f aca="false">AB8+N8</f>
        <v>403</v>
      </c>
      <c r="AD8" s="25" t="n">
        <f aca="false">AC8+O8</f>
        <v>449</v>
      </c>
    </row>
    <row r="9" customFormat="false" ht="15.75" hidden="false" customHeight="true" outlineLevel="0" collapsed="false">
      <c r="B9" s="0"/>
      <c r="C9" s="27"/>
      <c r="D9" s="5" t="n">
        <f aca="false">SUM(D3:D8)</f>
        <v>189</v>
      </c>
      <c r="E9" s="5" t="n">
        <f aca="false">SUM(E3:E8)</f>
        <v>168</v>
      </c>
      <c r="F9" s="5" t="n">
        <f aca="false">SUM(F3:F8)</f>
        <v>78</v>
      </c>
      <c r="G9" s="5" t="n">
        <f aca="false">SUM(G3:G8)</f>
        <v>117</v>
      </c>
      <c r="H9" s="5" t="n">
        <f aca="false">SUM(H3:H8)</f>
        <v>219</v>
      </c>
      <c r="I9" s="5" t="n">
        <f aca="false">SUM(I3:I8)</f>
        <v>219</v>
      </c>
      <c r="J9" s="5" t="n">
        <f aca="false">SUM(J3:J8)</f>
        <v>219</v>
      </c>
      <c r="K9" s="5" t="n">
        <f aca="false">SUM(K3:K8)</f>
        <v>219</v>
      </c>
      <c r="L9" s="5" t="n">
        <f aca="false">SUM(L3:L8)</f>
        <v>219</v>
      </c>
      <c r="M9" s="5" t="n">
        <f aca="false">SUM(M3:M8)</f>
        <v>219</v>
      </c>
      <c r="N9" s="5" t="n">
        <f aca="false">SUM(N3:N8)</f>
        <v>219</v>
      </c>
      <c r="O9" s="5" t="n">
        <f aca="false">SUM(O3:O8)</f>
        <v>219</v>
      </c>
      <c r="R9" s="28"/>
      <c r="S9" s="5" t="n">
        <f aca="false">SUM(S3:S8)</f>
        <v>189</v>
      </c>
      <c r="T9" s="5" t="n">
        <f aca="false">SUM(T3:T8)</f>
        <v>357</v>
      </c>
      <c r="U9" s="5" t="n">
        <f aca="false">SUM(U3:U8)</f>
        <v>435</v>
      </c>
      <c r="V9" s="5" t="n">
        <f aca="false">SUM(V3:V8)</f>
        <v>552</v>
      </c>
      <c r="W9" s="5" t="n">
        <f aca="false">SUM(W3:W8)</f>
        <v>771</v>
      </c>
      <c r="X9" s="5" t="n">
        <f aca="false">SUM(X3:X8)</f>
        <v>990</v>
      </c>
      <c r="Y9" s="5" t="n">
        <f aca="false">SUM(Y3:Y8)</f>
        <v>1209</v>
      </c>
      <c r="Z9" s="5" t="n">
        <f aca="false">SUM(Z3:Z8)</f>
        <v>1428</v>
      </c>
      <c r="AA9" s="5" t="n">
        <f aca="false">SUM(AA3:AA8)</f>
        <v>1647</v>
      </c>
      <c r="AB9" s="5" t="n">
        <f aca="false">SUM(AB3:AB8)</f>
        <v>1866</v>
      </c>
      <c r="AC9" s="5" t="n">
        <f aca="false">SUM(AC3:AC8)</f>
        <v>2085</v>
      </c>
      <c r="AD9" s="5" t="n">
        <f aca="false">SUM(AD3:AD8)</f>
        <v>2304</v>
      </c>
    </row>
    <row r="10" customFormat="false" ht="15.75" hidden="false" customHeight="true" outlineLevel="0" collapsed="false">
      <c r="B10" s="0"/>
      <c r="C10" s="29"/>
      <c r="D10" s="30"/>
      <c r="H10" s="30"/>
    </row>
    <row r="11" customFormat="false" ht="15.75" hidden="false" customHeight="true" outlineLevel="0" collapsed="false">
      <c r="B11" s="0"/>
      <c r="C11" s="29"/>
      <c r="D11" s="30"/>
      <c r="H11" s="30"/>
    </row>
    <row r="12" customFormat="false" ht="15.75" hidden="false" customHeight="true" outlineLevel="0" collapsed="false">
      <c r="A12" s="31" t="s">
        <v>7</v>
      </c>
      <c r="B12" s="0"/>
      <c r="C12" s="2" t="n">
        <v>42752</v>
      </c>
      <c r="D12" s="3" t="n">
        <v>1</v>
      </c>
      <c r="E12" s="4" t="n">
        <v>2</v>
      </c>
      <c r="F12" s="4" t="n">
        <v>3</v>
      </c>
      <c r="G12" s="3" t="n">
        <v>4</v>
      </c>
      <c r="H12" s="32" t="n">
        <v>5</v>
      </c>
      <c r="I12" s="33" t="n">
        <v>6</v>
      </c>
      <c r="J12" s="34" t="n">
        <v>7</v>
      </c>
      <c r="K12" s="35" t="n">
        <v>8</v>
      </c>
      <c r="L12" s="4" t="n">
        <v>9</v>
      </c>
      <c r="M12" s="4" t="n">
        <v>10</v>
      </c>
      <c r="N12" s="3" t="n">
        <v>11</v>
      </c>
      <c r="O12" s="32" t="n">
        <v>12</v>
      </c>
      <c r="P12" s="33" t="n">
        <v>13</v>
      </c>
      <c r="Q12" s="34" t="n">
        <v>14</v>
      </c>
      <c r="R12" s="35" t="n">
        <v>15</v>
      </c>
      <c r="S12" s="4" t="n">
        <v>16</v>
      </c>
      <c r="T12" s="4" t="n">
        <v>17</v>
      </c>
      <c r="U12" s="3" t="n">
        <v>18</v>
      </c>
      <c r="V12" s="32" t="n">
        <v>19</v>
      </c>
      <c r="W12" s="33" t="n">
        <v>20</v>
      </c>
      <c r="X12" s="34" t="n">
        <v>21</v>
      </c>
      <c r="Y12" s="35" t="n">
        <v>22</v>
      </c>
      <c r="Z12" s="4" t="n">
        <v>23</v>
      </c>
      <c r="AA12" s="4" t="n">
        <v>24</v>
      </c>
      <c r="AB12" s="3" t="n">
        <v>25</v>
      </c>
      <c r="AC12" s="32" t="n">
        <v>26</v>
      </c>
      <c r="AD12" s="33" t="n">
        <v>27</v>
      </c>
      <c r="AE12" s="34" t="n">
        <v>28</v>
      </c>
      <c r="AF12" s="36" t="n">
        <v>29</v>
      </c>
      <c r="AG12" s="4" t="n">
        <v>30</v>
      </c>
      <c r="AH12" s="3" t="n">
        <v>31</v>
      </c>
    </row>
    <row r="13" customFormat="false" ht="15.75" hidden="false" customHeight="true" outlineLevel="0" collapsed="false">
      <c r="A13" s="8" t="n">
        <f aca="false">SUM(D13:AH13)</f>
        <v>112</v>
      </c>
      <c r="B13" s="0"/>
      <c r="C13" s="8" t="s">
        <v>1</v>
      </c>
      <c r="D13" s="37" t="n">
        <v>4</v>
      </c>
      <c r="E13" s="37" t="n">
        <v>4</v>
      </c>
      <c r="F13" s="37" t="n">
        <v>4</v>
      </c>
      <c r="G13" s="37" t="n">
        <v>4</v>
      </c>
      <c r="H13" s="38" t="n">
        <v>4</v>
      </c>
      <c r="I13" s="39" t="n">
        <v>2.5</v>
      </c>
      <c r="J13" s="40" t="n">
        <v>2.5</v>
      </c>
      <c r="K13" s="41" t="n">
        <v>4</v>
      </c>
      <c r="L13" s="37" t="n">
        <v>4</v>
      </c>
      <c r="M13" s="37" t="n">
        <v>4</v>
      </c>
      <c r="N13" s="37" t="n">
        <v>4</v>
      </c>
      <c r="O13" s="38" t="n">
        <v>4</v>
      </c>
      <c r="P13" s="39" t="n">
        <v>2.5</v>
      </c>
      <c r="Q13" s="40" t="n">
        <v>2.5</v>
      </c>
      <c r="R13" s="41" t="n">
        <v>4</v>
      </c>
      <c r="S13" s="37" t="n">
        <v>4</v>
      </c>
      <c r="T13" s="37" t="n">
        <v>4</v>
      </c>
      <c r="U13" s="37" t="n">
        <v>4</v>
      </c>
      <c r="V13" s="38" t="n">
        <v>4</v>
      </c>
      <c r="W13" s="39" t="n">
        <v>2.5</v>
      </c>
      <c r="X13" s="40" t="n">
        <v>2.5</v>
      </c>
      <c r="Y13" s="41" t="n">
        <v>4</v>
      </c>
      <c r="Z13" s="37" t="n">
        <v>4</v>
      </c>
      <c r="AA13" s="37" t="n">
        <v>4</v>
      </c>
      <c r="AB13" s="37" t="n">
        <v>4</v>
      </c>
      <c r="AC13" s="38" t="n">
        <v>4</v>
      </c>
      <c r="AD13" s="39" t="n">
        <v>2.5</v>
      </c>
      <c r="AE13" s="40" t="n">
        <v>2.5</v>
      </c>
      <c r="AF13" s="41" t="n">
        <v>4</v>
      </c>
      <c r="AG13" s="37" t="n">
        <v>4</v>
      </c>
      <c r="AH13" s="37" t="n">
        <v>4</v>
      </c>
    </row>
    <row r="14" customFormat="false" ht="15.75" hidden="false" customHeight="true" outlineLevel="0" collapsed="false">
      <c r="A14" s="42" t="n">
        <f aca="false">SUM(D14:AH14)</f>
        <v>0</v>
      </c>
      <c r="B14" s="0"/>
      <c r="C14" s="42" t="s">
        <v>2</v>
      </c>
      <c r="D14" s="4"/>
      <c r="E14" s="4"/>
      <c r="F14" s="4"/>
      <c r="G14" s="4"/>
      <c r="H14" s="43"/>
      <c r="I14" s="44"/>
      <c r="J14" s="45"/>
      <c r="K14" s="36"/>
      <c r="L14" s="4"/>
      <c r="M14" s="4"/>
      <c r="N14" s="4"/>
      <c r="O14" s="43"/>
      <c r="P14" s="44"/>
      <c r="Q14" s="45"/>
      <c r="R14" s="36"/>
      <c r="S14" s="4"/>
      <c r="T14" s="4"/>
      <c r="U14" s="4"/>
      <c r="V14" s="43"/>
      <c r="W14" s="44"/>
      <c r="X14" s="45"/>
      <c r="Y14" s="36"/>
      <c r="Z14" s="4"/>
      <c r="AA14" s="4"/>
      <c r="AB14" s="4"/>
      <c r="AC14" s="43"/>
      <c r="AD14" s="44"/>
      <c r="AE14" s="45"/>
      <c r="AF14" s="35"/>
      <c r="AG14" s="3"/>
      <c r="AH14" s="3"/>
    </row>
    <row r="15" customFormat="false" ht="15.75" hidden="false" customHeight="true" outlineLevel="0" collapsed="false">
      <c r="A15" s="14" t="n">
        <f aca="false">SUM(D15:AH15)</f>
        <v>0</v>
      </c>
      <c r="B15" s="0"/>
      <c r="C15" s="14" t="s">
        <v>3</v>
      </c>
      <c r="D15" s="4"/>
      <c r="E15" s="4"/>
      <c r="F15" s="4"/>
      <c r="G15" s="4"/>
      <c r="H15" s="43"/>
      <c r="I15" s="44"/>
      <c r="J15" s="45"/>
      <c r="K15" s="36"/>
      <c r="L15" s="4"/>
      <c r="M15" s="4"/>
      <c r="N15" s="4"/>
      <c r="O15" s="43"/>
      <c r="P15" s="44"/>
      <c r="Q15" s="45"/>
      <c r="R15" s="36"/>
      <c r="S15" s="4"/>
      <c r="T15" s="4"/>
      <c r="U15" s="4"/>
      <c r="V15" s="43"/>
      <c r="W15" s="44"/>
      <c r="X15" s="45"/>
      <c r="Y15" s="36"/>
      <c r="Z15" s="4"/>
      <c r="AA15" s="4"/>
      <c r="AB15" s="4"/>
      <c r="AC15" s="43"/>
      <c r="AD15" s="44"/>
      <c r="AE15" s="45"/>
      <c r="AF15" s="35"/>
      <c r="AG15" s="3"/>
      <c r="AH15" s="3"/>
    </row>
    <row r="16" customFormat="false" ht="15.75" hidden="false" customHeight="true" outlineLevel="0" collapsed="false">
      <c r="A16" s="46" t="n">
        <f aca="false">SUM(D16:AH16)</f>
        <v>0</v>
      </c>
      <c r="B16" s="0"/>
      <c r="C16" s="46" t="s">
        <v>4</v>
      </c>
      <c r="D16" s="47"/>
      <c r="E16" s="4"/>
      <c r="F16" s="4"/>
      <c r="G16" s="4"/>
      <c r="H16" s="32"/>
      <c r="I16" s="44"/>
      <c r="J16" s="45"/>
      <c r="K16" s="36"/>
      <c r="L16" s="4"/>
      <c r="M16" s="4"/>
      <c r="N16" s="4"/>
      <c r="O16" s="32"/>
      <c r="P16" s="44"/>
      <c r="Q16" s="45"/>
      <c r="R16" s="36"/>
      <c r="S16" s="4"/>
      <c r="T16" s="4"/>
      <c r="U16" s="4"/>
      <c r="V16" s="32"/>
      <c r="W16" s="44"/>
      <c r="X16" s="45"/>
      <c r="Y16" s="36"/>
      <c r="Z16" s="4"/>
      <c r="AA16" s="4"/>
      <c r="AB16" s="4"/>
      <c r="AC16" s="32"/>
      <c r="AD16" s="44"/>
      <c r="AE16" s="45"/>
      <c r="AF16" s="36"/>
      <c r="AG16" s="4"/>
      <c r="AH16" s="4"/>
    </row>
    <row r="17" customFormat="false" ht="15.75" hidden="false" customHeight="true" outlineLevel="0" collapsed="false">
      <c r="A17" s="21" t="n">
        <f aca="false">SUM(D17:AH17)</f>
        <v>54</v>
      </c>
      <c r="B17" s="0"/>
      <c r="C17" s="21" t="s">
        <v>5</v>
      </c>
      <c r="D17" s="22" t="n">
        <v>2</v>
      </c>
      <c r="E17" s="22" t="n">
        <v>2</v>
      </c>
      <c r="F17" s="22" t="n">
        <v>2</v>
      </c>
      <c r="G17" s="22" t="n">
        <v>2</v>
      </c>
      <c r="H17" s="48" t="n">
        <v>2</v>
      </c>
      <c r="I17" s="49" t="n">
        <v>1</v>
      </c>
      <c r="J17" s="50" t="n">
        <v>1</v>
      </c>
      <c r="K17" s="51" t="n">
        <v>2</v>
      </c>
      <c r="L17" s="22" t="n">
        <v>2</v>
      </c>
      <c r="M17" s="22" t="n">
        <v>2</v>
      </c>
      <c r="N17" s="22" t="n">
        <v>2</v>
      </c>
      <c r="O17" s="48" t="n">
        <v>2</v>
      </c>
      <c r="P17" s="49" t="n">
        <v>1</v>
      </c>
      <c r="Q17" s="50" t="n">
        <v>1</v>
      </c>
      <c r="R17" s="51" t="n">
        <v>2</v>
      </c>
      <c r="S17" s="22" t="n">
        <v>2</v>
      </c>
      <c r="T17" s="22" t="n">
        <v>2</v>
      </c>
      <c r="U17" s="22" t="n">
        <v>2</v>
      </c>
      <c r="V17" s="48" t="n">
        <v>2</v>
      </c>
      <c r="W17" s="49" t="n">
        <v>1</v>
      </c>
      <c r="X17" s="50" t="n">
        <v>1</v>
      </c>
      <c r="Y17" s="51" t="n">
        <v>2</v>
      </c>
      <c r="Z17" s="22" t="n">
        <v>2</v>
      </c>
      <c r="AA17" s="22" t="n">
        <v>2</v>
      </c>
      <c r="AB17" s="22" t="n">
        <v>2</v>
      </c>
      <c r="AC17" s="48" t="n">
        <v>2</v>
      </c>
      <c r="AD17" s="49" t="n">
        <v>1</v>
      </c>
      <c r="AE17" s="50" t="n">
        <v>1</v>
      </c>
      <c r="AF17" s="51" t="n">
        <v>2</v>
      </c>
      <c r="AG17" s="22" t="n">
        <v>2</v>
      </c>
      <c r="AH17" s="22" t="n">
        <v>2</v>
      </c>
    </row>
    <row r="18" customFormat="false" ht="15.75" hidden="false" customHeight="true" outlineLevel="0" collapsed="false">
      <c r="A18" s="24" t="n">
        <f aca="false">SUM(D18:AH18)</f>
        <v>23</v>
      </c>
      <c r="B18" s="0"/>
      <c r="C18" s="24" t="s">
        <v>6</v>
      </c>
      <c r="D18" s="25" t="n">
        <v>1</v>
      </c>
      <c r="E18" s="25" t="n">
        <v>1</v>
      </c>
      <c r="F18" s="25" t="n">
        <v>1</v>
      </c>
      <c r="G18" s="25" t="n">
        <v>1</v>
      </c>
      <c r="H18" s="52" t="n">
        <v>1</v>
      </c>
      <c r="I18" s="53"/>
      <c r="J18" s="54"/>
      <c r="K18" s="55" t="n">
        <v>1</v>
      </c>
      <c r="L18" s="25" t="n">
        <v>1</v>
      </c>
      <c r="M18" s="25" t="n">
        <v>1</v>
      </c>
      <c r="N18" s="25" t="n">
        <v>1</v>
      </c>
      <c r="O18" s="52" t="n">
        <v>1</v>
      </c>
      <c r="P18" s="53"/>
      <c r="Q18" s="54"/>
      <c r="R18" s="55" t="n">
        <v>1</v>
      </c>
      <c r="S18" s="25" t="n">
        <v>1</v>
      </c>
      <c r="T18" s="25" t="n">
        <v>1</v>
      </c>
      <c r="U18" s="25" t="n">
        <v>1</v>
      </c>
      <c r="V18" s="52" t="n">
        <v>1</v>
      </c>
      <c r="W18" s="53"/>
      <c r="X18" s="54"/>
      <c r="Y18" s="55" t="n">
        <v>1</v>
      </c>
      <c r="Z18" s="25" t="n">
        <v>1</v>
      </c>
      <c r="AA18" s="25" t="n">
        <v>1</v>
      </c>
      <c r="AB18" s="25" t="n">
        <v>1</v>
      </c>
      <c r="AC18" s="52" t="n">
        <v>1</v>
      </c>
      <c r="AD18" s="53"/>
      <c r="AE18" s="54"/>
      <c r="AF18" s="55" t="n">
        <v>1</v>
      </c>
      <c r="AG18" s="25" t="n">
        <v>1</v>
      </c>
      <c r="AH18" s="25" t="n">
        <v>1</v>
      </c>
    </row>
    <row r="19" customFormat="false" ht="12.75" hidden="false" customHeight="false" outlineLevel="0" collapsed="false">
      <c r="A19" s="56" t="n">
        <f aca="false">SUM(A13:A18)</f>
        <v>189</v>
      </c>
      <c r="B19" s="0"/>
      <c r="C19" s="27"/>
      <c r="D19" s="4" t="n">
        <f aca="false">SUM(D13:D18)</f>
        <v>7</v>
      </c>
      <c r="E19" s="4" t="n">
        <f aca="false">SUM(E13:E18)</f>
        <v>7</v>
      </c>
      <c r="F19" s="4" t="n">
        <f aca="false">SUM(F13:F18)</f>
        <v>7</v>
      </c>
      <c r="G19" s="4" t="n">
        <f aca="false">SUM(G13:G18)</f>
        <v>7</v>
      </c>
      <c r="H19" s="32" t="n">
        <f aca="false">SUM(H13:H18)</f>
        <v>7</v>
      </c>
      <c r="I19" s="57" t="n">
        <f aca="false">SUM(I13:I18)</f>
        <v>3.5</v>
      </c>
      <c r="J19" s="58" t="n">
        <f aca="false">SUM(J13:J18)</f>
        <v>3.5</v>
      </c>
      <c r="K19" s="36" t="n">
        <f aca="false">SUM(K13:K18)</f>
        <v>7</v>
      </c>
      <c r="L19" s="4" t="n">
        <f aca="false">SUM(L13:L18)</f>
        <v>7</v>
      </c>
      <c r="M19" s="4" t="n">
        <f aca="false">SUM(M13:M18)</f>
        <v>7</v>
      </c>
      <c r="N19" s="4" t="n">
        <f aca="false">SUM(N13:N18)</f>
        <v>7</v>
      </c>
      <c r="O19" s="32" t="n">
        <f aca="false">SUM(O13:O18)</f>
        <v>7</v>
      </c>
      <c r="P19" s="57" t="n">
        <f aca="false">SUM(P13:P18)</f>
        <v>3.5</v>
      </c>
      <c r="Q19" s="58" t="n">
        <f aca="false">SUM(Q13:Q18)</f>
        <v>3.5</v>
      </c>
      <c r="R19" s="36" t="n">
        <f aca="false">SUM(R13:R18)</f>
        <v>7</v>
      </c>
      <c r="S19" s="4" t="n">
        <f aca="false">SUM(S13:S18)</f>
        <v>7</v>
      </c>
      <c r="T19" s="59" t="n">
        <f aca="false">SUM(T13:T18)</f>
        <v>7</v>
      </c>
      <c r="U19" s="59" t="n">
        <f aca="false">SUM(U13:U18)</f>
        <v>7</v>
      </c>
      <c r="V19" s="32" t="n">
        <f aca="false">SUM(V13:V18)</f>
        <v>7</v>
      </c>
      <c r="W19" s="57" t="n">
        <f aca="false">SUM(W13:W18)</f>
        <v>3.5</v>
      </c>
      <c r="X19" s="58" t="n">
        <f aca="false">SUM(X13:X18)</f>
        <v>3.5</v>
      </c>
      <c r="Y19" s="36" t="n">
        <f aca="false">SUM(Y13:Y18)</f>
        <v>7</v>
      </c>
      <c r="Z19" s="4" t="n">
        <f aca="false">SUM(Z13:Z18)</f>
        <v>7</v>
      </c>
      <c r="AA19" s="4" t="n">
        <f aca="false">SUM(AA13:AA18)</f>
        <v>7</v>
      </c>
      <c r="AB19" s="4" t="n">
        <f aca="false">SUM(AB13:AB18)</f>
        <v>7</v>
      </c>
      <c r="AC19" s="32" t="n">
        <f aca="false">SUM(AC13:AC18)</f>
        <v>7</v>
      </c>
      <c r="AD19" s="57" t="n">
        <f aca="false">SUM(AD13:AD18)</f>
        <v>3.5</v>
      </c>
      <c r="AE19" s="58" t="n">
        <f aca="false">SUM(AE13:AE18)</f>
        <v>3.5</v>
      </c>
      <c r="AF19" s="36" t="n">
        <f aca="false">SUM(AF13:AF18)</f>
        <v>7</v>
      </c>
      <c r="AG19" s="4" t="n">
        <f aca="false">SUM(AG13:AG18)</f>
        <v>7</v>
      </c>
      <c r="AH19" s="4" t="n">
        <f aca="false">SUM(AH13:AH18)</f>
        <v>7</v>
      </c>
    </row>
    <row r="20" customFormat="false" ht="12.75" hidden="false" customHeight="false" outlineLevel="0" collapsed="false">
      <c r="B20" s="0"/>
      <c r="C20" s="29"/>
      <c r="H20" s="30"/>
      <c r="K20" s="30"/>
      <c r="T20" s="60"/>
      <c r="U20" s="61"/>
    </row>
    <row r="21" customFormat="false" ht="12.75" hidden="false" customHeight="false" outlineLevel="0" collapsed="false">
      <c r="A21" s="31" t="s">
        <v>7</v>
      </c>
      <c r="B21" s="0"/>
      <c r="C21" s="2" t="n">
        <v>42783</v>
      </c>
      <c r="D21" s="3" t="n">
        <v>1</v>
      </c>
      <c r="E21" s="32" t="n">
        <v>2</v>
      </c>
      <c r="F21" s="33" t="n">
        <v>3</v>
      </c>
      <c r="G21" s="34" t="n">
        <v>4</v>
      </c>
      <c r="H21" s="35" t="n">
        <v>5</v>
      </c>
      <c r="I21" s="4" t="n">
        <v>6</v>
      </c>
      <c r="J21" s="4" t="n">
        <v>7</v>
      </c>
      <c r="K21" s="3" t="n">
        <v>8</v>
      </c>
      <c r="L21" s="32" t="n">
        <v>9</v>
      </c>
      <c r="M21" s="33" t="n">
        <v>10</v>
      </c>
      <c r="N21" s="34" t="n">
        <v>11</v>
      </c>
      <c r="O21" s="35" t="n">
        <v>12</v>
      </c>
      <c r="P21" s="4" t="n">
        <v>13</v>
      </c>
      <c r="Q21" s="4" t="n">
        <v>14</v>
      </c>
      <c r="R21" s="3" t="n">
        <v>15</v>
      </c>
      <c r="S21" s="32" t="n">
        <v>16</v>
      </c>
      <c r="T21" s="39" t="n">
        <v>17</v>
      </c>
      <c r="U21" s="62" t="n">
        <v>18</v>
      </c>
      <c r="V21" s="35" t="n">
        <v>19</v>
      </c>
      <c r="W21" s="4" t="n">
        <v>20</v>
      </c>
      <c r="X21" s="4" t="n">
        <v>21</v>
      </c>
      <c r="Y21" s="3" t="n">
        <v>22</v>
      </c>
      <c r="Z21" s="32" t="n">
        <v>23</v>
      </c>
      <c r="AA21" s="33" t="n">
        <v>24</v>
      </c>
      <c r="AB21" s="34" t="n">
        <v>25</v>
      </c>
      <c r="AC21" s="35" t="n">
        <v>26</v>
      </c>
      <c r="AD21" s="4" t="n">
        <v>27</v>
      </c>
      <c r="AE21" s="4" t="n">
        <v>28</v>
      </c>
      <c r="AF21" s="3"/>
      <c r="AG21" s="4"/>
      <c r="AH21" s="63"/>
      <c r="AI21" s="64"/>
      <c r="AJ21" s="65"/>
      <c r="AK21" s="65"/>
      <c r="AL21" s="65"/>
      <c r="AM21" s="65"/>
      <c r="AN21" s="65"/>
    </row>
    <row r="22" customFormat="false" ht="15" hidden="false" customHeight="false" outlineLevel="0" collapsed="false">
      <c r="A22" s="8" t="n">
        <f aca="false">SUM(D22:AH22)</f>
        <v>20</v>
      </c>
      <c r="B22" s="0"/>
      <c r="C22" s="8" t="s">
        <v>1</v>
      </c>
      <c r="D22" s="37" t="n">
        <v>1</v>
      </c>
      <c r="E22" s="38" t="n">
        <v>1</v>
      </c>
      <c r="F22" s="66"/>
      <c r="G22" s="62"/>
      <c r="H22" s="41" t="n">
        <v>1</v>
      </c>
      <c r="I22" s="37" t="n">
        <v>1</v>
      </c>
      <c r="J22" s="37" t="n">
        <v>1</v>
      </c>
      <c r="K22" s="37" t="n">
        <v>1</v>
      </c>
      <c r="L22" s="38" t="n">
        <v>1</v>
      </c>
      <c r="M22" s="66"/>
      <c r="N22" s="62"/>
      <c r="O22" s="41" t="n">
        <v>1</v>
      </c>
      <c r="P22" s="37" t="n">
        <v>1</v>
      </c>
      <c r="Q22" s="37" t="n">
        <v>1</v>
      </c>
      <c r="R22" s="37" t="n">
        <v>1</v>
      </c>
      <c r="S22" s="38" t="n">
        <v>1</v>
      </c>
      <c r="T22" s="66"/>
      <c r="U22" s="62"/>
      <c r="V22" s="41" t="n">
        <v>1</v>
      </c>
      <c r="W22" s="37" t="n">
        <v>1</v>
      </c>
      <c r="X22" s="37" t="n">
        <v>1</v>
      </c>
      <c r="Y22" s="37" t="n">
        <v>1</v>
      </c>
      <c r="Z22" s="38" t="n">
        <v>1</v>
      </c>
      <c r="AA22" s="66"/>
      <c r="AB22" s="62"/>
      <c r="AC22" s="41" t="n">
        <v>1</v>
      </c>
      <c r="AD22" s="63" t="n">
        <v>1</v>
      </c>
      <c r="AE22" s="63" t="n">
        <v>1</v>
      </c>
      <c r="AF22" s="3"/>
      <c r="AG22" s="3"/>
      <c r="AH22" s="3"/>
      <c r="AI22" s="65"/>
      <c r="AJ22" s="65"/>
      <c r="AK22" s="65"/>
      <c r="AL22" s="65"/>
      <c r="AM22" s="65"/>
      <c r="AN22" s="65"/>
    </row>
    <row r="23" customFormat="false" ht="15" hidden="false" customHeight="false" outlineLevel="0" collapsed="false">
      <c r="A23" s="42" t="n">
        <f aca="false">SUM(D23:AH23)</f>
        <v>80</v>
      </c>
      <c r="B23" s="0"/>
      <c r="C23" s="8" t="s">
        <v>2</v>
      </c>
      <c r="D23" s="11" t="n">
        <v>3</v>
      </c>
      <c r="E23" s="67" t="n">
        <v>3</v>
      </c>
      <c r="F23" s="68" t="n">
        <v>2.5</v>
      </c>
      <c r="G23" s="69" t="n">
        <v>2.5</v>
      </c>
      <c r="H23" s="70" t="n">
        <v>3</v>
      </c>
      <c r="I23" s="12" t="n">
        <v>3</v>
      </c>
      <c r="J23" s="12" t="n">
        <v>3</v>
      </c>
      <c r="K23" s="12" t="n">
        <v>3</v>
      </c>
      <c r="L23" s="71" t="n">
        <v>3</v>
      </c>
      <c r="M23" s="72" t="n">
        <v>2.5</v>
      </c>
      <c r="N23" s="73" t="n">
        <v>2.5</v>
      </c>
      <c r="O23" s="70" t="n">
        <v>3</v>
      </c>
      <c r="P23" s="12" t="n">
        <v>3</v>
      </c>
      <c r="Q23" s="12" t="n">
        <v>3</v>
      </c>
      <c r="R23" s="12" t="n">
        <v>3</v>
      </c>
      <c r="S23" s="71" t="n">
        <v>3</v>
      </c>
      <c r="T23" s="72" t="n">
        <v>2.5</v>
      </c>
      <c r="U23" s="73" t="n">
        <v>2.5</v>
      </c>
      <c r="V23" s="70" t="n">
        <v>3</v>
      </c>
      <c r="W23" s="12" t="n">
        <v>3</v>
      </c>
      <c r="X23" s="12" t="n">
        <v>3</v>
      </c>
      <c r="Y23" s="12" t="n">
        <v>3</v>
      </c>
      <c r="Z23" s="71" t="n">
        <v>3</v>
      </c>
      <c r="AA23" s="72" t="n">
        <v>2.5</v>
      </c>
      <c r="AB23" s="73" t="n">
        <v>2.5</v>
      </c>
      <c r="AC23" s="70" t="n">
        <v>3</v>
      </c>
      <c r="AD23" s="11" t="n">
        <v>3</v>
      </c>
      <c r="AE23" s="11" t="n">
        <v>3</v>
      </c>
      <c r="AF23" s="3"/>
      <c r="AG23" s="3"/>
      <c r="AH23" s="3"/>
      <c r="AI23" s="65"/>
      <c r="AJ23" s="65"/>
      <c r="AK23" s="65"/>
      <c r="AL23" s="65"/>
      <c r="AM23" s="65"/>
      <c r="AN23" s="65"/>
    </row>
    <row r="24" customFormat="false" ht="15" hidden="false" customHeight="false" outlineLevel="0" collapsed="false">
      <c r="A24" s="14" t="n">
        <f aca="false">SUM(D24:AH24)</f>
        <v>0</v>
      </c>
      <c r="B24" s="0"/>
      <c r="C24" s="14" t="s">
        <v>3</v>
      </c>
      <c r="D24" s="4"/>
      <c r="E24" s="32"/>
      <c r="F24" s="44"/>
      <c r="G24" s="45"/>
      <c r="H24" s="35"/>
      <c r="I24" s="4"/>
      <c r="J24" s="4"/>
      <c r="K24" s="4"/>
      <c r="L24" s="32"/>
      <c r="M24" s="44"/>
      <c r="N24" s="45"/>
      <c r="O24" s="35"/>
      <c r="P24" s="4"/>
      <c r="Q24" s="4"/>
      <c r="R24" s="4"/>
      <c r="S24" s="32"/>
      <c r="T24" s="44"/>
      <c r="U24" s="45"/>
      <c r="V24" s="35"/>
      <c r="W24" s="4"/>
      <c r="X24" s="4"/>
      <c r="Y24" s="4"/>
      <c r="Z24" s="32"/>
      <c r="AA24" s="44"/>
      <c r="AB24" s="45"/>
      <c r="AC24" s="35"/>
      <c r="AD24" s="4"/>
      <c r="AE24" s="4"/>
      <c r="AF24" s="3"/>
      <c r="AG24" s="3"/>
      <c r="AH24" s="3"/>
      <c r="AI24" s="65"/>
      <c r="AJ24" s="65"/>
      <c r="AK24" s="65"/>
      <c r="AL24" s="65"/>
      <c r="AM24" s="65"/>
      <c r="AN24" s="65"/>
    </row>
    <row r="25" customFormat="false" ht="15" hidden="false" customHeight="false" outlineLevel="0" collapsed="false">
      <c r="A25" s="46" t="n">
        <f aca="false">SUM(D25:AH25)</f>
        <v>0</v>
      </c>
      <c r="B25" s="0"/>
      <c r="C25" s="46" t="s">
        <v>4</v>
      </c>
      <c r="D25" s="47"/>
      <c r="E25" s="32"/>
      <c r="F25" s="44"/>
      <c r="G25" s="45"/>
      <c r="H25" s="36"/>
      <c r="I25" s="4"/>
      <c r="J25" s="4"/>
      <c r="K25" s="4"/>
      <c r="L25" s="32"/>
      <c r="M25" s="44"/>
      <c r="N25" s="45"/>
      <c r="O25" s="36"/>
      <c r="P25" s="4"/>
      <c r="Q25" s="4"/>
      <c r="R25" s="4"/>
      <c r="S25" s="32"/>
      <c r="T25" s="44"/>
      <c r="U25" s="45"/>
      <c r="V25" s="36"/>
      <c r="W25" s="4"/>
      <c r="X25" s="4"/>
      <c r="Y25" s="4"/>
      <c r="Z25" s="32"/>
      <c r="AA25" s="44"/>
      <c r="AB25" s="45"/>
      <c r="AC25" s="36"/>
      <c r="AD25" s="4"/>
      <c r="AE25" s="4"/>
      <c r="AF25" s="4"/>
      <c r="AG25" s="4"/>
      <c r="AH25" s="4"/>
      <c r="AI25" s="65"/>
      <c r="AJ25" s="65"/>
      <c r="AK25" s="65"/>
      <c r="AL25" s="65"/>
      <c r="AM25" s="65"/>
      <c r="AN25" s="65"/>
    </row>
    <row r="26" customFormat="false" ht="15" hidden="false" customHeight="false" outlineLevel="0" collapsed="false">
      <c r="A26" s="21" t="n">
        <f aca="false">SUM(D26:AH26)</f>
        <v>48</v>
      </c>
      <c r="B26" s="0"/>
      <c r="C26" s="21" t="s">
        <v>5</v>
      </c>
      <c r="D26" s="22" t="n">
        <v>2</v>
      </c>
      <c r="E26" s="48" t="n">
        <v>2</v>
      </c>
      <c r="F26" s="49" t="n">
        <v>2</v>
      </c>
      <c r="G26" s="50" t="n">
        <v>2</v>
      </c>
      <c r="H26" s="51" t="n">
        <v>2</v>
      </c>
      <c r="I26" s="22" t="n">
        <v>1</v>
      </c>
      <c r="J26" s="22" t="n">
        <v>1</v>
      </c>
      <c r="K26" s="22" t="n">
        <v>2</v>
      </c>
      <c r="L26" s="48" t="n">
        <v>2</v>
      </c>
      <c r="M26" s="49" t="n">
        <v>2</v>
      </c>
      <c r="N26" s="50" t="n">
        <v>2</v>
      </c>
      <c r="O26" s="51" t="n">
        <v>2</v>
      </c>
      <c r="P26" s="22" t="n">
        <v>1</v>
      </c>
      <c r="Q26" s="22" t="n">
        <v>1</v>
      </c>
      <c r="R26" s="22" t="n">
        <v>2</v>
      </c>
      <c r="S26" s="48" t="n">
        <v>2</v>
      </c>
      <c r="T26" s="49" t="n">
        <v>2</v>
      </c>
      <c r="U26" s="50" t="n">
        <v>2</v>
      </c>
      <c r="V26" s="51" t="n">
        <v>2</v>
      </c>
      <c r="W26" s="22" t="n">
        <v>1</v>
      </c>
      <c r="X26" s="22" t="n">
        <v>1</v>
      </c>
      <c r="Y26" s="22" t="n">
        <v>2</v>
      </c>
      <c r="Z26" s="48" t="n">
        <v>2</v>
      </c>
      <c r="AA26" s="49" t="n">
        <v>2</v>
      </c>
      <c r="AB26" s="50" t="n">
        <v>2</v>
      </c>
      <c r="AC26" s="51" t="n">
        <v>2</v>
      </c>
      <c r="AD26" s="22" t="n">
        <v>1</v>
      </c>
      <c r="AE26" s="22" t="n">
        <v>1</v>
      </c>
      <c r="AF26" s="4"/>
      <c r="AG26" s="4"/>
      <c r="AH26" s="4"/>
      <c r="AI26" s="65"/>
      <c r="AJ26" s="65"/>
      <c r="AK26" s="65"/>
      <c r="AL26" s="65"/>
      <c r="AM26" s="65"/>
      <c r="AN26" s="65"/>
    </row>
    <row r="27" customFormat="false" ht="15" hidden="false" customHeight="false" outlineLevel="0" collapsed="false">
      <c r="A27" s="24" t="n">
        <f aca="false">SUM(D27:AH27)</f>
        <v>20</v>
      </c>
      <c r="B27" s="0"/>
      <c r="C27" s="24" t="s">
        <v>6</v>
      </c>
      <c r="D27" s="25" t="n">
        <v>1</v>
      </c>
      <c r="E27" s="52" t="n">
        <v>1</v>
      </c>
      <c r="F27" s="53" t="n">
        <v>1</v>
      </c>
      <c r="G27" s="54" t="n">
        <v>1</v>
      </c>
      <c r="H27" s="55" t="n">
        <v>1</v>
      </c>
      <c r="I27" s="25"/>
      <c r="J27" s="25"/>
      <c r="K27" s="25" t="n">
        <v>1</v>
      </c>
      <c r="L27" s="52" t="n">
        <v>1</v>
      </c>
      <c r="M27" s="53" t="n">
        <v>1</v>
      </c>
      <c r="N27" s="54" t="n">
        <v>1</v>
      </c>
      <c r="O27" s="55" t="n">
        <v>1</v>
      </c>
      <c r="P27" s="25"/>
      <c r="Q27" s="25"/>
      <c r="R27" s="25" t="n">
        <v>1</v>
      </c>
      <c r="S27" s="52" t="n">
        <v>1</v>
      </c>
      <c r="T27" s="53" t="n">
        <v>1</v>
      </c>
      <c r="U27" s="54" t="n">
        <v>1</v>
      </c>
      <c r="V27" s="55" t="n">
        <v>1</v>
      </c>
      <c r="W27" s="25"/>
      <c r="X27" s="25"/>
      <c r="Y27" s="25" t="n">
        <v>1</v>
      </c>
      <c r="Z27" s="52" t="n">
        <v>1</v>
      </c>
      <c r="AA27" s="53" t="n">
        <v>1</v>
      </c>
      <c r="AB27" s="54" t="n">
        <v>1</v>
      </c>
      <c r="AC27" s="55" t="n">
        <v>1</v>
      </c>
      <c r="AD27" s="25"/>
      <c r="AE27" s="25"/>
      <c r="AF27" s="4"/>
      <c r="AG27" s="4"/>
      <c r="AH27" s="4"/>
      <c r="AI27" s="65"/>
      <c r="AJ27" s="65"/>
      <c r="AK27" s="65"/>
      <c r="AL27" s="65"/>
      <c r="AM27" s="65"/>
      <c r="AN27" s="65"/>
    </row>
    <row r="28" customFormat="false" ht="12.75" hidden="false" customHeight="false" outlineLevel="0" collapsed="false">
      <c r="A28" s="56" t="n">
        <f aca="false">SUM(A22:A27)</f>
        <v>168</v>
      </c>
      <c r="B28" s="0"/>
      <c r="C28" s="27"/>
      <c r="D28" s="4" t="n">
        <f aca="false">SUM(D22:D27)</f>
        <v>7</v>
      </c>
      <c r="E28" s="32" t="n">
        <f aca="false">SUM(E22:E27)</f>
        <v>7</v>
      </c>
      <c r="F28" s="57" t="n">
        <f aca="false">SUM(F22:F27)</f>
        <v>5.5</v>
      </c>
      <c r="G28" s="58" t="n">
        <f aca="false">SUM(G22:G27)</f>
        <v>5.5</v>
      </c>
      <c r="H28" s="36" t="n">
        <f aca="false">SUM(H22:H27)</f>
        <v>7</v>
      </c>
      <c r="I28" s="4" t="n">
        <f aca="false">SUM(I22:I27)</f>
        <v>5</v>
      </c>
      <c r="J28" s="4" t="n">
        <f aca="false">SUM(J22:J27)</f>
        <v>5</v>
      </c>
      <c r="K28" s="4" t="n">
        <f aca="false">SUM(K22:K27)</f>
        <v>7</v>
      </c>
      <c r="L28" s="32" t="n">
        <f aca="false">SUM(L22:L27)</f>
        <v>7</v>
      </c>
      <c r="M28" s="57" t="n">
        <f aca="false">SUM(M22:M27)</f>
        <v>5.5</v>
      </c>
      <c r="N28" s="58" t="n">
        <f aca="false">SUM(N22:N27)</f>
        <v>5.5</v>
      </c>
      <c r="O28" s="36" t="n">
        <f aca="false">SUM(O22:O27)</f>
        <v>7</v>
      </c>
      <c r="P28" s="4" t="n">
        <f aca="false">SUM(P22:P27)</f>
        <v>5</v>
      </c>
      <c r="Q28" s="4" t="n">
        <f aca="false">SUM(Q22:Q27)</f>
        <v>5</v>
      </c>
      <c r="R28" s="4" t="n">
        <f aca="false">SUM(R22:R27)</f>
        <v>7</v>
      </c>
      <c r="S28" s="32" t="n">
        <f aca="false">SUM(S22:S27)</f>
        <v>7</v>
      </c>
      <c r="T28" s="57" t="n">
        <f aca="false">SUM(T22:T27)</f>
        <v>5.5</v>
      </c>
      <c r="U28" s="58" t="n">
        <f aca="false">SUM(U22:U27)</f>
        <v>5.5</v>
      </c>
      <c r="V28" s="36" t="n">
        <f aca="false">SUM(V22:V27)</f>
        <v>7</v>
      </c>
      <c r="W28" s="4" t="n">
        <f aca="false">SUM(W22:W27)</f>
        <v>5</v>
      </c>
      <c r="X28" s="4" t="n">
        <f aca="false">SUM(X22:X27)</f>
        <v>5</v>
      </c>
      <c r="Y28" s="4" t="n">
        <f aca="false">SUM(Y22:Y27)</f>
        <v>7</v>
      </c>
      <c r="Z28" s="32" t="n">
        <f aca="false">SUM(Z22:Z27)</f>
        <v>7</v>
      </c>
      <c r="AA28" s="57" t="n">
        <f aca="false">SUM(AA22:AA27)</f>
        <v>5.5</v>
      </c>
      <c r="AB28" s="58" t="n">
        <f aca="false">SUM(AB22:AB27)</f>
        <v>5.5</v>
      </c>
      <c r="AC28" s="36" t="n">
        <f aca="false">SUM(AC22:AC27)</f>
        <v>7</v>
      </c>
      <c r="AD28" s="4" t="n">
        <f aca="false">SUM(AD22:AD27)</f>
        <v>5</v>
      </c>
      <c r="AE28" s="4" t="n">
        <f aca="false">SUM(AE22:AE27)</f>
        <v>5</v>
      </c>
      <c r="AF28" s="4"/>
      <c r="AG28" s="4"/>
      <c r="AH28" s="4"/>
      <c r="AI28" s="65"/>
      <c r="AJ28" s="65"/>
      <c r="AK28" s="65"/>
      <c r="AL28" s="65"/>
      <c r="AM28" s="65"/>
      <c r="AN28" s="65"/>
    </row>
    <row r="29" customFormat="false" ht="12.75" hidden="false" customHeight="false" outlineLevel="0" collapsed="false">
      <c r="B29" s="0"/>
      <c r="C29" s="29"/>
      <c r="AI29" s="65"/>
      <c r="AJ29" s="65"/>
      <c r="AK29" s="65"/>
      <c r="AL29" s="65"/>
      <c r="AM29" s="65"/>
      <c r="AN29" s="65"/>
    </row>
    <row r="30" customFormat="false" ht="12.75" hidden="false" customHeight="false" outlineLevel="0" collapsed="false">
      <c r="A30" s="31" t="s">
        <v>7</v>
      </c>
      <c r="B30" s="0"/>
      <c r="C30" s="2" t="n">
        <v>42811</v>
      </c>
      <c r="D30" s="3" t="n">
        <v>1</v>
      </c>
      <c r="E30" s="32" t="n">
        <v>2</v>
      </c>
      <c r="F30" s="33" t="n">
        <v>3</v>
      </c>
      <c r="G30" s="34" t="n">
        <v>4</v>
      </c>
      <c r="H30" s="35" t="n">
        <v>5</v>
      </c>
      <c r="I30" s="4" t="n">
        <v>6</v>
      </c>
      <c r="J30" s="4" t="n">
        <v>7</v>
      </c>
      <c r="K30" s="3" t="n">
        <v>8</v>
      </c>
      <c r="L30" s="32" t="n">
        <v>9</v>
      </c>
      <c r="M30" s="33" t="n">
        <v>10</v>
      </c>
      <c r="N30" s="34" t="n">
        <v>11</v>
      </c>
      <c r="O30" s="35" t="n">
        <v>12</v>
      </c>
      <c r="P30" s="4" t="n">
        <v>13</v>
      </c>
      <c r="Q30" s="4" t="n">
        <v>14</v>
      </c>
      <c r="R30" s="3" t="n">
        <v>15</v>
      </c>
      <c r="S30" s="32" t="n">
        <v>16</v>
      </c>
      <c r="T30" s="33" t="n">
        <v>17</v>
      </c>
      <c r="U30" s="34" t="n">
        <v>18</v>
      </c>
      <c r="V30" s="35" t="n">
        <v>19</v>
      </c>
      <c r="W30" s="4" t="n">
        <v>20</v>
      </c>
      <c r="X30" s="4" t="n">
        <v>21</v>
      </c>
      <c r="Y30" s="3" t="n">
        <v>22</v>
      </c>
      <c r="Z30" s="32" t="n">
        <v>23</v>
      </c>
      <c r="AA30" s="33" t="n">
        <v>24</v>
      </c>
      <c r="AB30" s="34" t="n">
        <v>25</v>
      </c>
      <c r="AC30" s="35" t="n">
        <v>26</v>
      </c>
      <c r="AD30" s="4" t="n">
        <v>27</v>
      </c>
      <c r="AE30" s="4" t="n">
        <v>28</v>
      </c>
      <c r="AF30" s="3" t="n">
        <v>29</v>
      </c>
      <c r="AG30" s="32" t="n">
        <v>30</v>
      </c>
      <c r="AH30" s="74" t="n">
        <v>31</v>
      </c>
      <c r="AI30" s="64"/>
      <c r="AJ30" s="65"/>
      <c r="AK30" s="65"/>
      <c r="AL30" s="65"/>
      <c r="AM30" s="65"/>
      <c r="AN30" s="65"/>
    </row>
    <row r="31" customFormat="false" ht="15" hidden="false" customHeight="false" outlineLevel="0" collapsed="false">
      <c r="A31" s="8" t="n">
        <f aca="false">SUM(D31:AH31)</f>
        <v>0</v>
      </c>
      <c r="B31" s="0"/>
      <c r="C31" s="8" t="s">
        <v>1</v>
      </c>
      <c r="D31" s="3"/>
      <c r="E31" s="43"/>
      <c r="F31" s="75"/>
      <c r="G31" s="76"/>
      <c r="H31" s="43"/>
      <c r="I31" s="43"/>
      <c r="J31" s="43"/>
      <c r="K31" s="43"/>
      <c r="L31" s="43"/>
      <c r="M31" s="77"/>
      <c r="N31" s="78"/>
      <c r="O31" s="79"/>
      <c r="P31" s="79"/>
      <c r="Q31" s="79"/>
      <c r="R31" s="79"/>
      <c r="S31" s="79"/>
      <c r="T31" s="77"/>
      <c r="U31" s="78"/>
      <c r="V31" s="79"/>
      <c r="W31" s="79"/>
      <c r="X31" s="79"/>
      <c r="Y31" s="79"/>
      <c r="Z31" s="79"/>
      <c r="AA31" s="77"/>
      <c r="AB31" s="78"/>
      <c r="AC31" s="79"/>
      <c r="AD31" s="79"/>
      <c r="AE31" s="79"/>
      <c r="AF31" s="79"/>
      <c r="AG31" s="79"/>
      <c r="AH31" s="80"/>
      <c r="AI31" s="65"/>
      <c r="AJ31" s="65"/>
      <c r="AK31" s="65"/>
      <c r="AL31" s="65"/>
      <c r="AM31" s="65"/>
      <c r="AN31" s="65"/>
    </row>
    <row r="32" customFormat="false" ht="15" hidden="false" customHeight="false" outlineLevel="0" collapsed="false">
      <c r="A32" s="42" t="n">
        <f aca="false">SUM(D32:AH32)</f>
        <v>19</v>
      </c>
      <c r="B32" s="0"/>
      <c r="C32" s="8" t="s">
        <v>2</v>
      </c>
      <c r="D32" s="11" t="n">
        <v>2</v>
      </c>
      <c r="E32" s="67" t="n">
        <v>2</v>
      </c>
      <c r="F32" s="68" t="n">
        <v>2.5</v>
      </c>
      <c r="G32" s="69" t="n">
        <v>2.5</v>
      </c>
      <c r="H32" s="67" t="n">
        <v>2</v>
      </c>
      <c r="I32" s="67" t="n">
        <v>2</v>
      </c>
      <c r="J32" s="67" t="n">
        <v>2</v>
      </c>
      <c r="K32" s="67" t="n">
        <v>2</v>
      </c>
      <c r="L32" s="67" t="n">
        <v>2</v>
      </c>
      <c r="M32" s="72"/>
      <c r="N32" s="73"/>
      <c r="O32" s="67"/>
      <c r="P32" s="67"/>
      <c r="Q32" s="67"/>
      <c r="R32" s="67"/>
      <c r="S32" s="67"/>
      <c r="T32" s="72"/>
      <c r="U32" s="73"/>
      <c r="V32" s="67"/>
      <c r="W32" s="67"/>
      <c r="X32" s="67"/>
      <c r="Y32" s="67"/>
      <c r="Z32" s="67"/>
      <c r="AA32" s="72"/>
      <c r="AB32" s="73"/>
      <c r="AC32" s="67"/>
      <c r="AD32" s="67"/>
      <c r="AE32" s="67"/>
      <c r="AF32" s="67"/>
      <c r="AG32" s="67"/>
      <c r="AH32" s="81"/>
      <c r="AI32" s="65"/>
      <c r="AJ32" s="65"/>
      <c r="AK32" s="65"/>
      <c r="AL32" s="65"/>
      <c r="AM32" s="65"/>
      <c r="AN32" s="65"/>
    </row>
    <row r="33" customFormat="false" ht="15" hidden="false" customHeight="false" outlineLevel="0" collapsed="false">
      <c r="A33" s="14" t="n">
        <f aca="false">SUM(D33:AH33)</f>
        <v>7</v>
      </c>
      <c r="B33" s="0"/>
      <c r="C33" s="14" t="s">
        <v>3</v>
      </c>
      <c r="D33" s="15" t="n">
        <v>1</v>
      </c>
      <c r="E33" s="82" t="n">
        <v>1</v>
      </c>
      <c r="F33" s="83"/>
      <c r="G33" s="84"/>
      <c r="H33" s="82" t="n">
        <v>1</v>
      </c>
      <c r="I33" s="82" t="n">
        <v>1</v>
      </c>
      <c r="J33" s="82" t="n">
        <v>1</v>
      </c>
      <c r="K33" s="82" t="n">
        <v>1</v>
      </c>
      <c r="L33" s="82" t="n">
        <v>1</v>
      </c>
      <c r="M33" s="83"/>
      <c r="N33" s="84"/>
      <c r="O33" s="82"/>
      <c r="P33" s="82"/>
      <c r="Q33" s="82"/>
      <c r="R33" s="82"/>
      <c r="S33" s="82"/>
      <c r="T33" s="83"/>
      <c r="U33" s="84"/>
      <c r="V33" s="82"/>
      <c r="W33" s="82"/>
      <c r="X33" s="82"/>
      <c r="Y33" s="82"/>
      <c r="Z33" s="82"/>
      <c r="AA33" s="83"/>
      <c r="AB33" s="84"/>
      <c r="AC33" s="82"/>
      <c r="AD33" s="82"/>
      <c r="AE33" s="82"/>
      <c r="AF33" s="82"/>
      <c r="AG33" s="82"/>
      <c r="AH33" s="85"/>
      <c r="AI33" s="65"/>
      <c r="AJ33" s="65"/>
      <c r="AK33" s="65"/>
      <c r="AL33" s="65"/>
      <c r="AM33" s="65"/>
      <c r="AN33" s="65"/>
    </row>
    <row r="34" customFormat="false" ht="15" hidden="false" customHeight="false" outlineLevel="0" collapsed="false">
      <c r="A34" s="46" t="n">
        <f aca="false">SUM(D34:AH34)</f>
        <v>0</v>
      </c>
      <c r="B34" s="0"/>
      <c r="C34" s="46" t="s">
        <v>4</v>
      </c>
      <c r="D34" s="31"/>
      <c r="E34" s="32"/>
      <c r="F34" s="39"/>
      <c r="G34" s="40"/>
      <c r="H34" s="32"/>
      <c r="I34" s="32"/>
      <c r="J34" s="32"/>
      <c r="K34" s="32"/>
      <c r="L34" s="32"/>
      <c r="M34" s="86"/>
      <c r="N34" s="87"/>
      <c r="O34" s="88"/>
      <c r="P34" s="88"/>
      <c r="Q34" s="88"/>
      <c r="R34" s="88"/>
      <c r="S34" s="88"/>
      <c r="T34" s="86"/>
      <c r="U34" s="87"/>
      <c r="V34" s="88"/>
      <c r="W34" s="88"/>
      <c r="X34" s="88"/>
      <c r="Y34" s="88"/>
      <c r="Z34" s="88"/>
      <c r="AA34" s="86"/>
      <c r="AB34" s="87"/>
      <c r="AC34" s="88"/>
      <c r="AD34" s="88"/>
      <c r="AE34" s="88"/>
      <c r="AF34" s="88"/>
      <c r="AG34" s="88"/>
      <c r="AH34" s="89"/>
      <c r="AI34" s="65"/>
      <c r="AJ34" s="65"/>
      <c r="AK34" s="65"/>
      <c r="AL34" s="65"/>
      <c r="AM34" s="65"/>
      <c r="AN34" s="65"/>
    </row>
    <row r="35" customFormat="false" ht="15" hidden="false" customHeight="false" outlineLevel="0" collapsed="false">
      <c r="A35" s="21" t="n">
        <f aca="false">SUM(D35:AH35)</f>
        <v>38</v>
      </c>
      <c r="B35" s="0"/>
      <c r="C35" s="8" t="s">
        <v>5</v>
      </c>
      <c r="D35" s="22" t="n">
        <v>2</v>
      </c>
      <c r="E35" s="48" t="n">
        <v>2</v>
      </c>
      <c r="F35" s="49" t="n">
        <v>1</v>
      </c>
      <c r="G35" s="50" t="n">
        <v>1</v>
      </c>
      <c r="H35" s="48" t="n">
        <v>2</v>
      </c>
      <c r="I35" s="48" t="n">
        <v>2</v>
      </c>
      <c r="J35" s="48" t="n">
        <v>2</v>
      </c>
      <c r="K35" s="48" t="n">
        <v>2</v>
      </c>
      <c r="L35" s="48" t="n">
        <v>2</v>
      </c>
      <c r="M35" s="49" t="n">
        <v>1</v>
      </c>
      <c r="N35" s="50" t="n">
        <v>1</v>
      </c>
      <c r="O35" s="48" t="n">
        <v>1</v>
      </c>
      <c r="P35" s="48" t="n">
        <v>1</v>
      </c>
      <c r="Q35" s="48" t="n">
        <v>1</v>
      </c>
      <c r="R35" s="48" t="n">
        <v>1</v>
      </c>
      <c r="S35" s="48" t="n">
        <v>1</v>
      </c>
      <c r="T35" s="49" t="n">
        <v>1</v>
      </c>
      <c r="U35" s="50" t="n">
        <v>1</v>
      </c>
      <c r="V35" s="48" t="n">
        <v>1</v>
      </c>
      <c r="W35" s="48" t="n">
        <v>1</v>
      </c>
      <c r="X35" s="48" t="n">
        <v>1</v>
      </c>
      <c r="Y35" s="48" t="n">
        <v>1</v>
      </c>
      <c r="Z35" s="48" t="n">
        <v>1</v>
      </c>
      <c r="AA35" s="49" t="n">
        <v>1</v>
      </c>
      <c r="AB35" s="50" t="n">
        <v>1</v>
      </c>
      <c r="AC35" s="48" t="n">
        <v>1</v>
      </c>
      <c r="AD35" s="48" t="n">
        <v>1</v>
      </c>
      <c r="AE35" s="48" t="n">
        <v>1</v>
      </c>
      <c r="AF35" s="48" t="n">
        <v>1</v>
      </c>
      <c r="AG35" s="48" t="n">
        <v>1</v>
      </c>
      <c r="AH35" s="90" t="n">
        <v>1</v>
      </c>
      <c r="AI35" s="65"/>
      <c r="AJ35" s="65"/>
      <c r="AK35" s="65"/>
      <c r="AL35" s="65"/>
      <c r="AM35" s="65"/>
      <c r="AN35" s="65"/>
    </row>
    <row r="36" customFormat="false" ht="15" hidden="false" customHeight="false" outlineLevel="0" collapsed="false">
      <c r="A36" s="24" t="n">
        <f aca="false">SUM(D36:AH36)</f>
        <v>14</v>
      </c>
      <c r="B36" s="0"/>
      <c r="C36" s="24" t="s">
        <v>6</v>
      </c>
      <c r="D36" s="25" t="n">
        <v>2</v>
      </c>
      <c r="E36" s="52" t="n">
        <v>2</v>
      </c>
      <c r="F36" s="53"/>
      <c r="G36" s="54"/>
      <c r="H36" s="52" t="n">
        <v>2</v>
      </c>
      <c r="I36" s="52" t="n">
        <v>2</v>
      </c>
      <c r="J36" s="52" t="n">
        <v>2</v>
      </c>
      <c r="K36" s="52" t="n">
        <v>2</v>
      </c>
      <c r="L36" s="52" t="n">
        <v>2</v>
      </c>
      <c r="M36" s="53"/>
      <c r="N36" s="54"/>
      <c r="O36" s="52"/>
      <c r="P36" s="52"/>
      <c r="Q36" s="52"/>
      <c r="R36" s="52"/>
      <c r="S36" s="52"/>
      <c r="T36" s="53"/>
      <c r="U36" s="54"/>
      <c r="V36" s="52"/>
      <c r="W36" s="52"/>
      <c r="X36" s="52"/>
      <c r="Y36" s="52"/>
      <c r="Z36" s="52"/>
      <c r="AA36" s="53"/>
      <c r="AB36" s="54"/>
      <c r="AC36" s="52"/>
      <c r="AD36" s="52"/>
      <c r="AE36" s="52"/>
      <c r="AF36" s="52"/>
      <c r="AG36" s="52"/>
      <c r="AH36" s="91"/>
      <c r="AI36" s="65"/>
      <c r="AJ36" s="65"/>
      <c r="AK36" s="65"/>
      <c r="AL36" s="65"/>
      <c r="AM36" s="65"/>
      <c r="AN36" s="65"/>
    </row>
    <row r="37" customFormat="false" ht="12.75" hidden="false" customHeight="false" outlineLevel="0" collapsed="false">
      <c r="A37" s="56" t="n">
        <f aca="false">SUM(A31:A36)</f>
        <v>78</v>
      </c>
      <c r="B37" s="0"/>
      <c r="C37" s="27"/>
      <c r="D37" s="4" t="n">
        <f aca="false">SUM(D31:D36)</f>
        <v>7</v>
      </c>
      <c r="E37" s="32" t="n">
        <f aca="false">SUM(E31:E36)</f>
        <v>7</v>
      </c>
      <c r="F37" s="57" t="n">
        <f aca="false">SUM(F31:F36)</f>
        <v>3.5</v>
      </c>
      <c r="G37" s="58" t="n">
        <f aca="false">SUM(G31:G36)</f>
        <v>3.5</v>
      </c>
      <c r="H37" s="36" t="n">
        <f aca="false">SUM(H31:H36)</f>
        <v>7</v>
      </c>
      <c r="I37" s="4" t="n">
        <f aca="false">SUM(I31:I36)</f>
        <v>7</v>
      </c>
      <c r="J37" s="4" t="n">
        <f aca="false">SUM(J31:J36)</f>
        <v>7</v>
      </c>
      <c r="K37" s="4" t="n">
        <f aca="false">SUM(K31:K36)</f>
        <v>7</v>
      </c>
      <c r="L37" s="32" t="n">
        <f aca="false">SUM(L31:L36)</f>
        <v>7</v>
      </c>
      <c r="M37" s="92" t="n">
        <f aca="false">SUM(M31:M36)</f>
        <v>1</v>
      </c>
      <c r="N37" s="93" t="n">
        <f aca="false">SUM(N31:N36)</f>
        <v>1</v>
      </c>
      <c r="O37" s="94" t="n">
        <f aca="false">SUM(O31:O36)</f>
        <v>1</v>
      </c>
      <c r="P37" s="5" t="n">
        <f aca="false">SUM(P31:P36)</f>
        <v>1</v>
      </c>
      <c r="Q37" s="5" t="n">
        <f aca="false">SUM(Q31:Q36)</f>
        <v>1</v>
      </c>
      <c r="R37" s="5" t="n">
        <f aca="false">SUM(R31:R36)</f>
        <v>1</v>
      </c>
      <c r="S37" s="88" t="n">
        <f aca="false">SUM(S31:S36)</f>
        <v>1</v>
      </c>
      <c r="T37" s="92" t="n">
        <f aca="false">SUM(T31:T36)</f>
        <v>1</v>
      </c>
      <c r="U37" s="93" t="n">
        <f aca="false">SUM(U31:U36)</f>
        <v>1</v>
      </c>
      <c r="V37" s="94" t="n">
        <f aca="false">SUM(V31:V36)</f>
        <v>1</v>
      </c>
      <c r="W37" s="5" t="n">
        <f aca="false">SUM(W31:W36)</f>
        <v>1</v>
      </c>
      <c r="X37" s="5" t="n">
        <f aca="false">SUM(X31:X36)</f>
        <v>1</v>
      </c>
      <c r="Y37" s="5" t="n">
        <f aca="false">SUM(Y31:Y36)</f>
        <v>1</v>
      </c>
      <c r="Z37" s="88" t="n">
        <f aca="false">SUM(Z31:Z36)</f>
        <v>1</v>
      </c>
      <c r="AA37" s="92" t="n">
        <f aca="false">SUM(AA31:AA36)</f>
        <v>1</v>
      </c>
      <c r="AB37" s="93" t="n">
        <f aca="false">SUM(AB31:AB36)</f>
        <v>1</v>
      </c>
      <c r="AC37" s="94" t="n">
        <f aca="false">SUM(AC31:AC36)</f>
        <v>1</v>
      </c>
      <c r="AD37" s="5" t="n">
        <f aca="false">SUM(AD31:AD36)</f>
        <v>1</v>
      </c>
      <c r="AE37" s="5" t="n">
        <f aca="false">SUM(AE31:AE36)</f>
        <v>1</v>
      </c>
      <c r="AF37" s="5" t="n">
        <f aca="false">SUM(AF31:AF36)</f>
        <v>1</v>
      </c>
      <c r="AG37" s="88" t="n">
        <f aca="false">SUM(AG31:AG36)</f>
        <v>1</v>
      </c>
      <c r="AH37" s="95" t="n">
        <f aca="false">SUM(AH31:AH36)</f>
        <v>1</v>
      </c>
      <c r="AI37" s="65"/>
      <c r="AJ37" s="65"/>
      <c r="AK37" s="65"/>
      <c r="AL37" s="65"/>
      <c r="AM37" s="65"/>
      <c r="AN37" s="65"/>
    </row>
    <row r="38" customFormat="false" ht="12.75" hidden="false" customHeight="false" outlineLevel="0" collapsed="false">
      <c r="B38" s="0"/>
      <c r="C38" s="29"/>
      <c r="AI38" s="65"/>
      <c r="AJ38" s="65"/>
      <c r="AK38" s="65"/>
      <c r="AL38" s="65"/>
      <c r="AM38" s="65"/>
      <c r="AN38" s="65"/>
    </row>
    <row r="39" customFormat="false" ht="12.75" hidden="false" customHeight="false" outlineLevel="0" collapsed="false">
      <c r="A39" s="31" t="s">
        <v>7</v>
      </c>
      <c r="B39" s="0"/>
      <c r="C39" s="96" t="n">
        <v>42842</v>
      </c>
      <c r="D39" s="97" t="n">
        <v>1</v>
      </c>
      <c r="E39" s="36" t="n">
        <v>2</v>
      </c>
      <c r="F39" s="4" t="n">
        <v>3</v>
      </c>
      <c r="G39" s="3" t="n">
        <v>4</v>
      </c>
      <c r="H39" s="3" t="n">
        <v>5</v>
      </c>
      <c r="I39" s="32" t="n">
        <v>6</v>
      </c>
      <c r="J39" s="33" t="n">
        <v>7</v>
      </c>
      <c r="K39" s="34" t="n">
        <v>8</v>
      </c>
      <c r="L39" s="36" t="n">
        <v>9</v>
      </c>
      <c r="M39" s="4" t="n">
        <v>10</v>
      </c>
      <c r="N39" s="3" t="n">
        <v>11</v>
      </c>
      <c r="O39" s="3" t="n">
        <v>12</v>
      </c>
      <c r="P39" s="32" t="n">
        <v>13</v>
      </c>
      <c r="Q39" s="33" t="n">
        <v>14</v>
      </c>
      <c r="R39" s="34" t="n">
        <v>15</v>
      </c>
      <c r="S39" s="36" t="n">
        <v>16</v>
      </c>
      <c r="T39" s="4" t="n">
        <v>17</v>
      </c>
      <c r="U39" s="3" t="n">
        <v>18</v>
      </c>
      <c r="V39" s="3" t="n">
        <v>19</v>
      </c>
      <c r="W39" s="32" t="n">
        <v>20</v>
      </c>
      <c r="X39" s="33" t="n">
        <v>21</v>
      </c>
      <c r="Y39" s="34" t="n">
        <v>22</v>
      </c>
      <c r="Z39" s="36" t="n">
        <v>23</v>
      </c>
      <c r="AA39" s="4" t="n">
        <v>24</v>
      </c>
      <c r="AB39" s="3" t="n">
        <v>25</v>
      </c>
      <c r="AC39" s="3" t="n">
        <v>26</v>
      </c>
      <c r="AD39" s="32" t="n">
        <v>27</v>
      </c>
      <c r="AE39" s="33" t="n">
        <v>28</v>
      </c>
      <c r="AF39" s="34" t="n">
        <v>29</v>
      </c>
      <c r="AG39" s="36" t="n">
        <v>30</v>
      </c>
      <c r="AH39" s="4"/>
      <c r="AI39" s="64"/>
      <c r="AJ39" s="64"/>
      <c r="AK39" s="98"/>
      <c r="AL39" s="98"/>
      <c r="AM39" s="64"/>
      <c r="AN39" s="65"/>
    </row>
    <row r="40" customFormat="false" ht="15" hidden="false" customHeight="false" outlineLevel="0" collapsed="false">
      <c r="A40" s="8" t="n">
        <f aca="false">SUM(D40:AH40)</f>
        <v>0</v>
      </c>
      <c r="B40" s="0"/>
      <c r="C40" s="99" t="s">
        <v>1</v>
      </c>
      <c r="D40" s="80"/>
      <c r="E40" s="100"/>
      <c r="F40" s="6"/>
      <c r="G40" s="6"/>
      <c r="H40" s="6"/>
      <c r="I40" s="79"/>
      <c r="J40" s="77"/>
      <c r="K40" s="78"/>
      <c r="L40" s="100"/>
      <c r="M40" s="6"/>
      <c r="N40" s="6"/>
      <c r="O40" s="6"/>
      <c r="P40" s="43"/>
      <c r="Q40" s="75"/>
      <c r="R40" s="76"/>
      <c r="S40" s="35"/>
      <c r="T40" s="3"/>
      <c r="U40" s="3"/>
      <c r="V40" s="3"/>
      <c r="W40" s="43"/>
      <c r="X40" s="75"/>
      <c r="Y40" s="76"/>
      <c r="Z40" s="35"/>
      <c r="AA40" s="3"/>
      <c r="AB40" s="3"/>
      <c r="AC40" s="3"/>
      <c r="AD40" s="32"/>
      <c r="AE40" s="44"/>
      <c r="AF40" s="76"/>
      <c r="AG40" s="35"/>
      <c r="AH40" s="3"/>
      <c r="AI40" s="65"/>
      <c r="AJ40" s="65"/>
      <c r="AK40" s="65"/>
      <c r="AL40" s="65"/>
      <c r="AM40" s="65"/>
      <c r="AN40" s="65"/>
    </row>
    <row r="41" customFormat="false" ht="15" hidden="false" customHeight="false" outlineLevel="0" collapsed="false">
      <c r="A41" s="42" t="n">
        <f aca="false">SUM(D41:AH41)</f>
        <v>39</v>
      </c>
      <c r="B41" s="0"/>
      <c r="C41" s="101" t="s">
        <v>2</v>
      </c>
      <c r="D41" s="102"/>
      <c r="E41" s="103"/>
      <c r="F41" s="11"/>
      <c r="G41" s="11"/>
      <c r="H41" s="12"/>
      <c r="I41" s="71"/>
      <c r="J41" s="72"/>
      <c r="K41" s="73"/>
      <c r="L41" s="70"/>
      <c r="M41" s="12"/>
      <c r="N41" s="12"/>
      <c r="O41" s="12"/>
      <c r="P41" s="71" t="n">
        <v>2</v>
      </c>
      <c r="Q41" s="72" t="n">
        <v>2.5</v>
      </c>
      <c r="R41" s="73" t="n">
        <v>2.5</v>
      </c>
      <c r="S41" s="70" t="n">
        <v>2</v>
      </c>
      <c r="T41" s="12" t="n">
        <v>2</v>
      </c>
      <c r="U41" s="12" t="n">
        <v>2</v>
      </c>
      <c r="V41" s="12" t="n">
        <v>2</v>
      </c>
      <c r="W41" s="71" t="n">
        <v>2</v>
      </c>
      <c r="X41" s="72" t="n">
        <v>2.5</v>
      </c>
      <c r="Y41" s="73" t="n">
        <v>2.5</v>
      </c>
      <c r="Z41" s="70" t="n">
        <v>2</v>
      </c>
      <c r="AA41" s="12" t="n">
        <v>2</v>
      </c>
      <c r="AB41" s="12" t="n">
        <v>2</v>
      </c>
      <c r="AC41" s="12" t="n">
        <v>2</v>
      </c>
      <c r="AD41" s="67" t="n">
        <v>2</v>
      </c>
      <c r="AE41" s="68" t="n">
        <v>2.5</v>
      </c>
      <c r="AF41" s="73" t="n">
        <v>2.5</v>
      </c>
      <c r="AG41" s="70" t="n">
        <v>2</v>
      </c>
      <c r="AH41" s="3"/>
      <c r="AI41" s="65"/>
      <c r="AJ41" s="65"/>
      <c r="AK41" s="65"/>
      <c r="AL41" s="65"/>
      <c r="AM41" s="65"/>
      <c r="AN41" s="65"/>
    </row>
    <row r="42" customFormat="false" ht="15" hidden="false" customHeight="false" outlineLevel="0" collapsed="false">
      <c r="A42" s="14" t="n">
        <f aca="false">SUM(D42:AH42)</f>
        <v>12</v>
      </c>
      <c r="B42" s="0"/>
      <c r="C42" s="104" t="s">
        <v>3</v>
      </c>
      <c r="D42" s="85"/>
      <c r="E42" s="105"/>
      <c r="F42" s="15"/>
      <c r="G42" s="15"/>
      <c r="H42" s="16"/>
      <c r="I42" s="82"/>
      <c r="J42" s="83"/>
      <c r="K42" s="84"/>
      <c r="L42" s="105"/>
      <c r="M42" s="15"/>
      <c r="N42" s="15"/>
      <c r="O42" s="16"/>
      <c r="P42" s="82" t="n">
        <v>1</v>
      </c>
      <c r="Q42" s="83"/>
      <c r="R42" s="84"/>
      <c r="S42" s="105" t="n">
        <v>1</v>
      </c>
      <c r="T42" s="15" t="n">
        <v>1</v>
      </c>
      <c r="U42" s="15" t="n">
        <v>1</v>
      </c>
      <c r="V42" s="16" t="n">
        <v>1</v>
      </c>
      <c r="W42" s="82" t="n">
        <v>1</v>
      </c>
      <c r="X42" s="83"/>
      <c r="Y42" s="84"/>
      <c r="Z42" s="105" t="n">
        <v>1</v>
      </c>
      <c r="AA42" s="15" t="n">
        <v>1</v>
      </c>
      <c r="AB42" s="15" t="n">
        <v>1</v>
      </c>
      <c r="AC42" s="16" t="n">
        <v>1</v>
      </c>
      <c r="AD42" s="82" t="n">
        <v>1</v>
      </c>
      <c r="AE42" s="83"/>
      <c r="AF42" s="106"/>
      <c r="AG42" s="107" t="n">
        <v>1</v>
      </c>
      <c r="AH42" s="3"/>
      <c r="AI42" s="65"/>
      <c r="AJ42" s="65"/>
      <c r="AK42" s="65"/>
      <c r="AL42" s="65"/>
      <c r="AM42" s="65"/>
      <c r="AN42" s="65"/>
    </row>
    <row r="43" customFormat="false" ht="15" hidden="false" customHeight="false" outlineLevel="0" collapsed="false">
      <c r="A43" s="46" t="n">
        <f aca="false">SUM(D43:AH43)</f>
        <v>0</v>
      </c>
      <c r="B43" s="0"/>
      <c r="C43" s="108" t="s">
        <v>4</v>
      </c>
      <c r="D43" s="109"/>
      <c r="E43" s="94"/>
      <c r="F43" s="5"/>
      <c r="G43" s="5"/>
      <c r="H43" s="5"/>
      <c r="I43" s="88"/>
      <c r="J43" s="86"/>
      <c r="K43" s="87"/>
      <c r="L43" s="94"/>
      <c r="M43" s="5"/>
      <c r="N43" s="5"/>
      <c r="O43" s="5"/>
      <c r="P43" s="32"/>
      <c r="Q43" s="44"/>
      <c r="R43" s="45"/>
      <c r="S43" s="36"/>
      <c r="T43" s="4"/>
      <c r="U43" s="4"/>
      <c r="V43" s="4"/>
      <c r="W43" s="32"/>
      <c r="X43" s="44"/>
      <c r="Y43" s="45"/>
      <c r="Z43" s="36"/>
      <c r="AA43" s="4"/>
      <c r="AB43" s="4"/>
      <c r="AC43" s="4"/>
      <c r="AD43" s="32"/>
      <c r="AE43" s="44"/>
      <c r="AF43" s="45"/>
      <c r="AG43" s="36"/>
      <c r="AH43" s="4"/>
      <c r="AI43" s="65"/>
      <c r="AJ43" s="65"/>
      <c r="AK43" s="65"/>
      <c r="AL43" s="65"/>
      <c r="AM43" s="65"/>
      <c r="AN43" s="65"/>
    </row>
    <row r="44" customFormat="false" ht="15" hidden="false" customHeight="false" outlineLevel="0" collapsed="false">
      <c r="A44" s="21" t="n">
        <f aca="false">SUM(D44:AH44)</f>
        <v>42</v>
      </c>
      <c r="B44" s="0"/>
      <c r="C44" s="110" t="s">
        <v>5</v>
      </c>
      <c r="D44" s="90" t="n">
        <v>1</v>
      </c>
      <c r="E44" s="51" t="n">
        <v>1</v>
      </c>
      <c r="F44" s="22" t="n">
        <v>1</v>
      </c>
      <c r="G44" s="22" t="n">
        <v>1</v>
      </c>
      <c r="H44" s="22" t="n">
        <v>1</v>
      </c>
      <c r="I44" s="48" t="n">
        <v>1</v>
      </c>
      <c r="J44" s="49" t="n">
        <v>1</v>
      </c>
      <c r="K44" s="50" t="n">
        <v>1</v>
      </c>
      <c r="L44" s="51" t="n">
        <v>1</v>
      </c>
      <c r="M44" s="22" t="n">
        <v>1</v>
      </c>
      <c r="N44" s="22" t="n">
        <v>1</v>
      </c>
      <c r="O44" s="22" t="n">
        <v>1</v>
      </c>
      <c r="P44" s="48" t="n">
        <v>2</v>
      </c>
      <c r="Q44" s="49" t="n">
        <v>1</v>
      </c>
      <c r="R44" s="50" t="n">
        <v>1</v>
      </c>
      <c r="S44" s="51" t="n">
        <v>2</v>
      </c>
      <c r="T44" s="22" t="n">
        <v>2</v>
      </c>
      <c r="U44" s="22" t="n">
        <v>2</v>
      </c>
      <c r="V44" s="22" t="n">
        <v>2</v>
      </c>
      <c r="W44" s="48" t="n">
        <v>2</v>
      </c>
      <c r="X44" s="49" t="n">
        <v>1</v>
      </c>
      <c r="Y44" s="50" t="n">
        <v>1</v>
      </c>
      <c r="Z44" s="51" t="n">
        <v>2</v>
      </c>
      <c r="AA44" s="22" t="n">
        <v>2</v>
      </c>
      <c r="AB44" s="22" t="n">
        <v>2</v>
      </c>
      <c r="AC44" s="22" t="n">
        <v>2</v>
      </c>
      <c r="AD44" s="48" t="n">
        <v>2</v>
      </c>
      <c r="AE44" s="49" t="n">
        <v>1</v>
      </c>
      <c r="AF44" s="50" t="n">
        <v>1</v>
      </c>
      <c r="AG44" s="51" t="n">
        <v>2</v>
      </c>
      <c r="AH44" s="4"/>
      <c r="AI44" s="65"/>
      <c r="AJ44" s="65"/>
      <c r="AK44" s="65"/>
      <c r="AL44" s="65"/>
      <c r="AM44" s="65"/>
      <c r="AN44" s="65"/>
    </row>
    <row r="45" customFormat="false" ht="15" hidden="false" customHeight="false" outlineLevel="0" collapsed="false">
      <c r="A45" s="24" t="n">
        <f aca="false">SUM(D45:AH45)</f>
        <v>24</v>
      </c>
      <c r="B45" s="0"/>
      <c r="C45" s="111" t="s">
        <v>6</v>
      </c>
      <c r="D45" s="91"/>
      <c r="E45" s="55"/>
      <c r="F45" s="25"/>
      <c r="G45" s="25"/>
      <c r="H45" s="25"/>
      <c r="I45" s="52"/>
      <c r="J45" s="53"/>
      <c r="K45" s="54"/>
      <c r="L45" s="55"/>
      <c r="M45" s="25"/>
      <c r="N45" s="25"/>
      <c r="O45" s="25"/>
      <c r="P45" s="52" t="n">
        <v>2</v>
      </c>
      <c r="Q45" s="53"/>
      <c r="R45" s="54"/>
      <c r="S45" s="55" t="n">
        <v>2</v>
      </c>
      <c r="T45" s="25" t="n">
        <v>2</v>
      </c>
      <c r="U45" s="25" t="n">
        <v>2</v>
      </c>
      <c r="V45" s="25" t="n">
        <v>2</v>
      </c>
      <c r="W45" s="52" t="n">
        <v>2</v>
      </c>
      <c r="X45" s="53"/>
      <c r="Y45" s="54"/>
      <c r="Z45" s="55" t="n">
        <v>2</v>
      </c>
      <c r="AA45" s="25" t="n">
        <v>2</v>
      </c>
      <c r="AB45" s="25" t="n">
        <v>2</v>
      </c>
      <c r="AC45" s="25" t="n">
        <v>2</v>
      </c>
      <c r="AD45" s="52" t="n">
        <v>2</v>
      </c>
      <c r="AE45" s="53"/>
      <c r="AF45" s="54"/>
      <c r="AG45" s="55" t="n">
        <v>2</v>
      </c>
      <c r="AH45" s="4"/>
    </row>
    <row r="46" customFormat="false" ht="12.75" hidden="false" customHeight="false" outlineLevel="0" collapsed="false">
      <c r="A46" s="56" t="n">
        <f aca="false">SUM(A40:A45)</f>
        <v>117</v>
      </c>
      <c r="B46" s="112" t="n">
        <f aca="false">Apr_2017!D17</f>
        <v>53.232</v>
      </c>
      <c r="C46" s="113"/>
      <c r="D46" s="95" t="n">
        <f aca="false">SUM(D40:D45)</f>
        <v>1</v>
      </c>
      <c r="E46" s="94" t="n">
        <f aca="false">SUM(E40:E45)</f>
        <v>1</v>
      </c>
      <c r="F46" s="5" t="n">
        <f aca="false">SUM(F40:F45)</f>
        <v>1</v>
      </c>
      <c r="G46" s="5" t="n">
        <f aca="false">SUM(G40:G45)</f>
        <v>1</v>
      </c>
      <c r="H46" s="5" t="n">
        <f aca="false">SUM(H40:H45)</f>
        <v>1</v>
      </c>
      <c r="I46" s="88" t="n">
        <f aca="false">SUM(I40:I45)</f>
        <v>1</v>
      </c>
      <c r="J46" s="92" t="n">
        <f aca="false">SUM(J40:J45)</f>
        <v>1</v>
      </c>
      <c r="K46" s="93" t="n">
        <f aca="false">SUM(K40:K45)</f>
        <v>1</v>
      </c>
      <c r="L46" s="94" t="n">
        <f aca="false">SUM(L40:L45)</f>
        <v>1</v>
      </c>
      <c r="M46" s="5" t="n">
        <f aca="false">SUM(M40:M45)</f>
        <v>1</v>
      </c>
      <c r="N46" s="5" t="n">
        <f aca="false">SUM(N40:N45)</f>
        <v>1</v>
      </c>
      <c r="O46" s="5" t="n">
        <f aca="false">SUM(O40:O45)</f>
        <v>1</v>
      </c>
      <c r="P46" s="32" t="n">
        <f aca="false">SUM(P40:P45)</f>
        <v>7</v>
      </c>
      <c r="Q46" s="114" t="n">
        <f aca="false">SUM(Q40:Q45)</f>
        <v>3.5</v>
      </c>
      <c r="R46" s="115" t="n">
        <f aca="false">SUM(R40:R45)</f>
        <v>3.5</v>
      </c>
      <c r="S46" s="36" t="n">
        <f aca="false">SUM(S40:S45)</f>
        <v>7</v>
      </c>
      <c r="T46" s="4" t="n">
        <f aca="false">SUM(T40:T45)</f>
        <v>7</v>
      </c>
      <c r="U46" s="4" t="n">
        <f aca="false">SUM(U40:U45)</f>
        <v>7</v>
      </c>
      <c r="V46" s="4" t="n">
        <f aca="false">SUM(V40:V45)</f>
        <v>7</v>
      </c>
      <c r="W46" s="32" t="n">
        <f aca="false">SUM(W40:W45)</f>
        <v>7</v>
      </c>
      <c r="X46" s="114" t="n">
        <f aca="false">SUM(X40:X45)</f>
        <v>3.5</v>
      </c>
      <c r="Y46" s="115" t="n">
        <f aca="false">SUM(Y40:Y45)</f>
        <v>3.5</v>
      </c>
      <c r="Z46" s="36" t="n">
        <f aca="false">SUM(Z40:Z45)</f>
        <v>7</v>
      </c>
      <c r="AA46" s="4" t="n">
        <f aca="false">SUM(AA40:AA45)</f>
        <v>7</v>
      </c>
      <c r="AB46" s="4" t="n">
        <f aca="false">SUM(AB40:AB45)</f>
        <v>7</v>
      </c>
      <c r="AC46" s="4" t="n">
        <f aca="false">SUM(AC40:AC45)</f>
        <v>7</v>
      </c>
      <c r="AD46" s="32" t="n">
        <f aca="false">SUM(AD40:AD45)</f>
        <v>7</v>
      </c>
      <c r="AE46" s="114" t="n">
        <f aca="false">SUM(AE40:AE45)</f>
        <v>3.5</v>
      </c>
      <c r="AF46" s="115"/>
      <c r="AG46" s="36" t="n">
        <f aca="false">SUM(AG40:AG45)</f>
        <v>7</v>
      </c>
      <c r="AH46" s="4"/>
    </row>
    <row r="47" customFormat="false" ht="12.75" hidden="false" customHeight="false" outlineLevel="0" collapsed="false">
      <c r="B47" s="0"/>
      <c r="C47" s="29"/>
    </row>
    <row r="48" customFormat="false" ht="12.75" hidden="false" customHeight="false" outlineLevel="0" collapsed="false">
      <c r="A48" s="31" t="s">
        <v>7</v>
      </c>
      <c r="B48" s="1" t="n">
        <f aca="false">COUNT(C12,C21,C30,C39,C48)</f>
        <v>5</v>
      </c>
      <c r="C48" s="96" t="n">
        <v>42872</v>
      </c>
      <c r="D48" s="37" t="n">
        <v>1</v>
      </c>
      <c r="E48" s="4" t="n">
        <v>2</v>
      </c>
      <c r="F48" s="4" t="n">
        <v>3</v>
      </c>
      <c r="G48" s="43" t="n">
        <v>4</v>
      </c>
      <c r="H48" s="116" t="n">
        <v>5</v>
      </c>
      <c r="I48" s="117" t="n">
        <v>6</v>
      </c>
      <c r="J48" s="118" t="n">
        <v>7</v>
      </c>
      <c r="K48" s="37" t="n">
        <v>8</v>
      </c>
      <c r="L48" s="4" t="n">
        <v>9</v>
      </c>
      <c r="M48" s="4" t="n">
        <v>10</v>
      </c>
      <c r="N48" s="43" t="n">
        <v>11</v>
      </c>
      <c r="O48" s="116" t="n">
        <v>12</v>
      </c>
      <c r="P48" s="117" t="n">
        <v>13</v>
      </c>
      <c r="Q48" s="118" t="n">
        <v>14</v>
      </c>
      <c r="R48" s="37" t="n">
        <v>15</v>
      </c>
      <c r="S48" s="4" t="n">
        <v>16</v>
      </c>
      <c r="T48" s="4" t="n">
        <v>17</v>
      </c>
      <c r="U48" s="43" t="n">
        <v>18</v>
      </c>
      <c r="V48" s="116" t="n">
        <v>19</v>
      </c>
      <c r="W48" s="117" t="n">
        <v>20</v>
      </c>
      <c r="X48" s="118" t="n">
        <v>21</v>
      </c>
      <c r="Y48" s="37" t="n">
        <v>22</v>
      </c>
      <c r="Z48" s="4" t="n">
        <v>23</v>
      </c>
      <c r="AA48" s="4" t="n">
        <v>24</v>
      </c>
      <c r="AB48" s="43" t="n">
        <v>25</v>
      </c>
      <c r="AC48" s="116" t="n">
        <v>26</v>
      </c>
      <c r="AD48" s="117" t="n">
        <v>27</v>
      </c>
      <c r="AE48" s="118" t="n">
        <v>28</v>
      </c>
      <c r="AF48" s="37" t="n">
        <v>29</v>
      </c>
      <c r="AG48" s="4" t="n">
        <v>30</v>
      </c>
      <c r="AH48" s="4" t="n">
        <v>31</v>
      </c>
      <c r="AI48" s="64"/>
      <c r="AJ48" s="64"/>
      <c r="AK48" s="98"/>
      <c r="AL48" s="98"/>
      <c r="AM48" s="64"/>
      <c r="AN48" s="65"/>
    </row>
    <row r="49" customFormat="false" ht="15" hidden="false" customHeight="false" outlineLevel="0" collapsed="false">
      <c r="A49" s="8" t="n">
        <f aca="false">SUM(D49:AH49)</f>
        <v>0</v>
      </c>
      <c r="B49" s="119" t="n">
        <f aca="false">SUM(A13,A22,A31,A40,A49)</f>
        <v>132</v>
      </c>
      <c r="C49" s="99" t="s">
        <v>1</v>
      </c>
      <c r="D49" s="3"/>
      <c r="E49" s="3"/>
      <c r="F49" s="3"/>
      <c r="G49" s="43"/>
      <c r="H49" s="75"/>
      <c r="I49" s="76"/>
      <c r="J49" s="35"/>
      <c r="K49" s="3"/>
      <c r="L49" s="3"/>
      <c r="M49" s="3"/>
      <c r="N49" s="43"/>
      <c r="O49" s="75"/>
      <c r="P49" s="76"/>
      <c r="Q49" s="35"/>
      <c r="R49" s="3"/>
      <c r="S49" s="3"/>
      <c r="T49" s="3"/>
      <c r="U49" s="43"/>
      <c r="V49" s="75"/>
      <c r="W49" s="76"/>
      <c r="X49" s="35"/>
      <c r="Y49" s="3"/>
      <c r="Z49" s="3"/>
      <c r="AA49" s="3"/>
      <c r="AB49" s="43"/>
      <c r="AC49" s="75"/>
      <c r="AD49" s="45"/>
      <c r="AE49" s="36"/>
      <c r="AF49" s="3"/>
      <c r="AG49" s="3"/>
      <c r="AH49" s="3"/>
      <c r="AI49" s="65"/>
      <c r="AJ49" s="65"/>
      <c r="AK49" s="65"/>
      <c r="AL49" s="65"/>
      <c r="AM49" s="65"/>
      <c r="AN49" s="65"/>
    </row>
    <row r="50" customFormat="false" ht="15" hidden="false" customHeight="false" outlineLevel="0" collapsed="false">
      <c r="A50" s="42" t="n">
        <f aca="false">SUM(D50:AH50)</f>
        <v>66</v>
      </c>
      <c r="B50" s="120" t="n">
        <f aca="false">SUM(A14,A23,A32,A41,A50)</f>
        <v>204</v>
      </c>
      <c r="C50" s="101" t="s">
        <v>2</v>
      </c>
      <c r="D50" s="11" t="n">
        <v>2</v>
      </c>
      <c r="E50" s="11" t="n">
        <v>2</v>
      </c>
      <c r="F50" s="11" t="n">
        <v>2</v>
      </c>
      <c r="G50" s="67" t="n">
        <v>2</v>
      </c>
      <c r="H50" s="72" t="n">
        <v>2.5</v>
      </c>
      <c r="I50" s="73" t="n">
        <v>2.5</v>
      </c>
      <c r="J50" s="70" t="n">
        <v>2</v>
      </c>
      <c r="K50" s="12" t="n">
        <v>2</v>
      </c>
      <c r="L50" s="12" t="n">
        <v>2</v>
      </c>
      <c r="M50" s="12" t="n">
        <v>2</v>
      </c>
      <c r="N50" s="71" t="n">
        <v>2</v>
      </c>
      <c r="O50" s="72" t="n">
        <v>2.5</v>
      </c>
      <c r="P50" s="73" t="n">
        <v>2.5</v>
      </c>
      <c r="Q50" s="70" t="n">
        <v>2</v>
      </c>
      <c r="R50" s="12" t="n">
        <v>2</v>
      </c>
      <c r="S50" s="12" t="n">
        <v>2</v>
      </c>
      <c r="T50" s="12" t="n">
        <v>2</v>
      </c>
      <c r="U50" s="71" t="n">
        <v>2</v>
      </c>
      <c r="V50" s="72" t="n">
        <v>2.5</v>
      </c>
      <c r="W50" s="73" t="n">
        <v>2.5</v>
      </c>
      <c r="X50" s="70" t="n">
        <v>2</v>
      </c>
      <c r="Y50" s="12" t="n">
        <v>2</v>
      </c>
      <c r="Z50" s="12" t="n">
        <v>2</v>
      </c>
      <c r="AA50" s="12" t="n">
        <v>2</v>
      </c>
      <c r="AB50" s="71" t="n">
        <v>2</v>
      </c>
      <c r="AC50" s="72" t="n">
        <v>2.5</v>
      </c>
      <c r="AD50" s="69" t="n">
        <v>2.5</v>
      </c>
      <c r="AE50" s="103" t="n">
        <v>2</v>
      </c>
      <c r="AF50" s="12" t="n">
        <v>2</v>
      </c>
      <c r="AG50" s="12" t="n">
        <v>2</v>
      </c>
      <c r="AH50" s="12" t="n">
        <v>2</v>
      </c>
      <c r="AI50" s="65"/>
      <c r="AJ50" s="65"/>
      <c r="AK50" s="65"/>
      <c r="AL50" s="65"/>
      <c r="AM50" s="65"/>
      <c r="AN50" s="65"/>
    </row>
    <row r="51" customFormat="false" ht="15" hidden="false" customHeight="false" outlineLevel="0" collapsed="false">
      <c r="A51" s="14" t="n">
        <f aca="false">SUM(D51:AH51)</f>
        <v>22</v>
      </c>
      <c r="B51" s="121" t="n">
        <f aca="false">SUM(A15,A24,A33,A42,A51)</f>
        <v>41</v>
      </c>
      <c r="C51" s="104" t="s">
        <v>3</v>
      </c>
      <c r="D51" s="15"/>
      <c r="E51" s="15" t="n">
        <v>1</v>
      </c>
      <c r="F51" s="15" t="n">
        <v>1</v>
      </c>
      <c r="G51" s="82" t="n">
        <v>1</v>
      </c>
      <c r="H51" s="122"/>
      <c r="I51" s="84"/>
      <c r="J51" s="105" t="n">
        <v>1</v>
      </c>
      <c r="K51" s="15" t="n">
        <v>1</v>
      </c>
      <c r="L51" s="15" t="n">
        <v>1</v>
      </c>
      <c r="M51" s="15" t="n">
        <v>1</v>
      </c>
      <c r="N51" s="82" t="n">
        <v>1</v>
      </c>
      <c r="O51" s="122"/>
      <c r="P51" s="84"/>
      <c r="Q51" s="105" t="n">
        <v>1</v>
      </c>
      <c r="R51" s="15" t="n">
        <v>1</v>
      </c>
      <c r="S51" s="15" t="n">
        <v>1</v>
      </c>
      <c r="T51" s="15" t="n">
        <v>1</v>
      </c>
      <c r="U51" s="82" t="n">
        <v>1</v>
      </c>
      <c r="V51" s="122"/>
      <c r="W51" s="84"/>
      <c r="X51" s="105" t="n">
        <v>1</v>
      </c>
      <c r="Y51" s="15" t="n">
        <v>1</v>
      </c>
      <c r="Z51" s="15" t="n">
        <v>1</v>
      </c>
      <c r="AA51" s="15" t="n">
        <v>1</v>
      </c>
      <c r="AB51" s="82" t="n">
        <v>1</v>
      </c>
      <c r="AC51" s="122"/>
      <c r="AD51" s="84"/>
      <c r="AE51" s="105" t="n">
        <v>1</v>
      </c>
      <c r="AF51" s="16" t="n">
        <v>1</v>
      </c>
      <c r="AG51" s="16" t="n">
        <v>1</v>
      </c>
      <c r="AH51" s="16" t="n">
        <v>1</v>
      </c>
      <c r="AI51" s="65"/>
      <c r="AJ51" s="65"/>
      <c r="AK51" s="65"/>
      <c r="AL51" s="65"/>
      <c r="AM51" s="65"/>
      <c r="AN51" s="65"/>
    </row>
    <row r="52" customFormat="false" ht="15" hidden="false" customHeight="false" outlineLevel="0" collapsed="false">
      <c r="A52" s="46" t="n">
        <f aca="false">SUM(D52:AH52)</f>
        <v>31</v>
      </c>
      <c r="B52" s="123" t="n">
        <f aca="false">SUM(A16,A25,A34,A43,A52)</f>
        <v>31</v>
      </c>
      <c r="C52" s="108" t="s">
        <v>4</v>
      </c>
      <c r="D52" s="123" t="n">
        <v>1</v>
      </c>
      <c r="E52" s="123" t="n">
        <v>1</v>
      </c>
      <c r="F52" s="123" t="n">
        <v>1</v>
      </c>
      <c r="G52" s="123" t="n">
        <v>1</v>
      </c>
      <c r="H52" s="123" t="n">
        <v>1</v>
      </c>
      <c r="I52" s="123" t="n">
        <v>1</v>
      </c>
      <c r="J52" s="123" t="n">
        <v>1</v>
      </c>
      <c r="K52" s="123" t="n">
        <v>1</v>
      </c>
      <c r="L52" s="123" t="n">
        <v>1</v>
      </c>
      <c r="M52" s="123" t="n">
        <v>1</v>
      </c>
      <c r="N52" s="123" t="n">
        <v>1</v>
      </c>
      <c r="O52" s="123" t="n">
        <v>1</v>
      </c>
      <c r="P52" s="123" t="n">
        <v>1</v>
      </c>
      <c r="Q52" s="123" t="n">
        <v>1</v>
      </c>
      <c r="R52" s="123" t="n">
        <v>1</v>
      </c>
      <c r="S52" s="123" t="n">
        <v>1</v>
      </c>
      <c r="T52" s="123" t="n">
        <v>1</v>
      </c>
      <c r="U52" s="123" t="n">
        <v>1</v>
      </c>
      <c r="V52" s="123" t="n">
        <v>1</v>
      </c>
      <c r="W52" s="123" t="n">
        <v>1</v>
      </c>
      <c r="X52" s="123" t="n">
        <v>1</v>
      </c>
      <c r="Y52" s="123" t="n">
        <v>1</v>
      </c>
      <c r="Z52" s="123" t="n">
        <v>1</v>
      </c>
      <c r="AA52" s="123" t="n">
        <v>1</v>
      </c>
      <c r="AB52" s="123" t="n">
        <v>1</v>
      </c>
      <c r="AC52" s="123" t="n">
        <v>1</v>
      </c>
      <c r="AD52" s="123" t="n">
        <v>1</v>
      </c>
      <c r="AE52" s="123" t="n">
        <v>1</v>
      </c>
      <c r="AF52" s="123" t="n">
        <v>1</v>
      </c>
      <c r="AG52" s="123" t="n">
        <v>1</v>
      </c>
      <c r="AH52" s="123" t="n">
        <v>1</v>
      </c>
      <c r="AI52" s="65"/>
      <c r="AJ52" s="65"/>
      <c r="AK52" s="65"/>
      <c r="AL52" s="65"/>
      <c r="AM52" s="65"/>
      <c r="AN52" s="65"/>
    </row>
    <row r="53" customFormat="false" ht="15" hidden="false" customHeight="false" outlineLevel="0" collapsed="false">
      <c r="A53" s="21" t="n">
        <f aca="false">SUM(D53:AH53)</f>
        <v>54</v>
      </c>
      <c r="B53" s="124" t="n">
        <f aca="false">SUM(A17,A26,A35,A44,A53)</f>
        <v>236</v>
      </c>
      <c r="C53" s="110" t="s">
        <v>5</v>
      </c>
      <c r="D53" s="22" t="n">
        <v>2</v>
      </c>
      <c r="E53" s="22" t="n">
        <v>2</v>
      </c>
      <c r="F53" s="22" t="n">
        <v>2</v>
      </c>
      <c r="G53" s="48" t="n">
        <v>2</v>
      </c>
      <c r="H53" s="49" t="n">
        <v>1</v>
      </c>
      <c r="I53" s="50" t="n">
        <v>1</v>
      </c>
      <c r="J53" s="51" t="n">
        <v>2</v>
      </c>
      <c r="K53" s="22" t="n">
        <v>2</v>
      </c>
      <c r="L53" s="22" t="n">
        <v>2</v>
      </c>
      <c r="M53" s="22" t="n">
        <v>2</v>
      </c>
      <c r="N53" s="48" t="n">
        <v>2</v>
      </c>
      <c r="O53" s="49" t="n">
        <v>1</v>
      </c>
      <c r="P53" s="50" t="n">
        <v>1</v>
      </c>
      <c r="Q53" s="51" t="n">
        <v>2</v>
      </c>
      <c r="R53" s="22" t="n">
        <v>2</v>
      </c>
      <c r="S53" s="22" t="n">
        <v>2</v>
      </c>
      <c r="T53" s="22" t="n">
        <v>2</v>
      </c>
      <c r="U53" s="48" t="n">
        <v>2</v>
      </c>
      <c r="V53" s="49" t="n">
        <v>1</v>
      </c>
      <c r="W53" s="50" t="n">
        <v>1</v>
      </c>
      <c r="X53" s="51" t="n">
        <v>2</v>
      </c>
      <c r="Y53" s="22" t="n">
        <v>2</v>
      </c>
      <c r="Z53" s="22" t="n">
        <v>2</v>
      </c>
      <c r="AA53" s="22" t="n">
        <v>2</v>
      </c>
      <c r="AB53" s="48" t="n">
        <v>2</v>
      </c>
      <c r="AC53" s="49" t="n">
        <v>1</v>
      </c>
      <c r="AD53" s="50" t="n">
        <v>1</v>
      </c>
      <c r="AE53" s="51" t="n">
        <v>2</v>
      </c>
      <c r="AF53" s="22" t="n">
        <v>2</v>
      </c>
      <c r="AG53" s="22" t="n">
        <v>2</v>
      </c>
      <c r="AH53" s="22" t="n">
        <v>2</v>
      </c>
      <c r="AI53" s="48"/>
      <c r="AJ53" s="65"/>
      <c r="AK53" s="65"/>
      <c r="AL53" s="65"/>
      <c r="AM53" s="65"/>
      <c r="AN53" s="65"/>
    </row>
    <row r="54" customFormat="false" ht="15" hidden="false" customHeight="false" outlineLevel="0" collapsed="false">
      <c r="A54" s="24" t="n">
        <f aca="false">SUM(D54:AH54)</f>
        <v>46</v>
      </c>
      <c r="B54" s="125" t="n">
        <f aca="false">SUM(A18,A27,A36,A45,A54)</f>
        <v>127</v>
      </c>
      <c r="C54" s="111" t="s">
        <v>6</v>
      </c>
      <c r="D54" s="25" t="n">
        <v>2</v>
      </c>
      <c r="E54" s="25" t="n">
        <v>2</v>
      </c>
      <c r="F54" s="25" t="n">
        <v>2</v>
      </c>
      <c r="G54" s="52" t="n">
        <v>2</v>
      </c>
      <c r="H54" s="53"/>
      <c r="I54" s="54"/>
      <c r="J54" s="55" t="n">
        <v>2</v>
      </c>
      <c r="K54" s="25" t="n">
        <v>2</v>
      </c>
      <c r="L54" s="25" t="n">
        <v>2</v>
      </c>
      <c r="M54" s="25" t="n">
        <v>2</v>
      </c>
      <c r="N54" s="52" t="n">
        <v>2</v>
      </c>
      <c r="O54" s="53"/>
      <c r="P54" s="54"/>
      <c r="Q54" s="55" t="n">
        <v>2</v>
      </c>
      <c r="R54" s="25" t="n">
        <v>2</v>
      </c>
      <c r="S54" s="25" t="n">
        <v>2</v>
      </c>
      <c r="T54" s="25" t="n">
        <v>2</v>
      </c>
      <c r="U54" s="52" t="n">
        <v>2</v>
      </c>
      <c r="V54" s="53"/>
      <c r="W54" s="54"/>
      <c r="X54" s="55" t="n">
        <v>2</v>
      </c>
      <c r="Y54" s="25" t="n">
        <v>2</v>
      </c>
      <c r="Z54" s="25" t="n">
        <v>2</v>
      </c>
      <c r="AA54" s="25" t="n">
        <v>2</v>
      </c>
      <c r="AB54" s="52" t="n">
        <v>2</v>
      </c>
      <c r="AC54" s="53"/>
      <c r="AD54" s="54"/>
      <c r="AE54" s="55" t="n">
        <v>2</v>
      </c>
      <c r="AF54" s="25" t="n">
        <v>2</v>
      </c>
      <c r="AG54" s="25" t="n">
        <v>2</v>
      </c>
      <c r="AH54" s="25" t="n">
        <v>2</v>
      </c>
    </row>
    <row r="55" customFormat="false" ht="12.75" hidden="false" customHeight="false" outlineLevel="0" collapsed="false">
      <c r="A55" s="56" t="n">
        <f aca="false">SUM(A49:A54)</f>
        <v>219</v>
      </c>
      <c r="B55" s="126" t="n">
        <f aca="false">SUM(A19,A28,A37,A46,A55)</f>
        <v>771</v>
      </c>
      <c r="C55" s="113"/>
      <c r="D55" s="5" t="n">
        <f aca="false">SUM(D49:D54)</f>
        <v>7</v>
      </c>
      <c r="E55" s="5" t="n">
        <f aca="false">SUM(E49:E54)</f>
        <v>8</v>
      </c>
      <c r="F55" s="5" t="n">
        <f aca="false">SUM(F49:F54)</f>
        <v>8</v>
      </c>
      <c r="G55" s="88" t="n">
        <f aca="false">SUM(G49:G54)</f>
        <v>8</v>
      </c>
      <c r="H55" s="92" t="n">
        <f aca="false">SUM(H49:H54)</f>
        <v>4.5</v>
      </c>
      <c r="I55" s="93" t="n">
        <f aca="false">SUM(I49:I54)</f>
        <v>4.5</v>
      </c>
      <c r="J55" s="94" t="n">
        <f aca="false">SUM(J49:J54)</f>
        <v>8</v>
      </c>
      <c r="K55" s="5" t="n">
        <f aca="false">SUM(K49:K54)</f>
        <v>8</v>
      </c>
      <c r="L55" s="5" t="n">
        <f aca="false">SUM(L49:L54)</f>
        <v>8</v>
      </c>
      <c r="M55" s="5" t="n">
        <f aca="false">SUM(M49:M54)</f>
        <v>8</v>
      </c>
      <c r="N55" s="88" t="n">
        <f aca="false">SUM(N49:N54)</f>
        <v>8</v>
      </c>
      <c r="O55" s="92" t="n">
        <f aca="false">SUM(O49:O54)</f>
        <v>4.5</v>
      </c>
      <c r="P55" s="115" t="n">
        <f aca="false">SUM(P49:P54)</f>
        <v>4.5</v>
      </c>
      <c r="Q55" s="36" t="n">
        <f aca="false">SUM(Q49:Q54)</f>
        <v>8</v>
      </c>
      <c r="R55" s="4" t="n">
        <f aca="false">SUM(R49:R54)</f>
        <v>8</v>
      </c>
      <c r="S55" s="4" t="n">
        <f aca="false">SUM(S49:S54)</f>
        <v>8</v>
      </c>
      <c r="T55" s="4" t="n">
        <f aca="false">SUM(T49:T54)</f>
        <v>8</v>
      </c>
      <c r="U55" s="32" t="n">
        <f aca="false">SUM(U49:U54)</f>
        <v>8</v>
      </c>
      <c r="V55" s="114" t="n">
        <f aca="false">SUM(V49:V54)</f>
        <v>4.5</v>
      </c>
      <c r="W55" s="115" t="n">
        <f aca="false">SUM(W49:W54)</f>
        <v>4.5</v>
      </c>
      <c r="X55" s="36" t="n">
        <f aca="false">SUM(X49:X54)</f>
        <v>8</v>
      </c>
      <c r="Y55" s="4" t="n">
        <f aca="false">SUM(Y49:Y54)</f>
        <v>8</v>
      </c>
      <c r="Z55" s="4" t="n">
        <f aca="false">SUM(Z49:Z54)</f>
        <v>8</v>
      </c>
      <c r="AA55" s="4" t="n">
        <f aca="false">SUM(AA49:AA54)</f>
        <v>8</v>
      </c>
      <c r="AB55" s="32" t="n">
        <f aca="false">SUM(AB49:AB54)</f>
        <v>8</v>
      </c>
      <c r="AC55" s="114" t="n">
        <f aca="false">SUM(AC49:AC54)</f>
        <v>4.5</v>
      </c>
      <c r="AD55" s="115" t="n">
        <f aca="false">SUM(AD49:AD54)</f>
        <v>4.5</v>
      </c>
      <c r="AE55" s="36" t="n">
        <f aca="false">SUM(AE49:AE54)</f>
        <v>8</v>
      </c>
      <c r="AF55" s="4"/>
      <c r="AG55" s="4" t="n">
        <f aca="false">SUM(AG49:AG54)</f>
        <v>8</v>
      </c>
      <c r="AH55" s="4" t="n">
        <f aca="false">SUM(AH49:AH54)</f>
        <v>8</v>
      </c>
    </row>
    <row r="56" customFormat="false" ht="12.75" hidden="false" customHeight="false" outlineLevel="0" collapsed="false">
      <c r="B56" s="0"/>
    </row>
    <row r="57" customFormat="false" ht="12.75" hidden="false" customHeight="false" outlineLevel="0" collapsed="false">
      <c r="A57" s="31" t="s">
        <v>7</v>
      </c>
      <c r="B57" s="0"/>
      <c r="C57" s="96" t="n">
        <v>42903</v>
      </c>
      <c r="D57" s="37" t="n">
        <v>1</v>
      </c>
      <c r="E57" s="4" t="n">
        <v>2</v>
      </c>
      <c r="F57" s="4" t="n">
        <v>3</v>
      </c>
      <c r="G57" s="43" t="n">
        <v>4</v>
      </c>
      <c r="H57" s="116" t="n">
        <v>5</v>
      </c>
      <c r="I57" s="117" t="n">
        <v>6</v>
      </c>
      <c r="J57" s="118" t="n">
        <v>7</v>
      </c>
      <c r="K57" s="37" t="n">
        <v>8</v>
      </c>
      <c r="L57" s="4" t="n">
        <v>9</v>
      </c>
      <c r="M57" s="4" t="n">
        <v>10</v>
      </c>
      <c r="N57" s="43" t="n">
        <v>11</v>
      </c>
      <c r="O57" s="116" t="n">
        <v>12</v>
      </c>
      <c r="P57" s="117" t="n">
        <v>13</v>
      </c>
      <c r="Q57" s="118" t="n">
        <v>14</v>
      </c>
      <c r="R57" s="37" t="n">
        <v>15</v>
      </c>
      <c r="S57" s="4" t="n">
        <v>16</v>
      </c>
      <c r="T57" s="4" t="n">
        <v>17</v>
      </c>
      <c r="U57" s="43" t="n">
        <v>18</v>
      </c>
      <c r="V57" s="116" t="n">
        <v>19</v>
      </c>
      <c r="W57" s="117" t="n">
        <v>20</v>
      </c>
      <c r="X57" s="118" t="n">
        <v>21</v>
      </c>
      <c r="Y57" s="37" t="n">
        <v>22</v>
      </c>
      <c r="Z57" s="4" t="n">
        <v>23</v>
      </c>
      <c r="AA57" s="4" t="n">
        <v>24</v>
      </c>
      <c r="AB57" s="43" t="n">
        <v>25</v>
      </c>
      <c r="AC57" s="116" t="n">
        <v>26</v>
      </c>
      <c r="AD57" s="117" t="n">
        <v>27</v>
      </c>
      <c r="AE57" s="118" t="n">
        <v>28</v>
      </c>
      <c r="AF57" s="37" t="n">
        <v>29</v>
      </c>
      <c r="AG57" s="4" t="n">
        <v>30</v>
      </c>
      <c r="AH57" s="4" t="n">
        <v>31</v>
      </c>
      <c r="AI57" s="64"/>
      <c r="AJ57" s="64"/>
      <c r="AK57" s="98"/>
      <c r="AL57" s="98"/>
      <c r="AM57" s="64"/>
      <c r="AN57" s="65"/>
    </row>
    <row r="58" customFormat="false" ht="15" hidden="false" customHeight="false" outlineLevel="0" collapsed="false">
      <c r="A58" s="8" t="n">
        <f aca="false">SUM(D58:AH58)</f>
        <v>0</v>
      </c>
      <c r="B58" s="119"/>
      <c r="C58" s="99" t="s">
        <v>1</v>
      </c>
      <c r="D58" s="3"/>
      <c r="E58" s="3"/>
      <c r="F58" s="3"/>
      <c r="G58" s="43"/>
      <c r="H58" s="75"/>
      <c r="I58" s="76"/>
      <c r="J58" s="35"/>
      <c r="K58" s="3"/>
      <c r="L58" s="3"/>
      <c r="M58" s="3"/>
      <c r="N58" s="43"/>
      <c r="O58" s="75"/>
      <c r="P58" s="76"/>
      <c r="Q58" s="35"/>
      <c r="R58" s="3"/>
      <c r="S58" s="3"/>
      <c r="T58" s="3"/>
      <c r="U58" s="43"/>
      <c r="V58" s="75"/>
      <c r="W58" s="76"/>
      <c r="X58" s="35"/>
      <c r="Y58" s="3"/>
      <c r="Z58" s="3"/>
      <c r="AA58" s="3"/>
      <c r="AB58" s="43"/>
      <c r="AC58" s="75"/>
      <c r="AD58" s="45"/>
      <c r="AE58" s="36"/>
      <c r="AF58" s="3"/>
      <c r="AG58" s="3"/>
      <c r="AH58" s="3"/>
      <c r="AI58" s="65"/>
      <c r="AJ58" s="65"/>
      <c r="AK58" s="65"/>
      <c r="AL58" s="65"/>
      <c r="AM58" s="65"/>
      <c r="AN58" s="65"/>
    </row>
    <row r="59" customFormat="false" ht="15" hidden="false" customHeight="false" outlineLevel="0" collapsed="false">
      <c r="A59" s="42" t="n">
        <f aca="false">SUM(D59:AH59)</f>
        <v>66</v>
      </c>
      <c r="B59" s="120"/>
      <c r="C59" s="101" t="s">
        <v>2</v>
      </c>
      <c r="D59" s="11" t="n">
        <v>2</v>
      </c>
      <c r="E59" s="11" t="n">
        <v>2</v>
      </c>
      <c r="F59" s="11" t="n">
        <v>2</v>
      </c>
      <c r="G59" s="67" t="n">
        <v>2</v>
      </c>
      <c r="H59" s="72" t="n">
        <v>2.5</v>
      </c>
      <c r="I59" s="73" t="n">
        <v>2.5</v>
      </c>
      <c r="J59" s="70" t="n">
        <v>2</v>
      </c>
      <c r="K59" s="12" t="n">
        <v>2</v>
      </c>
      <c r="L59" s="12" t="n">
        <v>2</v>
      </c>
      <c r="M59" s="12" t="n">
        <v>2</v>
      </c>
      <c r="N59" s="71" t="n">
        <v>2</v>
      </c>
      <c r="O59" s="72" t="n">
        <v>2.5</v>
      </c>
      <c r="P59" s="73" t="n">
        <v>2.5</v>
      </c>
      <c r="Q59" s="70" t="n">
        <v>2</v>
      </c>
      <c r="R59" s="12" t="n">
        <v>2</v>
      </c>
      <c r="S59" s="12" t="n">
        <v>2</v>
      </c>
      <c r="T59" s="12" t="n">
        <v>2</v>
      </c>
      <c r="U59" s="71" t="n">
        <v>2</v>
      </c>
      <c r="V59" s="72" t="n">
        <v>2.5</v>
      </c>
      <c r="W59" s="73" t="n">
        <v>2.5</v>
      </c>
      <c r="X59" s="70" t="n">
        <v>2</v>
      </c>
      <c r="Y59" s="12" t="n">
        <v>2</v>
      </c>
      <c r="Z59" s="12" t="n">
        <v>2</v>
      </c>
      <c r="AA59" s="12" t="n">
        <v>2</v>
      </c>
      <c r="AB59" s="71" t="n">
        <v>2</v>
      </c>
      <c r="AC59" s="72" t="n">
        <v>2.5</v>
      </c>
      <c r="AD59" s="69" t="n">
        <v>2.5</v>
      </c>
      <c r="AE59" s="103" t="n">
        <v>2</v>
      </c>
      <c r="AF59" s="12" t="n">
        <v>2</v>
      </c>
      <c r="AG59" s="12" t="n">
        <v>2</v>
      </c>
      <c r="AH59" s="12" t="n">
        <v>2</v>
      </c>
      <c r="AI59" s="65"/>
      <c r="AJ59" s="65"/>
      <c r="AK59" s="65"/>
      <c r="AL59" s="65"/>
      <c r="AM59" s="65"/>
      <c r="AN59" s="65"/>
    </row>
    <row r="60" customFormat="false" ht="15" hidden="false" customHeight="false" outlineLevel="0" collapsed="false">
      <c r="A60" s="14" t="n">
        <f aca="false">SUM(D60:AH60)</f>
        <v>22</v>
      </c>
      <c r="B60" s="121"/>
      <c r="C60" s="104" t="s">
        <v>3</v>
      </c>
      <c r="D60" s="15"/>
      <c r="E60" s="15" t="n">
        <v>1</v>
      </c>
      <c r="F60" s="15" t="n">
        <v>1</v>
      </c>
      <c r="G60" s="82" t="n">
        <v>1</v>
      </c>
      <c r="H60" s="122"/>
      <c r="I60" s="84"/>
      <c r="J60" s="105" t="n">
        <v>1</v>
      </c>
      <c r="K60" s="15" t="n">
        <v>1</v>
      </c>
      <c r="L60" s="15" t="n">
        <v>1</v>
      </c>
      <c r="M60" s="15" t="n">
        <v>1</v>
      </c>
      <c r="N60" s="82" t="n">
        <v>1</v>
      </c>
      <c r="O60" s="122"/>
      <c r="P60" s="84"/>
      <c r="Q60" s="105" t="n">
        <v>1</v>
      </c>
      <c r="R60" s="15" t="n">
        <v>1</v>
      </c>
      <c r="S60" s="15" t="n">
        <v>1</v>
      </c>
      <c r="T60" s="15" t="n">
        <v>1</v>
      </c>
      <c r="U60" s="82" t="n">
        <v>1</v>
      </c>
      <c r="V60" s="122"/>
      <c r="W60" s="84"/>
      <c r="X60" s="105" t="n">
        <v>1</v>
      </c>
      <c r="Y60" s="15" t="n">
        <v>1</v>
      </c>
      <c r="Z60" s="15" t="n">
        <v>1</v>
      </c>
      <c r="AA60" s="15" t="n">
        <v>1</v>
      </c>
      <c r="AB60" s="82" t="n">
        <v>1</v>
      </c>
      <c r="AC60" s="122"/>
      <c r="AD60" s="84"/>
      <c r="AE60" s="105" t="n">
        <v>1</v>
      </c>
      <c r="AF60" s="16" t="n">
        <v>1</v>
      </c>
      <c r="AG60" s="16" t="n">
        <v>1</v>
      </c>
      <c r="AH60" s="16" t="n">
        <v>1</v>
      </c>
      <c r="AI60" s="65"/>
      <c r="AJ60" s="65"/>
      <c r="AK60" s="65"/>
      <c r="AL60" s="65"/>
      <c r="AM60" s="65"/>
      <c r="AN60" s="65"/>
    </row>
    <row r="61" customFormat="false" ht="15" hidden="false" customHeight="false" outlineLevel="0" collapsed="false">
      <c r="A61" s="46" t="n">
        <f aca="false">SUM(D61:AH61)</f>
        <v>31</v>
      </c>
      <c r="B61" s="123"/>
      <c r="C61" s="108" t="s">
        <v>4</v>
      </c>
      <c r="D61" s="123" t="n">
        <v>1</v>
      </c>
      <c r="E61" s="123" t="n">
        <v>1</v>
      </c>
      <c r="F61" s="123" t="n">
        <v>1</v>
      </c>
      <c r="G61" s="123" t="n">
        <v>1</v>
      </c>
      <c r="H61" s="123" t="n">
        <v>1</v>
      </c>
      <c r="I61" s="123" t="n">
        <v>1</v>
      </c>
      <c r="J61" s="123" t="n">
        <v>1</v>
      </c>
      <c r="K61" s="123" t="n">
        <v>1</v>
      </c>
      <c r="L61" s="123" t="n">
        <v>1</v>
      </c>
      <c r="M61" s="123" t="n">
        <v>1</v>
      </c>
      <c r="N61" s="123" t="n">
        <v>1</v>
      </c>
      <c r="O61" s="123" t="n">
        <v>1</v>
      </c>
      <c r="P61" s="123" t="n">
        <v>1</v>
      </c>
      <c r="Q61" s="123" t="n">
        <v>1</v>
      </c>
      <c r="R61" s="123" t="n">
        <v>1</v>
      </c>
      <c r="S61" s="123" t="n">
        <v>1</v>
      </c>
      <c r="T61" s="123" t="n">
        <v>1</v>
      </c>
      <c r="U61" s="123" t="n">
        <v>1</v>
      </c>
      <c r="V61" s="123" t="n">
        <v>1</v>
      </c>
      <c r="W61" s="123" t="n">
        <v>1</v>
      </c>
      <c r="X61" s="123" t="n">
        <v>1</v>
      </c>
      <c r="Y61" s="123" t="n">
        <v>1</v>
      </c>
      <c r="Z61" s="123" t="n">
        <v>1</v>
      </c>
      <c r="AA61" s="123" t="n">
        <v>1</v>
      </c>
      <c r="AB61" s="123" t="n">
        <v>1</v>
      </c>
      <c r="AC61" s="123" t="n">
        <v>1</v>
      </c>
      <c r="AD61" s="123" t="n">
        <v>1</v>
      </c>
      <c r="AE61" s="123" t="n">
        <v>1</v>
      </c>
      <c r="AF61" s="123" t="n">
        <v>1</v>
      </c>
      <c r="AG61" s="123" t="n">
        <v>1</v>
      </c>
      <c r="AH61" s="123" t="n">
        <v>1</v>
      </c>
      <c r="AI61" s="65"/>
      <c r="AJ61" s="65"/>
      <c r="AK61" s="65"/>
      <c r="AL61" s="65"/>
      <c r="AM61" s="65"/>
      <c r="AN61" s="65"/>
    </row>
    <row r="62" customFormat="false" ht="15" hidden="false" customHeight="false" outlineLevel="0" collapsed="false">
      <c r="A62" s="21" t="n">
        <f aca="false">SUM(D62:AH62)</f>
        <v>54</v>
      </c>
      <c r="B62" s="124"/>
      <c r="C62" s="110" t="s">
        <v>5</v>
      </c>
      <c r="D62" s="22" t="n">
        <v>2</v>
      </c>
      <c r="E62" s="22" t="n">
        <v>2</v>
      </c>
      <c r="F62" s="22" t="n">
        <v>2</v>
      </c>
      <c r="G62" s="48" t="n">
        <v>2</v>
      </c>
      <c r="H62" s="49" t="n">
        <v>1</v>
      </c>
      <c r="I62" s="50" t="n">
        <v>1</v>
      </c>
      <c r="J62" s="51" t="n">
        <v>2</v>
      </c>
      <c r="K62" s="22" t="n">
        <v>2</v>
      </c>
      <c r="L62" s="22" t="n">
        <v>2</v>
      </c>
      <c r="M62" s="22" t="n">
        <v>2</v>
      </c>
      <c r="N62" s="48" t="n">
        <v>2</v>
      </c>
      <c r="O62" s="49" t="n">
        <v>1</v>
      </c>
      <c r="P62" s="50" t="n">
        <v>1</v>
      </c>
      <c r="Q62" s="51" t="n">
        <v>2</v>
      </c>
      <c r="R62" s="22" t="n">
        <v>2</v>
      </c>
      <c r="S62" s="22" t="n">
        <v>2</v>
      </c>
      <c r="T62" s="22" t="n">
        <v>2</v>
      </c>
      <c r="U62" s="48" t="n">
        <v>2</v>
      </c>
      <c r="V62" s="49" t="n">
        <v>1</v>
      </c>
      <c r="W62" s="50" t="n">
        <v>1</v>
      </c>
      <c r="X62" s="51" t="n">
        <v>2</v>
      </c>
      <c r="Y62" s="22" t="n">
        <v>2</v>
      </c>
      <c r="Z62" s="22" t="n">
        <v>2</v>
      </c>
      <c r="AA62" s="22" t="n">
        <v>2</v>
      </c>
      <c r="AB62" s="48" t="n">
        <v>2</v>
      </c>
      <c r="AC62" s="49" t="n">
        <v>1</v>
      </c>
      <c r="AD62" s="50" t="n">
        <v>1</v>
      </c>
      <c r="AE62" s="51" t="n">
        <v>2</v>
      </c>
      <c r="AF62" s="22" t="n">
        <v>2</v>
      </c>
      <c r="AG62" s="22" t="n">
        <v>2</v>
      </c>
      <c r="AH62" s="22" t="n">
        <v>2</v>
      </c>
      <c r="AI62" s="48"/>
      <c r="AJ62" s="65"/>
      <c r="AK62" s="65"/>
      <c r="AL62" s="65"/>
      <c r="AM62" s="65"/>
      <c r="AN62" s="65"/>
    </row>
    <row r="63" customFormat="false" ht="15" hidden="false" customHeight="false" outlineLevel="0" collapsed="false">
      <c r="A63" s="24" t="n">
        <f aca="false">SUM(D63:AH63)</f>
        <v>46</v>
      </c>
      <c r="B63" s="125"/>
      <c r="C63" s="111" t="s">
        <v>6</v>
      </c>
      <c r="D63" s="25" t="n">
        <v>2</v>
      </c>
      <c r="E63" s="25" t="n">
        <v>2</v>
      </c>
      <c r="F63" s="25" t="n">
        <v>2</v>
      </c>
      <c r="G63" s="52" t="n">
        <v>2</v>
      </c>
      <c r="H63" s="53"/>
      <c r="I63" s="54"/>
      <c r="J63" s="55" t="n">
        <v>2</v>
      </c>
      <c r="K63" s="25" t="n">
        <v>2</v>
      </c>
      <c r="L63" s="25" t="n">
        <v>2</v>
      </c>
      <c r="M63" s="25" t="n">
        <v>2</v>
      </c>
      <c r="N63" s="52" t="n">
        <v>2</v>
      </c>
      <c r="O63" s="53"/>
      <c r="P63" s="54"/>
      <c r="Q63" s="55" t="n">
        <v>2</v>
      </c>
      <c r="R63" s="25" t="n">
        <v>2</v>
      </c>
      <c r="S63" s="25" t="n">
        <v>2</v>
      </c>
      <c r="T63" s="25" t="n">
        <v>2</v>
      </c>
      <c r="U63" s="52" t="n">
        <v>2</v>
      </c>
      <c r="V63" s="53"/>
      <c r="W63" s="54"/>
      <c r="X63" s="55" t="n">
        <v>2</v>
      </c>
      <c r="Y63" s="25" t="n">
        <v>2</v>
      </c>
      <c r="Z63" s="25" t="n">
        <v>2</v>
      </c>
      <c r="AA63" s="25" t="n">
        <v>2</v>
      </c>
      <c r="AB63" s="52" t="n">
        <v>2</v>
      </c>
      <c r="AC63" s="53"/>
      <c r="AD63" s="54"/>
      <c r="AE63" s="55" t="n">
        <v>2</v>
      </c>
      <c r="AF63" s="25" t="n">
        <v>2</v>
      </c>
      <c r="AG63" s="25" t="n">
        <v>2</v>
      </c>
      <c r="AH63" s="25" t="n">
        <v>2</v>
      </c>
    </row>
    <row r="64" customFormat="false" ht="12.75" hidden="false" customHeight="false" outlineLevel="0" collapsed="false">
      <c r="A64" s="56" t="n">
        <f aca="false">SUM(A58:A63)</f>
        <v>219</v>
      </c>
      <c r="B64" s="126"/>
      <c r="C64" s="113"/>
      <c r="D64" s="5" t="n">
        <f aca="false">SUM(D58:D63)</f>
        <v>7</v>
      </c>
      <c r="E64" s="5" t="n">
        <f aca="false">SUM(E58:E63)</f>
        <v>8</v>
      </c>
      <c r="F64" s="5" t="n">
        <f aca="false">SUM(F58:F63)</f>
        <v>8</v>
      </c>
      <c r="G64" s="88" t="n">
        <f aca="false">SUM(G58:G63)</f>
        <v>8</v>
      </c>
      <c r="H64" s="92" t="n">
        <f aca="false">SUM(H58:H63)</f>
        <v>4.5</v>
      </c>
      <c r="I64" s="93" t="n">
        <f aca="false">SUM(I58:I63)</f>
        <v>4.5</v>
      </c>
      <c r="J64" s="94" t="n">
        <f aca="false">SUM(J58:J63)</f>
        <v>8</v>
      </c>
      <c r="K64" s="5" t="n">
        <f aca="false">SUM(K58:K63)</f>
        <v>8</v>
      </c>
      <c r="L64" s="5" t="n">
        <f aca="false">SUM(L58:L63)</f>
        <v>8</v>
      </c>
      <c r="M64" s="5" t="n">
        <f aca="false">SUM(M58:M63)</f>
        <v>8</v>
      </c>
      <c r="N64" s="88" t="n">
        <f aca="false">SUM(N58:N63)</f>
        <v>8</v>
      </c>
      <c r="O64" s="92" t="n">
        <f aca="false">SUM(O58:O63)</f>
        <v>4.5</v>
      </c>
      <c r="P64" s="115" t="n">
        <f aca="false">SUM(P58:P63)</f>
        <v>4.5</v>
      </c>
      <c r="Q64" s="36" t="n">
        <f aca="false">SUM(Q58:Q63)</f>
        <v>8</v>
      </c>
      <c r="R64" s="4" t="n">
        <f aca="false">SUM(R58:R63)</f>
        <v>8</v>
      </c>
      <c r="S64" s="4" t="n">
        <f aca="false">SUM(S58:S63)</f>
        <v>8</v>
      </c>
      <c r="T64" s="4" t="n">
        <f aca="false">SUM(T58:T63)</f>
        <v>8</v>
      </c>
      <c r="U64" s="32" t="n">
        <f aca="false">SUM(U58:U63)</f>
        <v>8</v>
      </c>
      <c r="V64" s="114" t="n">
        <f aca="false">SUM(V58:V63)</f>
        <v>4.5</v>
      </c>
      <c r="W64" s="115" t="n">
        <f aca="false">SUM(W58:W63)</f>
        <v>4.5</v>
      </c>
      <c r="X64" s="36" t="n">
        <f aca="false">SUM(X58:X63)</f>
        <v>8</v>
      </c>
      <c r="Y64" s="4" t="n">
        <f aca="false">SUM(Y58:Y63)</f>
        <v>8</v>
      </c>
      <c r="Z64" s="4" t="n">
        <f aca="false">SUM(Z58:Z63)</f>
        <v>8</v>
      </c>
      <c r="AA64" s="4" t="n">
        <f aca="false">SUM(AA58:AA63)</f>
        <v>8</v>
      </c>
      <c r="AB64" s="32" t="n">
        <f aca="false">SUM(AB58:AB63)</f>
        <v>8</v>
      </c>
      <c r="AC64" s="114" t="n">
        <f aca="false">SUM(AC58:AC63)</f>
        <v>4.5</v>
      </c>
      <c r="AD64" s="115" t="n">
        <f aca="false">SUM(AD58:AD63)</f>
        <v>4.5</v>
      </c>
      <c r="AE64" s="36" t="n">
        <f aca="false">SUM(AE58:AE63)</f>
        <v>8</v>
      </c>
      <c r="AF64" s="4"/>
      <c r="AG64" s="4" t="n">
        <f aca="false">SUM(AG58:AG63)</f>
        <v>8</v>
      </c>
      <c r="AH64" s="4" t="n">
        <f aca="false">SUM(AH58:AH63)</f>
        <v>8</v>
      </c>
    </row>
    <row r="65" customFormat="false" ht="12.75" hidden="false" customHeight="false" outlineLevel="0" collapsed="false">
      <c r="B65" s="0"/>
    </row>
    <row r="66" customFormat="false" ht="12.75" hidden="false" customHeight="false" outlineLevel="0" collapsed="false">
      <c r="A66" s="31" t="s">
        <v>7</v>
      </c>
      <c r="B66" s="0"/>
      <c r="C66" s="96" t="n">
        <v>42933</v>
      </c>
      <c r="D66" s="37" t="n">
        <v>1</v>
      </c>
      <c r="E66" s="4" t="n">
        <v>2</v>
      </c>
      <c r="F66" s="4" t="n">
        <v>3</v>
      </c>
      <c r="G66" s="43" t="n">
        <v>4</v>
      </c>
      <c r="H66" s="116" t="n">
        <v>5</v>
      </c>
      <c r="I66" s="117" t="n">
        <v>6</v>
      </c>
      <c r="J66" s="118" t="n">
        <v>7</v>
      </c>
      <c r="K66" s="37" t="n">
        <v>8</v>
      </c>
      <c r="L66" s="4" t="n">
        <v>9</v>
      </c>
      <c r="M66" s="4" t="n">
        <v>10</v>
      </c>
      <c r="N66" s="43" t="n">
        <v>11</v>
      </c>
      <c r="O66" s="116" t="n">
        <v>12</v>
      </c>
      <c r="P66" s="117" t="n">
        <v>13</v>
      </c>
      <c r="Q66" s="118" t="n">
        <v>14</v>
      </c>
      <c r="R66" s="37" t="n">
        <v>15</v>
      </c>
      <c r="S66" s="4" t="n">
        <v>16</v>
      </c>
      <c r="T66" s="4" t="n">
        <v>17</v>
      </c>
      <c r="U66" s="43" t="n">
        <v>18</v>
      </c>
      <c r="V66" s="116" t="n">
        <v>19</v>
      </c>
      <c r="W66" s="117" t="n">
        <v>20</v>
      </c>
      <c r="X66" s="118" t="n">
        <v>21</v>
      </c>
      <c r="Y66" s="37" t="n">
        <v>22</v>
      </c>
      <c r="Z66" s="4" t="n">
        <v>23</v>
      </c>
      <c r="AA66" s="4" t="n">
        <v>24</v>
      </c>
      <c r="AB66" s="43" t="n">
        <v>25</v>
      </c>
      <c r="AC66" s="116" t="n">
        <v>26</v>
      </c>
      <c r="AD66" s="117" t="n">
        <v>27</v>
      </c>
      <c r="AE66" s="118" t="n">
        <v>28</v>
      </c>
      <c r="AF66" s="37" t="n">
        <v>29</v>
      </c>
      <c r="AG66" s="4" t="n">
        <v>30</v>
      </c>
      <c r="AH66" s="4" t="n">
        <v>31</v>
      </c>
      <c r="AI66" s="64"/>
      <c r="AJ66" s="64"/>
      <c r="AK66" s="98"/>
      <c r="AL66" s="98"/>
      <c r="AM66" s="64"/>
      <c r="AN66" s="65"/>
    </row>
    <row r="67" customFormat="false" ht="15" hidden="false" customHeight="false" outlineLevel="0" collapsed="false">
      <c r="A67" s="8" t="n">
        <f aca="false">SUM(D67:AH67)</f>
        <v>0</v>
      </c>
      <c r="B67" s="119"/>
      <c r="C67" s="99" t="s">
        <v>1</v>
      </c>
      <c r="D67" s="3"/>
      <c r="E67" s="3"/>
      <c r="F67" s="3"/>
      <c r="G67" s="43"/>
      <c r="H67" s="75"/>
      <c r="I67" s="76"/>
      <c r="J67" s="35"/>
      <c r="K67" s="3"/>
      <c r="L67" s="3"/>
      <c r="M67" s="3"/>
      <c r="N67" s="43"/>
      <c r="O67" s="75"/>
      <c r="P67" s="76"/>
      <c r="Q67" s="35"/>
      <c r="R67" s="3"/>
      <c r="S67" s="3"/>
      <c r="T67" s="3"/>
      <c r="U67" s="43"/>
      <c r="V67" s="75"/>
      <c r="W67" s="76"/>
      <c r="X67" s="35"/>
      <c r="Y67" s="3"/>
      <c r="Z67" s="3"/>
      <c r="AA67" s="3"/>
      <c r="AB67" s="43"/>
      <c r="AC67" s="75"/>
      <c r="AD67" s="45"/>
      <c r="AE67" s="36"/>
      <c r="AF67" s="3"/>
      <c r="AG67" s="3"/>
      <c r="AH67" s="3"/>
      <c r="AI67" s="65"/>
      <c r="AJ67" s="65"/>
      <c r="AK67" s="65"/>
      <c r="AL67" s="65"/>
      <c r="AM67" s="65"/>
      <c r="AN67" s="65"/>
    </row>
    <row r="68" customFormat="false" ht="15" hidden="false" customHeight="false" outlineLevel="0" collapsed="false">
      <c r="A68" s="42" t="n">
        <f aca="false">SUM(D68:AH68)</f>
        <v>66</v>
      </c>
      <c r="B68" s="120"/>
      <c r="C68" s="101" t="s">
        <v>2</v>
      </c>
      <c r="D68" s="11" t="n">
        <v>2</v>
      </c>
      <c r="E68" s="11" t="n">
        <v>2</v>
      </c>
      <c r="F68" s="11" t="n">
        <v>2</v>
      </c>
      <c r="G68" s="67" t="n">
        <v>2</v>
      </c>
      <c r="H68" s="72" t="n">
        <v>2.5</v>
      </c>
      <c r="I68" s="73" t="n">
        <v>2.5</v>
      </c>
      <c r="J68" s="70" t="n">
        <v>2</v>
      </c>
      <c r="K68" s="12" t="n">
        <v>2</v>
      </c>
      <c r="L68" s="12" t="n">
        <v>2</v>
      </c>
      <c r="M68" s="12" t="n">
        <v>2</v>
      </c>
      <c r="N68" s="71" t="n">
        <v>2</v>
      </c>
      <c r="O68" s="72" t="n">
        <v>2.5</v>
      </c>
      <c r="P68" s="73" t="n">
        <v>2.5</v>
      </c>
      <c r="Q68" s="70" t="n">
        <v>2</v>
      </c>
      <c r="R68" s="12" t="n">
        <v>2</v>
      </c>
      <c r="S68" s="12" t="n">
        <v>2</v>
      </c>
      <c r="T68" s="12" t="n">
        <v>2</v>
      </c>
      <c r="U68" s="71" t="n">
        <v>2</v>
      </c>
      <c r="V68" s="72" t="n">
        <v>2.5</v>
      </c>
      <c r="W68" s="73" t="n">
        <v>2.5</v>
      </c>
      <c r="X68" s="70" t="n">
        <v>2</v>
      </c>
      <c r="Y68" s="12" t="n">
        <v>2</v>
      </c>
      <c r="Z68" s="12" t="n">
        <v>2</v>
      </c>
      <c r="AA68" s="12" t="n">
        <v>2</v>
      </c>
      <c r="AB68" s="71" t="n">
        <v>2</v>
      </c>
      <c r="AC68" s="72" t="n">
        <v>2.5</v>
      </c>
      <c r="AD68" s="69" t="n">
        <v>2.5</v>
      </c>
      <c r="AE68" s="103" t="n">
        <v>2</v>
      </c>
      <c r="AF68" s="12" t="n">
        <v>2</v>
      </c>
      <c r="AG68" s="12" t="n">
        <v>2</v>
      </c>
      <c r="AH68" s="12" t="n">
        <v>2</v>
      </c>
      <c r="AI68" s="65"/>
      <c r="AJ68" s="65"/>
      <c r="AK68" s="65"/>
      <c r="AL68" s="65"/>
      <c r="AM68" s="65"/>
      <c r="AN68" s="65"/>
    </row>
    <row r="69" customFormat="false" ht="15" hidden="false" customHeight="false" outlineLevel="0" collapsed="false">
      <c r="A69" s="14" t="n">
        <f aca="false">SUM(D69:AH69)</f>
        <v>22</v>
      </c>
      <c r="B69" s="121"/>
      <c r="C69" s="104" t="s">
        <v>3</v>
      </c>
      <c r="D69" s="15"/>
      <c r="E69" s="15" t="n">
        <v>1</v>
      </c>
      <c r="F69" s="15" t="n">
        <v>1</v>
      </c>
      <c r="G69" s="82" t="n">
        <v>1</v>
      </c>
      <c r="H69" s="122"/>
      <c r="I69" s="84"/>
      <c r="J69" s="105" t="n">
        <v>1</v>
      </c>
      <c r="K69" s="15" t="n">
        <v>1</v>
      </c>
      <c r="L69" s="15" t="n">
        <v>1</v>
      </c>
      <c r="M69" s="15" t="n">
        <v>1</v>
      </c>
      <c r="N69" s="82" t="n">
        <v>1</v>
      </c>
      <c r="O69" s="122"/>
      <c r="P69" s="84"/>
      <c r="Q69" s="105" t="n">
        <v>1</v>
      </c>
      <c r="R69" s="15" t="n">
        <v>1</v>
      </c>
      <c r="S69" s="15" t="n">
        <v>1</v>
      </c>
      <c r="T69" s="15" t="n">
        <v>1</v>
      </c>
      <c r="U69" s="82" t="n">
        <v>1</v>
      </c>
      <c r="V69" s="122"/>
      <c r="W69" s="84"/>
      <c r="X69" s="105" t="n">
        <v>1</v>
      </c>
      <c r="Y69" s="15" t="n">
        <v>1</v>
      </c>
      <c r="Z69" s="15" t="n">
        <v>1</v>
      </c>
      <c r="AA69" s="15" t="n">
        <v>1</v>
      </c>
      <c r="AB69" s="82" t="n">
        <v>1</v>
      </c>
      <c r="AC69" s="122"/>
      <c r="AD69" s="84"/>
      <c r="AE69" s="105" t="n">
        <v>1</v>
      </c>
      <c r="AF69" s="16" t="n">
        <v>1</v>
      </c>
      <c r="AG69" s="16" t="n">
        <v>1</v>
      </c>
      <c r="AH69" s="16" t="n">
        <v>1</v>
      </c>
      <c r="AI69" s="65"/>
      <c r="AJ69" s="65"/>
      <c r="AK69" s="65"/>
      <c r="AL69" s="65"/>
      <c r="AM69" s="65"/>
      <c r="AN69" s="65"/>
    </row>
    <row r="70" customFormat="false" ht="15" hidden="false" customHeight="false" outlineLevel="0" collapsed="false">
      <c r="A70" s="46" t="n">
        <f aca="false">SUM(D70:AH70)</f>
        <v>31</v>
      </c>
      <c r="B70" s="123"/>
      <c r="C70" s="108" t="s">
        <v>4</v>
      </c>
      <c r="D70" s="123" t="n">
        <v>1</v>
      </c>
      <c r="E70" s="123" t="n">
        <v>1</v>
      </c>
      <c r="F70" s="123" t="n">
        <v>1</v>
      </c>
      <c r="G70" s="123" t="n">
        <v>1</v>
      </c>
      <c r="H70" s="123" t="n">
        <v>1</v>
      </c>
      <c r="I70" s="123" t="n">
        <v>1</v>
      </c>
      <c r="J70" s="123" t="n">
        <v>1</v>
      </c>
      <c r="K70" s="123" t="n">
        <v>1</v>
      </c>
      <c r="L70" s="123" t="n">
        <v>1</v>
      </c>
      <c r="M70" s="123" t="n">
        <v>1</v>
      </c>
      <c r="N70" s="123" t="n">
        <v>1</v>
      </c>
      <c r="O70" s="123" t="n">
        <v>1</v>
      </c>
      <c r="P70" s="123" t="n">
        <v>1</v>
      </c>
      <c r="Q70" s="123" t="n">
        <v>1</v>
      </c>
      <c r="R70" s="123" t="n">
        <v>1</v>
      </c>
      <c r="S70" s="123" t="n">
        <v>1</v>
      </c>
      <c r="T70" s="123" t="n">
        <v>1</v>
      </c>
      <c r="U70" s="123" t="n">
        <v>1</v>
      </c>
      <c r="V70" s="123" t="n">
        <v>1</v>
      </c>
      <c r="W70" s="123" t="n">
        <v>1</v>
      </c>
      <c r="X70" s="123" t="n">
        <v>1</v>
      </c>
      <c r="Y70" s="123" t="n">
        <v>1</v>
      </c>
      <c r="Z70" s="123" t="n">
        <v>1</v>
      </c>
      <c r="AA70" s="123" t="n">
        <v>1</v>
      </c>
      <c r="AB70" s="123" t="n">
        <v>1</v>
      </c>
      <c r="AC70" s="123" t="n">
        <v>1</v>
      </c>
      <c r="AD70" s="123" t="n">
        <v>1</v>
      </c>
      <c r="AE70" s="123" t="n">
        <v>1</v>
      </c>
      <c r="AF70" s="123" t="n">
        <v>1</v>
      </c>
      <c r="AG70" s="123" t="n">
        <v>1</v>
      </c>
      <c r="AH70" s="123" t="n">
        <v>1</v>
      </c>
      <c r="AI70" s="65"/>
      <c r="AJ70" s="65"/>
      <c r="AK70" s="65"/>
      <c r="AL70" s="65"/>
      <c r="AM70" s="65"/>
      <c r="AN70" s="65"/>
    </row>
    <row r="71" customFormat="false" ht="15" hidden="false" customHeight="false" outlineLevel="0" collapsed="false">
      <c r="A71" s="21" t="n">
        <f aca="false">SUM(D71:AH71)</f>
        <v>54</v>
      </c>
      <c r="B71" s="124"/>
      <c r="C71" s="110" t="s">
        <v>5</v>
      </c>
      <c r="D71" s="22" t="n">
        <v>2</v>
      </c>
      <c r="E71" s="22" t="n">
        <v>2</v>
      </c>
      <c r="F71" s="22" t="n">
        <v>2</v>
      </c>
      <c r="G71" s="48" t="n">
        <v>2</v>
      </c>
      <c r="H71" s="49" t="n">
        <v>1</v>
      </c>
      <c r="I71" s="50" t="n">
        <v>1</v>
      </c>
      <c r="J71" s="51" t="n">
        <v>2</v>
      </c>
      <c r="K71" s="22" t="n">
        <v>2</v>
      </c>
      <c r="L71" s="22" t="n">
        <v>2</v>
      </c>
      <c r="M71" s="22" t="n">
        <v>2</v>
      </c>
      <c r="N71" s="48" t="n">
        <v>2</v>
      </c>
      <c r="O71" s="49" t="n">
        <v>1</v>
      </c>
      <c r="P71" s="50" t="n">
        <v>1</v>
      </c>
      <c r="Q71" s="51" t="n">
        <v>2</v>
      </c>
      <c r="R71" s="22" t="n">
        <v>2</v>
      </c>
      <c r="S71" s="22" t="n">
        <v>2</v>
      </c>
      <c r="T71" s="22" t="n">
        <v>2</v>
      </c>
      <c r="U71" s="48" t="n">
        <v>2</v>
      </c>
      <c r="V71" s="49" t="n">
        <v>1</v>
      </c>
      <c r="W71" s="50" t="n">
        <v>1</v>
      </c>
      <c r="X71" s="51" t="n">
        <v>2</v>
      </c>
      <c r="Y71" s="22" t="n">
        <v>2</v>
      </c>
      <c r="Z71" s="22" t="n">
        <v>2</v>
      </c>
      <c r="AA71" s="22" t="n">
        <v>2</v>
      </c>
      <c r="AB71" s="48" t="n">
        <v>2</v>
      </c>
      <c r="AC71" s="49" t="n">
        <v>1</v>
      </c>
      <c r="AD71" s="50" t="n">
        <v>1</v>
      </c>
      <c r="AE71" s="51" t="n">
        <v>2</v>
      </c>
      <c r="AF71" s="22" t="n">
        <v>2</v>
      </c>
      <c r="AG71" s="22" t="n">
        <v>2</v>
      </c>
      <c r="AH71" s="22" t="n">
        <v>2</v>
      </c>
      <c r="AI71" s="48"/>
      <c r="AJ71" s="65"/>
      <c r="AK71" s="65"/>
      <c r="AL71" s="65"/>
      <c r="AM71" s="65"/>
      <c r="AN71" s="65"/>
    </row>
    <row r="72" customFormat="false" ht="15" hidden="false" customHeight="false" outlineLevel="0" collapsed="false">
      <c r="A72" s="24" t="n">
        <f aca="false">SUM(D72:AH72)</f>
        <v>46</v>
      </c>
      <c r="B72" s="125"/>
      <c r="C72" s="111" t="s">
        <v>6</v>
      </c>
      <c r="D72" s="25" t="n">
        <v>2</v>
      </c>
      <c r="E72" s="25" t="n">
        <v>2</v>
      </c>
      <c r="F72" s="25" t="n">
        <v>2</v>
      </c>
      <c r="G72" s="52" t="n">
        <v>2</v>
      </c>
      <c r="H72" s="53"/>
      <c r="I72" s="54"/>
      <c r="J72" s="55" t="n">
        <v>2</v>
      </c>
      <c r="K72" s="25" t="n">
        <v>2</v>
      </c>
      <c r="L72" s="25" t="n">
        <v>2</v>
      </c>
      <c r="M72" s="25" t="n">
        <v>2</v>
      </c>
      <c r="N72" s="52" t="n">
        <v>2</v>
      </c>
      <c r="O72" s="53"/>
      <c r="P72" s="54"/>
      <c r="Q72" s="55" t="n">
        <v>2</v>
      </c>
      <c r="R72" s="25" t="n">
        <v>2</v>
      </c>
      <c r="S72" s="25" t="n">
        <v>2</v>
      </c>
      <c r="T72" s="25" t="n">
        <v>2</v>
      </c>
      <c r="U72" s="52" t="n">
        <v>2</v>
      </c>
      <c r="V72" s="53"/>
      <c r="W72" s="54"/>
      <c r="X72" s="55" t="n">
        <v>2</v>
      </c>
      <c r="Y72" s="25" t="n">
        <v>2</v>
      </c>
      <c r="Z72" s="25" t="n">
        <v>2</v>
      </c>
      <c r="AA72" s="25" t="n">
        <v>2</v>
      </c>
      <c r="AB72" s="52" t="n">
        <v>2</v>
      </c>
      <c r="AC72" s="53"/>
      <c r="AD72" s="54"/>
      <c r="AE72" s="55" t="n">
        <v>2</v>
      </c>
      <c r="AF72" s="25" t="n">
        <v>2</v>
      </c>
      <c r="AG72" s="25" t="n">
        <v>2</v>
      </c>
      <c r="AH72" s="25" t="n">
        <v>2</v>
      </c>
    </row>
    <row r="73" customFormat="false" ht="12.75" hidden="false" customHeight="false" outlineLevel="0" collapsed="false">
      <c r="A73" s="56" t="n">
        <f aca="false">SUM(A67:A72)</f>
        <v>219</v>
      </c>
      <c r="B73" s="126"/>
      <c r="C73" s="113"/>
      <c r="D73" s="5" t="n">
        <f aca="false">SUM(D67:D72)</f>
        <v>7</v>
      </c>
      <c r="E73" s="5" t="n">
        <f aca="false">SUM(E67:E72)</f>
        <v>8</v>
      </c>
      <c r="F73" s="5" t="n">
        <f aca="false">SUM(F67:F72)</f>
        <v>8</v>
      </c>
      <c r="G73" s="88" t="n">
        <f aca="false">SUM(G67:G72)</f>
        <v>8</v>
      </c>
      <c r="H73" s="92" t="n">
        <f aca="false">SUM(H67:H72)</f>
        <v>4.5</v>
      </c>
      <c r="I73" s="93" t="n">
        <f aca="false">SUM(I67:I72)</f>
        <v>4.5</v>
      </c>
      <c r="J73" s="94" t="n">
        <f aca="false">SUM(J67:J72)</f>
        <v>8</v>
      </c>
      <c r="K73" s="5" t="n">
        <f aca="false">SUM(K67:K72)</f>
        <v>8</v>
      </c>
      <c r="L73" s="5" t="n">
        <f aca="false">SUM(L67:L72)</f>
        <v>8</v>
      </c>
      <c r="M73" s="5" t="n">
        <f aca="false">SUM(M67:M72)</f>
        <v>8</v>
      </c>
      <c r="N73" s="88" t="n">
        <f aca="false">SUM(N67:N72)</f>
        <v>8</v>
      </c>
      <c r="O73" s="92" t="n">
        <f aca="false">SUM(O67:O72)</f>
        <v>4.5</v>
      </c>
      <c r="P73" s="115" t="n">
        <f aca="false">SUM(P67:P72)</f>
        <v>4.5</v>
      </c>
      <c r="Q73" s="36" t="n">
        <f aca="false">SUM(Q67:Q72)</f>
        <v>8</v>
      </c>
      <c r="R73" s="4" t="n">
        <f aca="false">SUM(R67:R72)</f>
        <v>8</v>
      </c>
      <c r="S73" s="4" t="n">
        <f aca="false">SUM(S67:S72)</f>
        <v>8</v>
      </c>
      <c r="T73" s="4" t="n">
        <f aca="false">SUM(T67:T72)</f>
        <v>8</v>
      </c>
      <c r="U73" s="32" t="n">
        <f aca="false">SUM(U67:U72)</f>
        <v>8</v>
      </c>
      <c r="V73" s="114" t="n">
        <f aca="false">SUM(V67:V72)</f>
        <v>4.5</v>
      </c>
      <c r="W73" s="115" t="n">
        <f aca="false">SUM(W67:W72)</f>
        <v>4.5</v>
      </c>
      <c r="X73" s="36" t="n">
        <f aca="false">SUM(X67:X72)</f>
        <v>8</v>
      </c>
      <c r="Y73" s="4" t="n">
        <f aca="false">SUM(Y67:Y72)</f>
        <v>8</v>
      </c>
      <c r="Z73" s="4" t="n">
        <f aca="false">SUM(Z67:Z72)</f>
        <v>8</v>
      </c>
      <c r="AA73" s="4" t="n">
        <f aca="false">SUM(AA67:AA72)</f>
        <v>8</v>
      </c>
      <c r="AB73" s="32" t="n">
        <f aca="false">SUM(AB67:AB72)</f>
        <v>8</v>
      </c>
      <c r="AC73" s="114" t="n">
        <f aca="false">SUM(AC67:AC72)</f>
        <v>4.5</v>
      </c>
      <c r="AD73" s="115" t="n">
        <f aca="false">SUM(AD67:AD72)</f>
        <v>4.5</v>
      </c>
      <c r="AE73" s="36" t="n">
        <f aca="false">SUM(AE67:AE72)</f>
        <v>8</v>
      </c>
      <c r="AF73" s="4"/>
      <c r="AG73" s="4" t="n">
        <f aca="false">SUM(AG67:AG72)</f>
        <v>8</v>
      </c>
      <c r="AH73" s="4" t="n">
        <f aca="false">SUM(AH67:AH72)</f>
        <v>8</v>
      </c>
    </row>
    <row r="74" customFormat="false" ht="12.75" hidden="false" customHeight="false" outlineLevel="0" collapsed="false">
      <c r="B74" s="0"/>
    </row>
    <row r="75" customFormat="false" ht="12.75" hidden="false" customHeight="false" outlineLevel="0" collapsed="false">
      <c r="A75" s="31" t="s">
        <v>7</v>
      </c>
      <c r="B75" s="0"/>
      <c r="C75" s="96" t="n">
        <v>42964</v>
      </c>
      <c r="D75" s="37" t="n">
        <v>1</v>
      </c>
      <c r="E75" s="4" t="n">
        <v>2</v>
      </c>
      <c r="F75" s="4" t="n">
        <v>3</v>
      </c>
      <c r="G75" s="43" t="n">
        <v>4</v>
      </c>
      <c r="H75" s="116" t="n">
        <v>5</v>
      </c>
      <c r="I75" s="117" t="n">
        <v>6</v>
      </c>
      <c r="J75" s="118" t="n">
        <v>7</v>
      </c>
      <c r="K75" s="37" t="n">
        <v>8</v>
      </c>
      <c r="L75" s="4" t="n">
        <v>9</v>
      </c>
      <c r="M75" s="4" t="n">
        <v>10</v>
      </c>
      <c r="N75" s="43" t="n">
        <v>11</v>
      </c>
      <c r="O75" s="116" t="n">
        <v>12</v>
      </c>
      <c r="P75" s="117" t="n">
        <v>13</v>
      </c>
      <c r="Q75" s="118" t="n">
        <v>14</v>
      </c>
      <c r="R75" s="37" t="n">
        <v>15</v>
      </c>
      <c r="S75" s="4" t="n">
        <v>16</v>
      </c>
      <c r="T75" s="4" t="n">
        <v>17</v>
      </c>
      <c r="U75" s="43" t="n">
        <v>18</v>
      </c>
      <c r="V75" s="116" t="n">
        <v>19</v>
      </c>
      <c r="W75" s="117" t="n">
        <v>20</v>
      </c>
      <c r="X75" s="118" t="n">
        <v>21</v>
      </c>
      <c r="Y75" s="37" t="n">
        <v>22</v>
      </c>
      <c r="Z75" s="4" t="n">
        <v>23</v>
      </c>
      <c r="AA75" s="4" t="n">
        <v>24</v>
      </c>
      <c r="AB75" s="43" t="n">
        <v>25</v>
      </c>
      <c r="AC75" s="116" t="n">
        <v>26</v>
      </c>
      <c r="AD75" s="117" t="n">
        <v>27</v>
      </c>
      <c r="AE75" s="118" t="n">
        <v>28</v>
      </c>
      <c r="AF75" s="37" t="n">
        <v>29</v>
      </c>
      <c r="AG75" s="4" t="n">
        <v>30</v>
      </c>
      <c r="AH75" s="4" t="n">
        <v>31</v>
      </c>
      <c r="AI75" s="64"/>
      <c r="AJ75" s="64"/>
      <c r="AK75" s="98"/>
      <c r="AL75" s="98"/>
      <c r="AM75" s="64"/>
      <c r="AN75" s="65"/>
    </row>
    <row r="76" customFormat="false" ht="15" hidden="false" customHeight="false" outlineLevel="0" collapsed="false">
      <c r="A76" s="8" t="n">
        <f aca="false">SUM(D76:AH76)</f>
        <v>0</v>
      </c>
      <c r="B76" s="119"/>
      <c r="C76" s="99" t="s">
        <v>1</v>
      </c>
      <c r="D76" s="3"/>
      <c r="E76" s="3"/>
      <c r="F76" s="3"/>
      <c r="G76" s="43"/>
      <c r="H76" s="75"/>
      <c r="I76" s="76"/>
      <c r="J76" s="35"/>
      <c r="K76" s="3"/>
      <c r="L76" s="3"/>
      <c r="M76" s="3"/>
      <c r="N76" s="43"/>
      <c r="O76" s="75"/>
      <c r="P76" s="76"/>
      <c r="Q76" s="35"/>
      <c r="R76" s="3"/>
      <c r="S76" s="3"/>
      <c r="T76" s="3"/>
      <c r="U76" s="43"/>
      <c r="V76" s="75"/>
      <c r="W76" s="76"/>
      <c r="X76" s="35"/>
      <c r="Y76" s="3"/>
      <c r="Z76" s="3"/>
      <c r="AA76" s="3"/>
      <c r="AB76" s="43"/>
      <c r="AC76" s="75"/>
      <c r="AD76" s="45"/>
      <c r="AE76" s="36"/>
      <c r="AF76" s="3"/>
      <c r="AG76" s="3"/>
      <c r="AH76" s="3"/>
      <c r="AI76" s="65"/>
      <c r="AJ76" s="65"/>
      <c r="AK76" s="65"/>
      <c r="AL76" s="65"/>
      <c r="AM76" s="65"/>
      <c r="AN76" s="65"/>
    </row>
    <row r="77" customFormat="false" ht="15" hidden="false" customHeight="false" outlineLevel="0" collapsed="false">
      <c r="A77" s="42" t="n">
        <f aca="false">SUM(D77:AH77)</f>
        <v>66</v>
      </c>
      <c r="B77" s="120"/>
      <c r="C77" s="101" t="s">
        <v>2</v>
      </c>
      <c r="D77" s="11" t="n">
        <v>2</v>
      </c>
      <c r="E77" s="11" t="n">
        <v>2</v>
      </c>
      <c r="F77" s="11" t="n">
        <v>2</v>
      </c>
      <c r="G77" s="67" t="n">
        <v>2</v>
      </c>
      <c r="H77" s="72" t="n">
        <v>2.5</v>
      </c>
      <c r="I77" s="73" t="n">
        <v>2.5</v>
      </c>
      <c r="J77" s="70" t="n">
        <v>2</v>
      </c>
      <c r="K77" s="12" t="n">
        <v>2</v>
      </c>
      <c r="L77" s="12" t="n">
        <v>2</v>
      </c>
      <c r="M77" s="12" t="n">
        <v>2</v>
      </c>
      <c r="N77" s="71" t="n">
        <v>2</v>
      </c>
      <c r="O77" s="72" t="n">
        <v>2.5</v>
      </c>
      <c r="P77" s="73" t="n">
        <v>2.5</v>
      </c>
      <c r="Q77" s="70" t="n">
        <v>2</v>
      </c>
      <c r="R77" s="12" t="n">
        <v>2</v>
      </c>
      <c r="S77" s="12" t="n">
        <v>2</v>
      </c>
      <c r="T77" s="12" t="n">
        <v>2</v>
      </c>
      <c r="U77" s="71" t="n">
        <v>2</v>
      </c>
      <c r="V77" s="72" t="n">
        <v>2.5</v>
      </c>
      <c r="W77" s="73" t="n">
        <v>2.5</v>
      </c>
      <c r="X77" s="70" t="n">
        <v>2</v>
      </c>
      <c r="Y77" s="12" t="n">
        <v>2</v>
      </c>
      <c r="Z77" s="12" t="n">
        <v>2</v>
      </c>
      <c r="AA77" s="12" t="n">
        <v>2</v>
      </c>
      <c r="AB77" s="71" t="n">
        <v>2</v>
      </c>
      <c r="AC77" s="72" t="n">
        <v>2.5</v>
      </c>
      <c r="AD77" s="69" t="n">
        <v>2.5</v>
      </c>
      <c r="AE77" s="103" t="n">
        <v>2</v>
      </c>
      <c r="AF77" s="12" t="n">
        <v>2</v>
      </c>
      <c r="AG77" s="12" t="n">
        <v>2</v>
      </c>
      <c r="AH77" s="12" t="n">
        <v>2</v>
      </c>
      <c r="AI77" s="65"/>
      <c r="AJ77" s="65"/>
      <c r="AK77" s="65"/>
      <c r="AL77" s="65"/>
      <c r="AM77" s="65"/>
      <c r="AN77" s="65"/>
    </row>
    <row r="78" customFormat="false" ht="15" hidden="false" customHeight="false" outlineLevel="0" collapsed="false">
      <c r="A78" s="14" t="n">
        <f aca="false">SUM(D78:AH78)</f>
        <v>22</v>
      </c>
      <c r="B78" s="121"/>
      <c r="C78" s="104" t="s">
        <v>3</v>
      </c>
      <c r="D78" s="15"/>
      <c r="E78" s="15" t="n">
        <v>1</v>
      </c>
      <c r="F78" s="15" t="n">
        <v>1</v>
      </c>
      <c r="G78" s="82" t="n">
        <v>1</v>
      </c>
      <c r="H78" s="122"/>
      <c r="I78" s="84"/>
      <c r="J78" s="105" t="n">
        <v>1</v>
      </c>
      <c r="K78" s="15" t="n">
        <v>1</v>
      </c>
      <c r="L78" s="15" t="n">
        <v>1</v>
      </c>
      <c r="M78" s="15" t="n">
        <v>1</v>
      </c>
      <c r="N78" s="82" t="n">
        <v>1</v>
      </c>
      <c r="O78" s="122"/>
      <c r="P78" s="84"/>
      <c r="Q78" s="105" t="n">
        <v>1</v>
      </c>
      <c r="R78" s="15" t="n">
        <v>1</v>
      </c>
      <c r="S78" s="15" t="n">
        <v>1</v>
      </c>
      <c r="T78" s="15" t="n">
        <v>1</v>
      </c>
      <c r="U78" s="82" t="n">
        <v>1</v>
      </c>
      <c r="V78" s="122"/>
      <c r="W78" s="84"/>
      <c r="X78" s="105" t="n">
        <v>1</v>
      </c>
      <c r="Y78" s="15" t="n">
        <v>1</v>
      </c>
      <c r="Z78" s="15" t="n">
        <v>1</v>
      </c>
      <c r="AA78" s="15" t="n">
        <v>1</v>
      </c>
      <c r="AB78" s="82" t="n">
        <v>1</v>
      </c>
      <c r="AC78" s="122"/>
      <c r="AD78" s="84"/>
      <c r="AE78" s="105" t="n">
        <v>1</v>
      </c>
      <c r="AF78" s="16" t="n">
        <v>1</v>
      </c>
      <c r="AG78" s="16" t="n">
        <v>1</v>
      </c>
      <c r="AH78" s="16" t="n">
        <v>1</v>
      </c>
      <c r="AI78" s="65"/>
      <c r="AJ78" s="65"/>
      <c r="AK78" s="65"/>
      <c r="AL78" s="65"/>
      <c r="AM78" s="65"/>
      <c r="AN78" s="65"/>
    </row>
    <row r="79" customFormat="false" ht="15" hidden="false" customHeight="false" outlineLevel="0" collapsed="false">
      <c r="A79" s="46" t="n">
        <f aca="false">SUM(D79:AH79)</f>
        <v>31</v>
      </c>
      <c r="B79" s="123"/>
      <c r="C79" s="108" t="s">
        <v>4</v>
      </c>
      <c r="D79" s="123" t="n">
        <v>1</v>
      </c>
      <c r="E79" s="123" t="n">
        <v>1</v>
      </c>
      <c r="F79" s="123" t="n">
        <v>1</v>
      </c>
      <c r="G79" s="123" t="n">
        <v>1</v>
      </c>
      <c r="H79" s="123" t="n">
        <v>1</v>
      </c>
      <c r="I79" s="123" t="n">
        <v>1</v>
      </c>
      <c r="J79" s="123" t="n">
        <v>1</v>
      </c>
      <c r="K79" s="123" t="n">
        <v>1</v>
      </c>
      <c r="L79" s="123" t="n">
        <v>1</v>
      </c>
      <c r="M79" s="123" t="n">
        <v>1</v>
      </c>
      <c r="N79" s="123" t="n">
        <v>1</v>
      </c>
      <c r="O79" s="123" t="n">
        <v>1</v>
      </c>
      <c r="P79" s="123" t="n">
        <v>1</v>
      </c>
      <c r="Q79" s="123" t="n">
        <v>1</v>
      </c>
      <c r="R79" s="123" t="n">
        <v>1</v>
      </c>
      <c r="S79" s="123" t="n">
        <v>1</v>
      </c>
      <c r="T79" s="123" t="n">
        <v>1</v>
      </c>
      <c r="U79" s="123" t="n">
        <v>1</v>
      </c>
      <c r="V79" s="123" t="n">
        <v>1</v>
      </c>
      <c r="W79" s="123" t="n">
        <v>1</v>
      </c>
      <c r="X79" s="123" t="n">
        <v>1</v>
      </c>
      <c r="Y79" s="123" t="n">
        <v>1</v>
      </c>
      <c r="Z79" s="123" t="n">
        <v>1</v>
      </c>
      <c r="AA79" s="123" t="n">
        <v>1</v>
      </c>
      <c r="AB79" s="123" t="n">
        <v>1</v>
      </c>
      <c r="AC79" s="123" t="n">
        <v>1</v>
      </c>
      <c r="AD79" s="123" t="n">
        <v>1</v>
      </c>
      <c r="AE79" s="123" t="n">
        <v>1</v>
      </c>
      <c r="AF79" s="123" t="n">
        <v>1</v>
      </c>
      <c r="AG79" s="123" t="n">
        <v>1</v>
      </c>
      <c r="AH79" s="123" t="n">
        <v>1</v>
      </c>
      <c r="AI79" s="65"/>
      <c r="AJ79" s="65"/>
      <c r="AK79" s="65"/>
      <c r="AL79" s="65"/>
      <c r="AM79" s="65"/>
      <c r="AN79" s="65"/>
    </row>
    <row r="80" customFormat="false" ht="15" hidden="false" customHeight="false" outlineLevel="0" collapsed="false">
      <c r="A80" s="21" t="n">
        <f aca="false">SUM(D80:AH80)</f>
        <v>54</v>
      </c>
      <c r="B80" s="124"/>
      <c r="C80" s="110" t="s">
        <v>5</v>
      </c>
      <c r="D80" s="22" t="n">
        <v>2</v>
      </c>
      <c r="E80" s="22" t="n">
        <v>2</v>
      </c>
      <c r="F80" s="22" t="n">
        <v>2</v>
      </c>
      <c r="G80" s="48" t="n">
        <v>2</v>
      </c>
      <c r="H80" s="49" t="n">
        <v>1</v>
      </c>
      <c r="I80" s="50" t="n">
        <v>1</v>
      </c>
      <c r="J80" s="51" t="n">
        <v>2</v>
      </c>
      <c r="K80" s="22" t="n">
        <v>2</v>
      </c>
      <c r="L80" s="22" t="n">
        <v>2</v>
      </c>
      <c r="M80" s="22" t="n">
        <v>2</v>
      </c>
      <c r="N80" s="48" t="n">
        <v>2</v>
      </c>
      <c r="O80" s="49" t="n">
        <v>1</v>
      </c>
      <c r="P80" s="50" t="n">
        <v>1</v>
      </c>
      <c r="Q80" s="51" t="n">
        <v>2</v>
      </c>
      <c r="R80" s="22" t="n">
        <v>2</v>
      </c>
      <c r="S80" s="22" t="n">
        <v>2</v>
      </c>
      <c r="T80" s="22" t="n">
        <v>2</v>
      </c>
      <c r="U80" s="48" t="n">
        <v>2</v>
      </c>
      <c r="V80" s="49" t="n">
        <v>1</v>
      </c>
      <c r="W80" s="50" t="n">
        <v>1</v>
      </c>
      <c r="X80" s="51" t="n">
        <v>2</v>
      </c>
      <c r="Y80" s="22" t="n">
        <v>2</v>
      </c>
      <c r="Z80" s="22" t="n">
        <v>2</v>
      </c>
      <c r="AA80" s="22" t="n">
        <v>2</v>
      </c>
      <c r="AB80" s="48" t="n">
        <v>2</v>
      </c>
      <c r="AC80" s="49" t="n">
        <v>1</v>
      </c>
      <c r="AD80" s="50" t="n">
        <v>1</v>
      </c>
      <c r="AE80" s="51" t="n">
        <v>2</v>
      </c>
      <c r="AF80" s="22" t="n">
        <v>2</v>
      </c>
      <c r="AG80" s="22" t="n">
        <v>2</v>
      </c>
      <c r="AH80" s="22" t="n">
        <v>2</v>
      </c>
      <c r="AI80" s="48"/>
      <c r="AJ80" s="65"/>
      <c r="AK80" s="65"/>
      <c r="AL80" s="65"/>
      <c r="AM80" s="65"/>
      <c r="AN80" s="65"/>
    </row>
    <row r="81" customFormat="false" ht="15" hidden="false" customHeight="false" outlineLevel="0" collapsed="false">
      <c r="A81" s="24" t="n">
        <f aca="false">SUM(D81:AH81)</f>
        <v>46</v>
      </c>
      <c r="B81" s="125"/>
      <c r="C81" s="111" t="s">
        <v>6</v>
      </c>
      <c r="D81" s="25" t="n">
        <v>2</v>
      </c>
      <c r="E81" s="25" t="n">
        <v>2</v>
      </c>
      <c r="F81" s="25" t="n">
        <v>2</v>
      </c>
      <c r="G81" s="52" t="n">
        <v>2</v>
      </c>
      <c r="H81" s="53"/>
      <c r="I81" s="54"/>
      <c r="J81" s="55" t="n">
        <v>2</v>
      </c>
      <c r="K81" s="25" t="n">
        <v>2</v>
      </c>
      <c r="L81" s="25" t="n">
        <v>2</v>
      </c>
      <c r="M81" s="25" t="n">
        <v>2</v>
      </c>
      <c r="N81" s="52" t="n">
        <v>2</v>
      </c>
      <c r="O81" s="53"/>
      <c r="P81" s="54"/>
      <c r="Q81" s="55" t="n">
        <v>2</v>
      </c>
      <c r="R81" s="25" t="n">
        <v>2</v>
      </c>
      <c r="S81" s="25" t="n">
        <v>2</v>
      </c>
      <c r="T81" s="25" t="n">
        <v>2</v>
      </c>
      <c r="U81" s="52" t="n">
        <v>2</v>
      </c>
      <c r="V81" s="53"/>
      <c r="W81" s="54"/>
      <c r="X81" s="55" t="n">
        <v>2</v>
      </c>
      <c r="Y81" s="25" t="n">
        <v>2</v>
      </c>
      <c r="Z81" s="25" t="n">
        <v>2</v>
      </c>
      <c r="AA81" s="25" t="n">
        <v>2</v>
      </c>
      <c r="AB81" s="52" t="n">
        <v>2</v>
      </c>
      <c r="AC81" s="53"/>
      <c r="AD81" s="54"/>
      <c r="AE81" s="55" t="n">
        <v>2</v>
      </c>
      <c r="AF81" s="25" t="n">
        <v>2</v>
      </c>
      <c r="AG81" s="25" t="n">
        <v>2</v>
      </c>
      <c r="AH81" s="25" t="n">
        <v>2</v>
      </c>
    </row>
    <row r="82" customFormat="false" ht="12.75" hidden="false" customHeight="false" outlineLevel="0" collapsed="false">
      <c r="A82" s="56" t="n">
        <f aca="false">SUM(A76:A81)</f>
        <v>219</v>
      </c>
      <c r="B82" s="126"/>
      <c r="C82" s="113"/>
      <c r="D82" s="5" t="n">
        <f aca="false">SUM(D76:D81)</f>
        <v>7</v>
      </c>
      <c r="E82" s="5" t="n">
        <f aca="false">SUM(E76:E81)</f>
        <v>8</v>
      </c>
      <c r="F82" s="5" t="n">
        <f aca="false">SUM(F76:F81)</f>
        <v>8</v>
      </c>
      <c r="G82" s="88" t="n">
        <f aca="false">SUM(G76:G81)</f>
        <v>8</v>
      </c>
      <c r="H82" s="92" t="n">
        <f aca="false">SUM(H76:H81)</f>
        <v>4.5</v>
      </c>
      <c r="I82" s="93" t="n">
        <f aca="false">SUM(I76:I81)</f>
        <v>4.5</v>
      </c>
      <c r="J82" s="94" t="n">
        <f aca="false">SUM(J76:J81)</f>
        <v>8</v>
      </c>
      <c r="K82" s="5" t="n">
        <f aca="false">SUM(K76:K81)</f>
        <v>8</v>
      </c>
      <c r="L82" s="5" t="n">
        <f aca="false">SUM(L76:L81)</f>
        <v>8</v>
      </c>
      <c r="M82" s="5" t="n">
        <f aca="false">SUM(M76:M81)</f>
        <v>8</v>
      </c>
      <c r="N82" s="88" t="n">
        <f aca="false">SUM(N76:N81)</f>
        <v>8</v>
      </c>
      <c r="O82" s="92" t="n">
        <f aca="false">SUM(O76:O81)</f>
        <v>4.5</v>
      </c>
      <c r="P82" s="115" t="n">
        <f aca="false">SUM(P76:P81)</f>
        <v>4.5</v>
      </c>
      <c r="Q82" s="36" t="n">
        <f aca="false">SUM(Q76:Q81)</f>
        <v>8</v>
      </c>
      <c r="R82" s="4" t="n">
        <f aca="false">SUM(R76:R81)</f>
        <v>8</v>
      </c>
      <c r="S82" s="4" t="n">
        <f aca="false">SUM(S76:S81)</f>
        <v>8</v>
      </c>
      <c r="T82" s="4" t="n">
        <f aca="false">SUM(T76:T81)</f>
        <v>8</v>
      </c>
      <c r="U82" s="32" t="n">
        <f aca="false">SUM(U76:U81)</f>
        <v>8</v>
      </c>
      <c r="V82" s="114" t="n">
        <f aca="false">SUM(V76:V81)</f>
        <v>4.5</v>
      </c>
      <c r="W82" s="115" t="n">
        <f aca="false">SUM(W76:W81)</f>
        <v>4.5</v>
      </c>
      <c r="X82" s="36" t="n">
        <f aca="false">SUM(X76:X81)</f>
        <v>8</v>
      </c>
      <c r="Y82" s="4" t="n">
        <f aca="false">SUM(Y76:Y81)</f>
        <v>8</v>
      </c>
      <c r="Z82" s="4" t="n">
        <f aca="false">SUM(Z76:Z81)</f>
        <v>8</v>
      </c>
      <c r="AA82" s="4" t="n">
        <f aca="false">SUM(AA76:AA81)</f>
        <v>8</v>
      </c>
      <c r="AB82" s="32" t="n">
        <f aca="false">SUM(AB76:AB81)</f>
        <v>8</v>
      </c>
      <c r="AC82" s="114" t="n">
        <f aca="false">SUM(AC76:AC81)</f>
        <v>4.5</v>
      </c>
      <c r="AD82" s="115" t="n">
        <f aca="false">SUM(AD76:AD81)</f>
        <v>4.5</v>
      </c>
      <c r="AE82" s="36" t="n">
        <f aca="false">SUM(AE76:AE81)</f>
        <v>8</v>
      </c>
      <c r="AF82" s="4"/>
      <c r="AG82" s="4" t="n">
        <f aca="false">SUM(AG76:AG81)</f>
        <v>8</v>
      </c>
      <c r="AH82" s="4" t="n">
        <f aca="false">SUM(AH76:AH81)</f>
        <v>8</v>
      </c>
    </row>
    <row r="83" customFormat="false" ht="12.75" hidden="false" customHeight="false" outlineLevel="0" collapsed="false">
      <c r="B83" s="0"/>
    </row>
    <row r="84" customFormat="false" ht="12.75" hidden="false" customHeight="false" outlineLevel="0" collapsed="false">
      <c r="A84" s="31" t="s">
        <v>7</v>
      </c>
      <c r="B84" s="0"/>
      <c r="C84" s="96" t="n">
        <v>42995</v>
      </c>
      <c r="D84" s="37" t="n">
        <v>1</v>
      </c>
      <c r="E84" s="4" t="n">
        <v>2</v>
      </c>
      <c r="F84" s="4" t="n">
        <v>3</v>
      </c>
      <c r="G84" s="43" t="n">
        <v>4</v>
      </c>
      <c r="H84" s="116" t="n">
        <v>5</v>
      </c>
      <c r="I84" s="117" t="n">
        <v>6</v>
      </c>
      <c r="J84" s="118" t="n">
        <v>7</v>
      </c>
      <c r="K84" s="37" t="n">
        <v>8</v>
      </c>
      <c r="L84" s="4" t="n">
        <v>9</v>
      </c>
      <c r="M84" s="4" t="n">
        <v>10</v>
      </c>
      <c r="N84" s="43" t="n">
        <v>11</v>
      </c>
      <c r="O84" s="116" t="n">
        <v>12</v>
      </c>
      <c r="P84" s="117" t="n">
        <v>13</v>
      </c>
      <c r="Q84" s="118" t="n">
        <v>14</v>
      </c>
      <c r="R84" s="37" t="n">
        <v>15</v>
      </c>
      <c r="S84" s="4" t="n">
        <v>16</v>
      </c>
      <c r="T84" s="4" t="n">
        <v>17</v>
      </c>
      <c r="U84" s="43" t="n">
        <v>18</v>
      </c>
      <c r="V84" s="116" t="n">
        <v>19</v>
      </c>
      <c r="W84" s="117" t="n">
        <v>20</v>
      </c>
      <c r="X84" s="118" t="n">
        <v>21</v>
      </c>
      <c r="Y84" s="37" t="n">
        <v>22</v>
      </c>
      <c r="Z84" s="4" t="n">
        <v>23</v>
      </c>
      <c r="AA84" s="4" t="n">
        <v>24</v>
      </c>
      <c r="AB84" s="43" t="n">
        <v>25</v>
      </c>
      <c r="AC84" s="116" t="n">
        <v>26</v>
      </c>
      <c r="AD84" s="117" t="n">
        <v>27</v>
      </c>
      <c r="AE84" s="118" t="n">
        <v>28</v>
      </c>
      <c r="AF84" s="37" t="n">
        <v>29</v>
      </c>
      <c r="AG84" s="4" t="n">
        <v>30</v>
      </c>
      <c r="AH84" s="4" t="n">
        <v>31</v>
      </c>
      <c r="AI84" s="64"/>
      <c r="AJ84" s="64"/>
      <c r="AK84" s="98"/>
      <c r="AL84" s="98"/>
      <c r="AM84" s="64"/>
      <c r="AN84" s="65"/>
    </row>
    <row r="85" customFormat="false" ht="15" hidden="false" customHeight="false" outlineLevel="0" collapsed="false">
      <c r="A85" s="8" t="n">
        <f aca="false">SUM(D85:AH85)</f>
        <v>0</v>
      </c>
      <c r="B85" s="119"/>
      <c r="C85" s="99" t="s">
        <v>1</v>
      </c>
      <c r="D85" s="3"/>
      <c r="E85" s="3"/>
      <c r="F85" s="3"/>
      <c r="G85" s="43"/>
      <c r="H85" s="75"/>
      <c r="I85" s="76"/>
      <c r="J85" s="35"/>
      <c r="K85" s="3"/>
      <c r="L85" s="3"/>
      <c r="M85" s="3"/>
      <c r="N85" s="43"/>
      <c r="O85" s="75"/>
      <c r="P85" s="76"/>
      <c r="Q85" s="35"/>
      <c r="R85" s="3"/>
      <c r="S85" s="3"/>
      <c r="T85" s="3"/>
      <c r="U85" s="43"/>
      <c r="V85" s="75"/>
      <c r="W85" s="76"/>
      <c r="X85" s="35"/>
      <c r="Y85" s="3"/>
      <c r="Z85" s="3"/>
      <c r="AA85" s="3"/>
      <c r="AB85" s="43"/>
      <c r="AC85" s="75"/>
      <c r="AD85" s="45"/>
      <c r="AE85" s="36"/>
      <c r="AF85" s="3"/>
      <c r="AG85" s="3"/>
      <c r="AH85" s="3"/>
      <c r="AI85" s="65"/>
      <c r="AJ85" s="65"/>
      <c r="AK85" s="65"/>
      <c r="AL85" s="65"/>
      <c r="AM85" s="65"/>
      <c r="AN85" s="65"/>
    </row>
    <row r="86" customFormat="false" ht="15" hidden="false" customHeight="false" outlineLevel="0" collapsed="false">
      <c r="A86" s="42" t="n">
        <f aca="false">SUM(D86:AH86)</f>
        <v>66</v>
      </c>
      <c r="B86" s="120"/>
      <c r="C86" s="101" t="s">
        <v>2</v>
      </c>
      <c r="D86" s="11" t="n">
        <v>2</v>
      </c>
      <c r="E86" s="11" t="n">
        <v>2</v>
      </c>
      <c r="F86" s="11" t="n">
        <v>2</v>
      </c>
      <c r="G86" s="67" t="n">
        <v>2</v>
      </c>
      <c r="H86" s="72" t="n">
        <v>2.5</v>
      </c>
      <c r="I86" s="73" t="n">
        <v>2.5</v>
      </c>
      <c r="J86" s="70" t="n">
        <v>2</v>
      </c>
      <c r="K86" s="12" t="n">
        <v>2</v>
      </c>
      <c r="L86" s="12" t="n">
        <v>2</v>
      </c>
      <c r="M86" s="12" t="n">
        <v>2</v>
      </c>
      <c r="N86" s="71" t="n">
        <v>2</v>
      </c>
      <c r="O86" s="72" t="n">
        <v>2.5</v>
      </c>
      <c r="P86" s="73" t="n">
        <v>2.5</v>
      </c>
      <c r="Q86" s="70" t="n">
        <v>2</v>
      </c>
      <c r="R86" s="12" t="n">
        <v>2</v>
      </c>
      <c r="S86" s="12" t="n">
        <v>2</v>
      </c>
      <c r="T86" s="12" t="n">
        <v>2</v>
      </c>
      <c r="U86" s="71" t="n">
        <v>2</v>
      </c>
      <c r="V86" s="72" t="n">
        <v>2.5</v>
      </c>
      <c r="W86" s="73" t="n">
        <v>2.5</v>
      </c>
      <c r="X86" s="70" t="n">
        <v>2</v>
      </c>
      <c r="Y86" s="12" t="n">
        <v>2</v>
      </c>
      <c r="Z86" s="12" t="n">
        <v>2</v>
      </c>
      <c r="AA86" s="12" t="n">
        <v>2</v>
      </c>
      <c r="AB86" s="71" t="n">
        <v>2</v>
      </c>
      <c r="AC86" s="72" t="n">
        <v>2.5</v>
      </c>
      <c r="AD86" s="69" t="n">
        <v>2.5</v>
      </c>
      <c r="AE86" s="103" t="n">
        <v>2</v>
      </c>
      <c r="AF86" s="12" t="n">
        <v>2</v>
      </c>
      <c r="AG86" s="12" t="n">
        <v>2</v>
      </c>
      <c r="AH86" s="12" t="n">
        <v>2</v>
      </c>
      <c r="AI86" s="65"/>
      <c r="AJ86" s="65"/>
      <c r="AK86" s="65"/>
      <c r="AL86" s="65"/>
      <c r="AM86" s="65"/>
      <c r="AN86" s="65"/>
    </row>
    <row r="87" customFormat="false" ht="15" hidden="false" customHeight="false" outlineLevel="0" collapsed="false">
      <c r="A87" s="14" t="n">
        <f aca="false">SUM(D87:AH87)</f>
        <v>22</v>
      </c>
      <c r="B87" s="121"/>
      <c r="C87" s="104" t="s">
        <v>3</v>
      </c>
      <c r="D87" s="15"/>
      <c r="E87" s="15" t="n">
        <v>1</v>
      </c>
      <c r="F87" s="15" t="n">
        <v>1</v>
      </c>
      <c r="G87" s="82" t="n">
        <v>1</v>
      </c>
      <c r="H87" s="122"/>
      <c r="I87" s="84"/>
      <c r="J87" s="105" t="n">
        <v>1</v>
      </c>
      <c r="K87" s="15" t="n">
        <v>1</v>
      </c>
      <c r="L87" s="15" t="n">
        <v>1</v>
      </c>
      <c r="M87" s="15" t="n">
        <v>1</v>
      </c>
      <c r="N87" s="82" t="n">
        <v>1</v>
      </c>
      <c r="O87" s="122"/>
      <c r="P87" s="84"/>
      <c r="Q87" s="105" t="n">
        <v>1</v>
      </c>
      <c r="R87" s="15" t="n">
        <v>1</v>
      </c>
      <c r="S87" s="15" t="n">
        <v>1</v>
      </c>
      <c r="T87" s="15" t="n">
        <v>1</v>
      </c>
      <c r="U87" s="82" t="n">
        <v>1</v>
      </c>
      <c r="V87" s="122"/>
      <c r="W87" s="84"/>
      <c r="X87" s="105" t="n">
        <v>1</v>
      </c>
      <c r="Y87" s="15" t="n">
        <v>1</v>
      </c>
      <c r="Z87" s="15" t="n">
        <v>1</v>
      </c>
      <c r="AA87" s="15" t="n">
        <v>1</v>
      </c>
      <c r="AB87" s="82" t="n">
        <v>1</v>
      </c>
      <c r="AC87" s="122"/>
      <c r="AD87" s="84"/>
      <c r="AE87" s="105" t="n">
        <v>1</v>
      </c>
      <c r="AF87" s="16" t="n">
        <v>1</v>
      </c>
      <c r="AG87" s="16" t="n">
        <v>1</v>
      </c>
      <c r="AH87" s="16" t="n">
        <v>1</v>
      </c>
      <c r="AI87" s="65"/>
      <c r="AJ87" s="65"/>
      <c r="AK87" s="65"/>
      <c r="AL87" s="65"/>
      <c r="AM87" s="65"/>
      <c r="AN87" s="65"/>
    </row>
    <row r="88" customFormat="false" ht="15" hidden="false" customHeight="false" outlineLevel="0" collapsed="false">
      <c r="A88" s="46" t="n">
        <f aca="false">SUM(D88:AH88)</f>
        <v>31</v>
      </c>
      <c r="B88" s="123"/>
      <c r="C88" s="108" t="s">
        <v>4</v>
      </c>
      <c r="D88" s="123" t="n">
        <v>1</v>
      </c>
      <c r="E88" s="123" t="n">
        <v>1</v>
      </c>
      <c r="F88" s="123" t="n">
        <v>1</v>
      </c>
      <c r="G88" s="123" t="n">
        <v>1</v>
      </c>
      <c r="H88" s="123" t="n">
        <v>1</v>
      </c>
      <c r="I88" s="123" t="n">
        <v>1</v>
      </c>
      <c r="J88" s="123" t="n">
        <v>1</v>
      </c>
      <c r="K88" s="123" t="n">
        <v>1</v>
      </c>
      <c r="L88" s="123" t="n">
        <v>1</v>
      </c>
      <c r="M88" s="123" t="n">
        <v>1</v>
      </c>
      <c r="N88" s="123" t="n">
        <v>1</v>
      </c>
      <c r="O88" s="123" t="n">
        <v>1</v>
      </c>
      <c r="P88" s="123" t="n">
        <v>1</v>
      </c>
      <c r="Q88" s="123" t="n">
        <v>1</v>
      </c>
      <c r="R88" s="123" t="n">
        <v>1</v>
      </c>
      <c r="S88" s="123" t="n">
        <v>1</v>
      </c>
      <c r="T88" s="123" t="n">
        <v>1</v>
      </c>
      <c r="U88" s="123" t="n">
        <v>1</v>
      </c>
      <c r="V88" s="123" t="n">
        <v>1</v>
      </c>
      <c r="W88" s="123" t="n">
        <v>1</v>
      </c>
      <c r="X88" s="123" t="n">
        <v>1</v>
      </c>
      <c r="Y88" s="123" t="n">
        <v>1</v>
      </c>
      <c r="Z88" s="123" t="n">
        <v>1</v>
      </c>
      <c r="AA88" s="123" t="n">
        <v>1</v>
      </c>
      <c r="AB88" s="123" t="n">
        <v>1</v>
      </c>
      <c r="AC88" s="123" t="n">
        <v>1</v>
      </c>
      <c r="AD88" s="123" t="n">
        <v>1</v>
      </c>
      <c r="AE88" s="123" t="n">
        <v>1</v>
      </c>
      <c r="AF88" s="123" t="n">
        <v>1</v>
      </c>
      <c r="AG88" s="123" t="n">
        <v>1</v>
      </c>
      <c r="AH88" s="123" t="n">
        <v>1</v>
      </c>
      <c r="AI88" s="65"/>
      <c r="AJ88" s="65"/>
      <c r="AK88" s="65"/>
      <c r="AL88" s="65"/>
      <c r="AM88" s="65"/>
      <c r="AN88" s="65"/>
    </row>
    <row r="89" customFormat="false" ht="15" hidden="false" customHeight="false" outlineLevel="0" collapsed="false">
      <c r="A89" s="21" t="n">
        <f aca="false">SUM(D89:AH89)</f>
        <v>54</v>
      </c>
      <c r="B89" s="124"/>
      <c r="C89" s="110" t="s">
        <v>5</v>
      </c>
      <c r="D89" s="22" t="n">
        <v>2</v>
      </c>
      <c r="E89" s="22" t="n">
        <v>2</v>
      </c>
      <c r="F89" s="22" t="n">
        <v>2</v>
      </c>
      <c r="G89" s="48" t="n">
        <v>2</v>
      </c>
      <c r="H89" s="49" t="n">
        <v>1</v>
      </c>
      <c r="I89" s="50" t="n">
        <v>1</v>
      </c>
      <c r="J89" s="51" t="n">
        <v>2</v>
      </c>
      <c r="K89" s="22" t="n">
        <v>2</v>
      </c>
      <c r="L89" s="22" t="n">
        <v>2</v>
      </c>
      <c r="M89" s="22" t="n">
        <v>2</v>
      </c>
      <c r="N89" s="48" t="n">
        <v>2</v>
      </c>
      <c r="O89" s="49" t="n">
        <v>1</v>
      </c>
      <c r="P89" s="50" t="n">
        <v>1</v>
      </c>
      <c r="Q89" s="51" t="n">
        <v>2</v>
      </c>
      <c r="R89" s="22" t="n">
        <v>2</v>
      </c>
      <c r="S89" s="22" t="n">
        <v>2</v>
      </c>
      <c r="T89" s="22" t="n">
        <v>2</v>
      </c>
      <c r="U89" s="48" t="n">
        <v>2</v>
      </c>
      <c r="V89" s="49" t="n">
        <v>1</v>
      </c>
      <c r="W89" s="50" t="n">
        <v>1</v>
      </c>
      <c r="X89" s="51" t="n">
        <v>2</v>
      </c>
      <c r="Y89" s="22" t="n">
        <v>2</v>
      </c>
      <c r="Z89" s="22" t="n">
        <v>2</v>
      </c>
      <c r="AA89" s="22" t="n">
        <v>2</v>
      </c>
      <c r="AB89" s="48" t="n">
        <v>2</v>
      </c>
      <c r="AC89" s="49" t="n">
        <v>1</v>
      </c>
      <c r="AD89" s="50" t="n">
        <v>1</v>
      </c>
      <c r="AE89" s="51" t="n">
        <v>2</v>
      </c>
      <c r="AF89" s="22" t="n">
        <v>2</v>
      </c>
      <c r="AG89" s="22" t="n">
        <v>2</v>
      </c>
      <c r="AH89" s="22" t="n">
        <v>2</v>
      </c>
      <c r="AI89" s="48"/>
      <c r="AJ89" s="65"/>
      <c r="AK89" s="65"/>
      <c r="AL89" s="65"/>
      <c r="AM89" s="65"/>
      <c r="AN89" s="65"/>
    </row>
    <row r="90" customFormat="false" ht="15" hidden="false" customHeight="false" outlineLevel="0" collapsed="false">
      <c r="A90" s="24" t="n">
        <f aca="false">SUM(D90:AH90)</f>
        <v>46</v>
      </c>
      <c r="B90" s="125"/>
      <c r="C90" s="111" t="s">
        <v>6</v>
      </c>
      <c r="D90" s="25" t="n">
        <v>2</v>
      </c>
      <c r="E90" s="25" t="n">
        <v>2</v>
      </c>
      <c r="F90" s="25" t="n">
        <v>2</v>
      </c>
      <c r="G90" s="52" t="n">
        <v>2</v>
      </c>
      <c r="H90" s="53"/>
      <c r="I90" s="54"/>
      <c r="J90" s="55" t="n">
        <v>2</v>
      </c>
      <c r="K90" s="25" t="n">
        <v>2</v>
      </c>
      <c r="L90" s="25" t="n">
        <v>2</v>
      </c>
      <c r="M90" s="25" t="n">
        <v>2</v>
      </c>
      <c r="N90" s="52" t="n">
        <v>2</v>
      </c>
      <c r="O90" s="53"/>
      <c r="P90" s="54"/>
      <c r="Q90" s="55" t="n">
        <v>2</v>
      </c>
      <c r="R90" s="25" t="n">
        <v>2</v>
      </c>
      <c r="S90" s="25" t="n">
        <v>2</v>
      </c>
      <c r="T90" s="25" t="n">
        <v>2</v>
      </c>
      <c r="U90" s="52" t="n">
        <v>2</v>
      </c>
      <c r="V90" s="53"/>
      <c r="W90" s="54"/>
      <c r="X90" s="55" t="n">
        <v>2</v>
      </c>
      <c r="Y90" s="25" t="n">
        <v>2</v>
      </c>
      <c r="Z90" s="25" t="n">
        <v>2</v>
      </c>
      <c r="AA90" s="25" t="n">
        <v>2</v>
      </c>
      <c r="AB90" s="52" t="n">
        <v>2</v>
      </c>
      <c r="AC90" s="53"/>
      <c r="AD90" s="54"/>
      <c r="AE90" s="55" t="n">
        <v>2</v>
      </c>
      <c r="AF90" s="25" t="n">
        <v>2</v>
      </c>
      <c r="AG90" s="25" t="n">
        <v>2</v>
      </c>
      <c r="AH90" s="25" t="n">
        <v>2</v>
      </c>
    </row>
    <row r="91" customFormat="false" ht="12.75" hidden="false" customHeight="false" outlineLevel="0" collapsed="false">
      <c r="A91" s="56" t="n">
        <f aca="false">SUM(A85:A90)</f>
        <v>219</v>
      </c>
      <c r="B91" s="126"/>
      <c r="C91" s="113"/>
      <c r="D91" s="5" t="n">
        <f aca="false">SUM(D85:D90)</f>
        <v>7</v>
      </c>
      <c r="E91" s="5" t="n">
        <f aca="false">SUM(E85:E90)</f>
        <v>8</v>
      </c>
      <c r="F91" s="5" t="n">
        <f aca="false">SUM(F85:F90)</f>
        <v>8</v>
      </c>
      <c r="G91" s="88" t="n">
        <f aca="false">SUM(G85:G90)</f>
        <v>8</v>
      </c>
      <c r="H91" s="92" t="n">
        <f aca="false">SUM(H85:H90)</f>
        <v>4.5</v>
      </c>
      <c r="I91" s="93" t="n">
        <f aca="false">SUM(I85:I90)</f>
        <v>4.5</v>
      </c>
      <c r="J91" s="94" t="n">
        <f aca="false">SUM(J85:J90)</f>
        <v>8</v>
      </c>
      <c r="K91" s="5" t="n">
        <f aca="false">SUM(K85:K90)</f>
        <v>8</v>
      </c>
      <c r="L91" s="5" t="n">
        <f aca="false">SUM(L85:L90)</f>
        <v>8</v>
      </c>
      <c r="M91" s="5" t="n">
        <f aca="false">SUM(M85:M90)</f>
        <v>8</v>
      </c>
      <c r="N91" s="88" t="n">
        <f aca="false">SUM(N85:N90)</f>
        <v>8</v>
      </c>
      <c r="O91" s="92" t="n">
        <f aca="false">SUM(O85:O90)</f>
        <v>4.5</v>
      </c>
      <c r="P91" s="115" t="n">
        <f aca="false">SUM(P85:P90)</f>
        <v>4.5</v>
      </c>
      <c r="Q91" s="36" t="n">
        <f aca="false">SUM(Q85:Q90)</f>
        <v>8</v>
      </c>
      <c r="R91" s="4" t="n">
        <f aca="false">SUM(R85:R90)</f>
        <v>8</v>
      </c>
      <c r="S91" s="4" t="n">
        <f aca="false">SUM(S85:S90)</f>
        <v>8</v>
      </c>
      <c r="T91" s="4" t="n">
        <f aca="false">SUM(T85:T90)</f>
        <v>8</v>
      </c>
      <c r="U91" s="32" t="n">
        <f aca="false">SUM(U85:U90)</f>
        <v>8</v>
      </c>
      <c r="V91" s="114" t="n">
        <f aca="false">SUM(V85:V90)</f>
        <v>4.5</v>
      </c>
      <c r="W91" s="115" t="n">
        <f aca="false">SUM(W85:W90)</f>
        <v>4.5</v>
      </c>
      <c r="X91" s="36" t="n">
        <f aca="false">SUM(X85:X90)</f>
        <v>8</v>
      </c>
      <c r="Y91" s="4" t="n">
        <f aca="false">SUM(Y85:Y90)</f>
        <v>8</v>
      </c>
      <c r="Z91" s="4" t="n">
        <f aca="false">SUM(Z85:Z90)</f>
        <v>8</v>
      </c>
      <c r="AA91" s="4" t="n">
        <f aca="false">SUM(AA85:AA90)</f>
        <v>8</v>
      </c>
      <c r="AB91" s="32" t="n">
        <f aca="false">SUM(AB85:AB90)</f>
        <v>8</v>
      </c>
      <c r="AC91" s="114" t="n">
        <f aca="false">SUM(AC85:AC90)</f>
        <v>4.5</v>
      </c>
      <c r="AD91" s="115" t="n">
        <f aca="false">SUM(AD85:AD90)</f>
        <v>4.5</v>
      </c>
      <c r="AE91" s="36" t="n">
        <f aca="false">SUM(AE85:AE90)</f>
        <v>8</v>
      </c>
      <c r="AF91" s="4"/>
      <c r="AG91" s="4" t="n">
        <f aca="false">SUM(AG85:AG90)</f>
        <v>8</v>
      </c>
      <c r="AH91" s="4" t="n">
        <f aca="false">SUM(AH85:AH90)</f>
        <v>8</v>
      </c>
    </row>
    <row r="92" customFormat="false" ht="12.75" hidden="false" customHeight="false" outlineLevel="0" collapsed="false">
      <c r="B92" s="0"/>
    </row>
    <row r="93" customFormat="false" ht="12.75" hidden="false" customHeight="false" outlineLevel="0" collapsed="false">
      <c r="A93" s="31" t="s">
        <v>7</v>
      </c>
      <c r="B93" s="0"/>
      <c r="C93" s="96" t="n">
        <v>43025</v>
      </c>
      <c r="D93" s="37" t="n">
        <v>1</v>
      </c>
      <c r="E93" s="4" t="n">
        <v>2</v>
      </c>
      <c r="F93" s="4" t="n">
        <v>3</v>
      </c>
      <c r="G93" s="43" t="n">
        <v>4</v>
      </c>
      <c r="H93" s="116" t="n">
        <v>5</v>
      </c>
      <c r="I93" s="117" t="n">
        <v>6</v>
      </c>
      <c r="J93" s="118" t="n">
        <v>7</v>
      </c>
      <c r="K93" s="37" t="n">
        <v>8</v>
      </c>
      <c r="L93" s="4" t="n">
        <v>9</v>
      </c>
      <c r="M93" s="4" t="n">
        <v>10</v>
      </c>
      <c r="N93" s="43" t="n">
        <v>11</v>
      </c>
      <c r="O93" s="116" t="n">
        <v>12</v>
      </c>
      <c r="P93" s="117" t="n">
        <v>13</v>
      </c>
      <c r="Q93" s="118" t="n">
        <v>14</v>
      </c>
      <c r="R93" s="37" t="n">
        <v>15</v>
      </c>
      <c r="S93" s="4" t="n">
        <v>16</v>
      </c>
      <c r="T93" s="4" t="n">
        <v>17</v>
      </c>
      <c r="U93" s="43" t="n">
        <v>18</v>
      </c>
      <c r="V93" s="116" t="n">
        <v>19</v>
      </c>
      <c r="W93" s="117" t="n">
        <v>20</v>
      </c>
      <c r="X93" s="118" t="n">
        <v>21</v>
      </c>
      <c r="Y93" s="37" t="n">
        <v>22</v>
      </c>
      <c r="Z93" s="4" t="n">
        <v>23</v>
      </c>
      <c r="AA93" s="4" t="n">
        <v>24</v>
      </c>
      <c r="AB93" s="43" t="n">
        <v>25</v>
      </c>
      <c r="AC93" s="116" t="n">
        <v>26</v>
      </c>
      <c r="AD93" s="117" t="n">
        <v>27</v>
      </c>
      <c r="AE93" s="118" t="n">
        <v>28</v>
      </c>
      <c r="AF93" s="37" t="n">
        <v>29</v>
      </c>
      <c r="AG93" s="4" t="n">
        <v>30</v>
      </c>
      <c r="AH93" s="4" t="n">
        <v>31</v>
      </c>
      <c r="AI93" s="64"/>
      <c r="AJ93" s="64"/>
      <c r="AK93" s="98"/>
      <c r="AL93" s="98"/>
      <c r="AM93" s="64"/>
      <c r="AN93" s="65"/>
    </row>
    <row r="94" customFormat="false" ht="15" hidden="false" customHeight="false" outlineLevel="0" collapsed="false">
      <c r="A94" s="8" t="n">
        <f aca="false">SUM(D94:AH94)</f>
        <v>0</v>
      </c>
      <c r="B94" s="119"/>
      <c r="C94" s="99" t="s">
        <v>1</v>
      </c>
      <c r="D94" s="3"/>
      <c r="E94" s="3"/>
      <c r="F94" s="3"/>
      <c r="G94" s="43"/>
      <c r="H94" s="75"/>
      <c r="I94" s="76"/>
      <c r="J94" s="35"/>
      <c r="K94" s="3"/>
      <c r="L94" s="3"/>
      <c r="M94" s="3"/>
      <c r="N94" s="43"/>
      <c r="O94" s="75"/>
      <c r="P94" s="76"/>
      <c r="Q94" s="35"/>
      <c r="R94" s="3"/>
      <c r="S94" s="3"/>
      <c r="T94" s="3"/>
      <c r="U94" s="43"/>
      <c r="V94" s="75"/>
      <c r="W94" s="76"/>
      <c r="X94" s="35"/>
      <c r="Y94" s="3"/>
      <c r="Z94" s="3"/>
      <c r="AA94" s="3"/>
      <c r="AB94" s="43"/>
      <c r="AC94" s="75"/>
      <c r="AD94" s="45"/>
      <c r="AE94" s="36"/>
      <c r="AF94" s="3"/>
      <c r="AG94" s="3"/>
      <c r="AH94" s="3"/>
      <c r="AI94" s="65"/>
      <c r="AJ94" s="65"/>
      <c r="AK94" s="65"/>
      <c r="AL94" s="65"/>
      <c r="AM94" s="65"/>
      <c r="AN94" s="65"/>
    </row>
    <row r="95" customFormat="false" ht="15" hidden="false" customHeight="false" outlineLevel="0" collapsed="false">
      <c r="A95" s="42" t="n">
        <f aca="false">SUM(D95:AH95)</f>
        <v>66</v>
      </c>
      <c r="B95" s="120"/>
      <c r="C95" s="101" t="s">
        <v>2</v>
      </c>
      <c r="D95" s="11" t="n">
        <v>2</v>
      </c>
      <c r="E95" s="11" t="n">
        <v>2</v>
      </c>
      <c r="F95" s="11" t="n">
        <v>2</v>
      </c>
      <c r="G95" s="67" t="n">
        <v>2</v>
      </c>
      <c r="H95" s="72" t="n">
        <v>2.5</v>
      </c>
      <c r="I95" s="73" t="n">
        <v>2.5</v>
      </c>
      <c r="J95" s="70" t="n">
        <v>2</v>
      </c>
      <c r="K95" s="12" t="n">
        <v>2</v>
      </c>
      <c r="L95" s="12" t="n">
        <v>2</v>
      </c>
      <c r="M95" s="12" t="n">
        <v>2</v>
      </c>
      <c r="N95" s="71" t="n">
        <v>2</v>
      </c>
      <c r="O95" s="72" t="n">
        <v>2.5</v>
      </c>
      <c r="P95" s="73" t="n">
        <v>2.5</v>
      </c>
      <c r="Q95" s="70" t="n">
        <v>2</v>
      </c>
      <c r="R95" s="12" t="n">
        <v>2</v>
      </c>
      <c r="S95" s="12" t="n">
        <v>2</v>
      </c>
      <c r="T95" s="12" t="n">
        <v>2</v>
      </c>
      <c r="U95" s="71" t="n">
        <v>2</v>
      </c>
      <c r="V95" s="72" t="n">
        <v>2.5</v>
      </c>
      <c r="W95" s="73" t="n">
        <v>2.5</v>
      </c>
      <c r="X95" s="70" t="n">
        <v>2</v>
      </c>
      <c r="Y95" s="12" t="n">
        <v>2</v>
      </c>
      <c r="Z95" s="12" t="n">
        <v>2</v>
      </c>
      <c r="AA95" s="12" t="n">
        <v>2</v>
      </c>
      <c r="AB95" s="71" t="n">
        <v>2</v>
      </c>
      <c r="AC95" s="72" t="n">
        <v>2.5</v>
      </c>
      <c r="AD95" s="69" t="n">
        <v>2.5</v>
      </c>
      <c r="AE95" s="103" t="n">
        <v>2</v>
      </c>
      <c r="AF95" s="12" t="n">
        <v>2</v>
      </c>
      <c r="AG95" s="12" t="n">
        <v>2</v>
      </c>
      <c r="AH95" s="12" t="n">
        <v>2</v>
      </c>
      <c r="AI95" s="65"/>
      <c r="AJ95" s="65"/>
      <c r="AK95" s="65"/>
      <c r="AL95" s="65"/>
      <c r="AM95" s="65"/>
      <c r="AN95" s="65"/>
    </row>
    <row r="96" customFormat="false" ht="15" hidden="false" customHeight="false" outlineLevel="0" collapsed="false">
      <c r="A96" s="14" t="n">
        <f aca="false">SUM(D96:AH96)</f>
        <v>22</v>
      </c>
      <c r="B96" s="121"/>
      <c r="C96" s="104" t="s">
        <v>3</v>
      </c>
      <c r="D96" s="15"/>
      <c r="E96" s="15" t="n">
        <v>1</v>
      </c>
      <c r="F96" s="15" t="n">
        <v>1</v>
      </c>
      <c r="G96" s="82" t="n">
        <v>1</v>
      </c>
      <c r="H96" s="122"/>
      <c r="I96" s="84"/>
      <c r="J96" s="105" t="n">
        <v>1</v>
      </c>
      <c r="K96" s="15" t="n">
        <v>1</v>
      </c>
      <c r="L96" s="15" t="n">
        <v>1</v>
      </c>
      <c r="M96" s="15" t="n">
        <v>1</v>
      </c>
      <c r="N96" s="82" t="n">
        <v>1</v>
      </c>
      <c r="O96" s="122"/>
      <c r="P96" s="84"/>
      <c r="Q96" s="105" t="n">
        <v>1</v>
      </c>
      <c r="R96" s="15" t="n">
        <v>1</v>
      </c>
      <c r="S96" s="15" t="n">
        <v>1</v>
      </c>
      <c r="T96" s="15" t="n">
        <v>1</v>
      </c>
      <c r="U96" s="82" t="n">
        <v>1</v>
      </c>
      <c r="V96" s="122"/>
      <c r="W96" s="84"/>
      <c r="X96" s="105" t="n">
        <v>1</v>
      </c>
      <c r="Y96" s="15" t="n">
        <v>1</v>
      </c>
      <c r="Z96" s="15" t="n">
        <v>1</v>
      </c>
      <c r="AA96" s="15" t="n">
        <v>1</v>
      </c>
      <c r="AB96" s="82" t="n">
        <v>1</v>
      </c>
      <c r="AC96" s="122"/>
      <c r="AD96" s="84"/>
      <c r="AE96" s="105" t="n">
        <v>1</v>
      </c>
      <c r="AF96" s="16" t="n">
        <v>1</v>
      </c>
      <c r="AG96" s="16" t="n">
        <v>1</v>
      </c>
      <c r="AH96" s="16" t="n">
        <v>1</v>
      </c>
      <c r="AI96" s="65"/>
      <c r="AJ96" s="65"/>
      <c r="AK96" s="65"/>
      <c r="AL96" s="65"/>
      <c r="AM96" s="65"/>
      <c r="AN96" s="65"/>
    </row>
    <row r="97" customFormat="false" ht="15" hidden="false" customHeight="false" outlineLevel="0" collapsed="false">
      <c r="A97" s="46" t="n">
        <f aca="false">SUM(D97:AH97)</f>
        <v>31</v>
      </c>
      <c r="B97" s="123"/>
      <c r="C97" s="108" t="s">
        <v>4</v>
      </c>
      <c r="D97" s="123" t="n">
        <v>1</v>
      </c>
      <c r="E97" s="123" t="n">
        <v>1</v>
      </c>
      <c r="F97" s="123" t="n">
        <v>1</v>
      </c>
      <c r="G97" s="123" t="n">
        <v>1</v>
      </c>
      <c r="H97" s="123" t="n">
        <v>1</v>
      </c>
      <c r="I97" s="123" t="n">
        <v>1</v>
      </c>
      <c r="J97" s="123" t="n">
        <v>1</v>
      </c>
      <c r="K97" s="123" t="n">
        <v>1</v>
      </c>
      <c r="L97" s="123" t="n">
        <v>1</v>
      </c>
      <c r="M97" s="123" t="n">
        <v>1</v>
      </c>
      <c r="N97" s="123" t="n">
        <v>1</v>
      </c>
      <c r="O97" s="123" t="n">
        <v>1</v>
      </c>
      <c r="P97" s="123" t="n">
        <v>1</v>
      </c>
      <c r="Q97" s="123" t="n">
        <v>1</v>
      </c>
      <c r="R97" s="123" t="n">
        <v>1</v>
      </c>
      <c r="S97" s="123" t="n">
        <v>1</v>
      </c>
      <c r="T97" s="123" t="n">
        <v>1</v>
      </c>
      <c r="U97" s="123" t="n">
        <v>1</v>
      </c>
      <c r="V97" s="123" t="n">
        <v>1</v>
      </c>
      <c r="W97" s="123" t="n">
        <v>1</v>
      </c>
      <c r="X97" s="123" t="n">
        <v>1</v>
      </c>
      <c r="Y97" s="123" t="n">
        <v>1</v>
      </c>
      <c r="Z97" s="123" t="n">
        <v>1</v>
      </c>
      <c r="AA97" s="123" t="n">
        <v>1</v>
      </c>
      <c r="AB97" s="123" t="n">
        <v>1</v>
      </c>
      <c r="AC97" s="123" t="n">
        <v>1</v>
      </c>
      <c r="AD97" s="123" t="n">
        <v>1</v>
      </c>
      <c r="AE97" s="123" t="n">
        <v>1</v>
      </c>
      <c r="AF97" s="123" t="n">
        <v>1</v>
      </c>
      <c r="AG97" s="123" t="n">
        <v>1</v>
      </c>
      <c r="AH97" s="123" t="n">
        <v>1</v>
      </c>
      <c r="AI97" s="65"/>
      <c r="AJ97" s="65"/>
      <c r="AK97" s="65"/>
      <c r="AL97" s="65"/>
      <c r="AM97" s="65"/>
      <c r="AN97" s="65"/>
    </row>
    <row r="98" customFormat="false" ht="15" hidden="false" customHeight="false" outlineLevel="0" collapsed="false">
      <c r="A98" s="21" t="n">
        <f aca="false">SUM(D98:AH98)</f>
        <v>54</v>
      </c>
      <c r="B98" s="124"/>
      <c r="C98" s="110" t="s">
        <v>5</v>
      </c>
      <c r="D98" s="22" t="n">
        <v>2</v>
      </c>
      <c r="E98" s="22" t="n">
        <v>2</v>
      </c>
      <c r="F98" s="22" t="n">
        <v>2</v>
      </c>
      <c r="G98" s="48" t="n">
        <v>2</v>
      </c>
      <c r="H98" s="49" t="n">
        <v>1</v>
      </c>
      <c r="I98" s="50" t="n">
        <v>1</v>
      </c>
      <c r="J98" s="51" t="n">
        <v>2</v>
      </c>
      <c r="K98" s="22" t="n">
        <v>2</v>
      </c>
      <c r="L98" s="22" t="n">
        <v>2</v>
      </c>
      <c r="M98" s="22" t="n">
        <v>2</v>
      </c>
      <c r="N98" s="48" t="n">
        <v>2</v>
      </c>
      <c r="O98" s="49" t="n">
        <v>1</v>
      </c>
      <c r="P98" s="50" t="n">
        <v>1</v>
      </c>
      <c r="Q98" s="51" t="n">
        <v>2</v>
      </c>
      <c r="R98" s="22" t="n">
        <v>2</v>
      </c>
      <c r="S98" s="22" t="n">
        <v>2</v>
      </c>
      <c r="T98" s="22" t="n">
        <v>2</v>
      </c>
      <c r="U98" s="48" t="n">
        <v>2</v>
      </c>
      <c r="V98" s="49" t="n">
        <v>1</v>
      </c>
      <c r="W98" s="50" t="n">
        <v>1</v>
      </c>
      <c r="X98" s="51" t="n">
        <v>2</v>
      </c>
      <c r="Y98" s="22" t="n">
        <v>2</v>
      </c>
      <c r="Z98" s="22" t="n">
        <v>2</v>
      </c>
      <c r="AA98" s="22" t="n">
        <v>2</v>
      </c>
      <c r="AB98" s="48" t="n">
        <v>2</v>
      </c>
      <c r="AC98" s="49" t="n">
        <v>1</v>
      </c>
      <c r="AD98" s="50" t="n">
        <v>1</v>
      </c>
      <c r="AE98" s="51" t="n">
        <v>2</v>
      </c>
      <c r="AF98" s="22" t="n">
        <v>2</v>
      </c>
      <c r="AG98" s="22" t="n">
        <v>2</v>
      </c>
      <c r="AH98" s="22" t="n">
        <v>2</v>
      </c>
      <c r="AI98" s="48"/>
      <c r="AJ98" s="65"/>
      <c r="AK98" s="65"/>
      <c r="AL98" s="65"/>
      <c r="AM98" s="65"/>
      <c r="AN98" s="65"/>
    </row>
    <row r="99" customFormat="false" ht="15" hidden="false" customHeight="false" outlineLevel="0" collapsed="false">
      <c r="A99" s="24" t="n">
        <f aca="false">SUM(D99:AH99)</f>
        <v>46</v>
      </c>
      <c r="B99" s="125"/>
      <c r="C99" s="111" t="s">
        <v>6</v>
      </c>
      <c r="D99" s="25" t="n">
        <v>2</v>
      </c>
      <c r="E99" s="25" t="n">
        <v>2</v>
      </c>
      <c r="F99" s="25" t="n">
        <v>2</v>
      </c>
      <c r="G99" s="52" t="n">
        <v>2</v>
      </c>
      <c r="H99" s="53"/>
      <c r="I99" s="54"/>
      <c r="J99" s="55" t="n">
        <v>2</v>
      </c>
      <c r="K99" s="25" t="n">
        <v>2</v>
      </c>
      <c r="L99" s="25" t="n">
        <v>2</v>
      </c>
      <c r="M99" s="25" t="n">
        <v>2</v>
      </c>
      <c r="N99" s="52" t="n">
        <v>2</v>
      </c>
      <c r="O99" s="53"/>
      <c r="P99" s="54"/>
      <c r="Q99" s="55" t="n">
        <v>2</v>
      </c>
      <c r="R99" s="25" t="n">
        <v>2</v>
      </c>
      <c r="S99" s="25" t="n">
        <v>2</v>
      </c>
      <c r="T99" s="25" t="n">
        <v>2</v>
      </c>
      <c r="U99" s="52" t="n">
        <v>2</v>
      </c>
      <c r="V99" s="53"/>
      <c r="W99" s="54"/>
      <c r="X99" s="55" t="n">
        <v>2</v>
      </c>
      <c r="Y99" s="25" t="n">
        <v>2</v>
      </c>
      <c r="Z99" s="25" t="n">
        <v>2</v>
      </c>
      <c r="AA99" s="25" t="n">
        <v>2</v>
      </c>
      <c r="AB99" s="52" t="n">
        <v>2</v>
      </c>
      <c r="AC99" s="53"/>
      <c r="AD99" s="54"/>
      <c r="AE99" s="55" t="n">
        <v>2</v>
      </c>
      <c r="AF99" s="25" t="n">
        <v>2</v>
      </c>
      <c r="AG99" s="25" t="n">
        <v>2</v>
      </c>
      <c r="AH99" s="25" t="n">
        <v>2</v>
      </c>
    </row>
    <row r="100" customFormat="false" ht="12.75" hidden="false" customHeight="false" outlineLevel="0" collapsed="false">
      <c r="A100" s="56" t="n">
        <f aca="false">SUM(A94:A99)</f>
        <v>219</v>
      </c>
      <c r="B100" s="126"/>
      <c r="C100" s="113"/>
      <c r="D100" s="5" t="n">
        <f aca="false">SUM(D94:D99)</f>
        <v>7</v>
      </c>
      <c r="E100" s="5" t="n">
        <f aca="false">SUM(E94:E99)</f>
        <v>8</v>
      </c>
      <c r="F100" s="5" t="n">
        <f aca="false">SUM(F94:F99)</f>
        <v>8</v>
      </c>
      <c r="G100" s="88" t="n">
        <f aca="false">SUM(G94:G99)</f>
        <v>8</v>
      </c>
      <c r="H100" s="92" t="n">
        <f aca="false">SUM(H94:H99)</f>
        <v>4.5</v>
      </c>
      <c r="I100" s="93" t="n">
        <f aca="false">SUM(I94:I99)</f>
        <v>4.5</v>
      </c>
      <c r="J100" s="94" t="n">
        <f aca="false">SUM(J94:J99)</f>
        <v>8</v>
      </c>
      <c r="K100" s="5" t="n">
        <f aca="false">SUM(K94:K99)</f>
        <v>8</v>
      </c>
      <c r="L100" s="5" t="n">
        <f aca="false">SUM(L94:L99)</f>
        <v>8</v>
      </c>
      <c r="M100" s="5" t="n">
        <f aca="false">SUM(M94:M99)</f>
        <v>8</v>
      </c>
      <c r="N100" s="88" t="n">
        <f aca="false">SUM(N94:N99)</f>
        <v>8</v>
      </c>
      <c r="O100" s="92" t="n">
        <f aca="false">SUM(O94:O99)</f>
        <v>4.5</v>
      </c>
      <c r="P100" s="115" t="n">
        <f aca="false">SUM(P94:P99)</f>
        <v>4.5</v>
      </c>
      <c r="Q100" s="36" t="n">
        <f aca="false">SUM(Q94:Q99)</f>
        <v>8</v>
      </c>
      <c r="R100" s="4" t="n">
        <f aca="false">SUM(R94:R99)</f>
        <v>8</v>
      </c>
      <c r="S100" s="4" t="n">
        <f aca="false">SUM(S94:S99)</f>
        <v>8</v>
      </c>
      <c r="T100" s="4" t="n">
        <f aca="false">SUM(T94:T99)</f>
        <v>8</v>
      </c>
      <c r="U100" s="32" t="n">
        <f aca="false">SUM(U94:U99)</f>
        <v>8</v>
      </c>
      <c r="V100" s="114" t="n">
        <f aca="false">SUM(V94:V99)</f>
        <v>4.5</v>
      </c>
      <c r="W100" s="115" t="n">
        <f aca="false">SUM(W94:W99)</f>
        <v>4.5</v>
      </c>
      <c r="X100" s="36" t="n">
        <f aca="false">SUM(X94:X99)</f>
        <v>8</v>
      </c>
      <c r="Y100" s="4" t="n">
        <f aca="false">SUM(Y94:Y99)</f>
        <v>8</v>
      </c>
      <c r="Z100" s="4" t="n">
        <f aca="false">SUM(Z94:Z99)</f>
        <v>8</v>
      </c>
      <c r="AA100" s="4" t="n">
        <f aca="false">SUM(AA94:AA99)</f>
        <v>8</v>
      </c>
      <c r="AB100" s="32" t="n">
        <f aca="false">SUM(AB94:AB99)</f>
        <v>8</v>
      </c>
      <c r="AC100" s="114" t="n">
        <f aca="false">SUM(AC94:AC99)</f>
        <v>4.5</v>
      </c>
      <c r="AD100" s="115" t="n">
        <f aca="false">SUM(AD94:AD99)</f>
        <v>4.5</v>
      </c>
      <c r="AE100" s="36" t="n">
        <f aca="false">SUM(AE94:AE99)</f>
        <v>8</v>
      </c>
      <c r="AF100" s="4"/>
      <c r="AG100" s="4" t="n">
        <f aca="false">SUM(AG94:AG99)</f>
        <v>8</v>
      </c>
      <c r="AH100" s="4" t="n">
        <f aca="false">SUM(AH94:AH99)</f>
        <v>8</v>
      </c>
    </row>
    <row r="101" customFormat="false" ht="12.75" hidden="false" customHeight="false" outlineLevel="0" collapsed="false">
      <c r="B101" s="0"/>
    </row>
    <row r="102" customFormat="false" ht="12.75" hidden="false" customHeight="false" outlineLevel="0" collapsed="false">
      <c r="A102" s="31" t="s">
        <v>7</v>
      </c>
      <c r="B102" s="0"/>
      <c r="C102" s="96" t="n">
        <v>43056</v>
      </c>
      <c r="D102" s="37" t="n">
        <v>1</v>
      </c>
      <c r="E102" s="4" t="n">
        <v>2</v>
      </c>
      <c r="F102" s="4" t="n">
        <v>3</v>
      </c>
      <c r="G102" s="43" t="n">
        <v>4</v>
      </c>
      <c r="H102" s="116" t="n">
        <v>5</v>
      </c>
      <c r="I102" s="117" t="n">
        <v>6</v>
      </c>
      <c r="J102" s="118" t="n">
        <v>7</v>
      </c>
      <c r="K102" s="37" t="n">
        <v>8</v>
      </c>
      <c r="L102" s="4" t="n">
        <v>9</v>
      </c>
      <c r="M102" s="4" t="n">
        <v>10</v>
      </c>
      <c r="N102" s="43" t="n">
        <v>11</v>
      </c>
      <c r="O102" s="116" t="n">
        <v>12</v>
      </c>
      <c r="P102" s="117" t="n">
        <v>13</v>
      </c>
      <c r="Q102" s="118" t="n">
        <v>14</v>
      </c>
      <c r="R102" s="37" t="n">
        <v>15</v>
      </c>
      <c r="S102" s="4" t="n">
        <v>16</v>
      </c>
      <c r="T102" s="4" t="n">
        <v>17</v>
      </c>
      <c r="U102" s="43" t="n">
        <v>18</v>
      </c>
      <c r="V102" s="116" t="n">
        <v>19</v>
      </c>
      <c r="W102" s="117" t="n">
        <v>20</v>
      </c>
      <c r="X102" s="118" t="n">
        <v>21</v>
      </c>
      <c r="Y102" s="37" t="n">
        <v>22</v>
      </c>
      <c r="Z102" s="4" t="n">
        <v>23</v>
      </c>
      <c r="AA102" s="4" t="n">
        <v>24</v>
      </c>
      <c r="AB102" s="43" t="n">
        <v>25</v>
      </c>
      <c r="AC102" s="116" t="n">
        <v>26</v>
      </c>
      <c r="AD102" s="117" t="n">
        <v>27</v>
      </c>
      <c r="AE102" s="118" t="n">
        <v>28</v>
      </c>
      <c r="AF102" s="37" t="n">
        <v>29</v>
      </c>
      <c r="AG102" s="4" t="n">
        <v>30</v>
      </c>
      <c r="AH102" s="4" t="n">
        <v>31</v>
      </c>
      <c r="AI102" s="64"/>
      <c r="AJ102" s="64"/>
      <c r="AK102" s="98"/>
      <c r="AL102" s="98"/>
      <c r="AM102" s="64"/>
      <c r="AN102" s="65"/>
    </row>
    <row r="103" customFormat="false" ht="15" hidden="false" customHeight="false" outlineLevel="0" collapsed="false">
      <c r="A103" s="8" t="n">
        <f aca="false">SUM(D103:AH103)</f>
        <v>0</v>
      </c>
      <c r="B103" s="119"/>
      <c r="C103" s="99" t="s">
        <v>1</v>
      </c>
      <c r="D103" s="3"/>
      <c r="E103" s="3"/>
      <c r="F103" s="3"/>
      <c r="G103" s="43"/>
      <c r="H103" s="75"/>
      <c r="I103" s="76"/>
      <c r="J103" s="35"/>
      <c r="K103" s="3"/>
      <c r="L103" s="3"/>
      <c r="M103" s="3"/>
      <c r="N103" s="43"/>
      <c r="O103" s="75"/>
      <c r="P103" s="76"/>
      <c r="Q103" s="35"/>
      <c r="R103" s="3"/>
      <c r="S103" s="3"/>
      <c r="T103" s="3"/>
      <c r="U103" s="43"/>
      <c r="V103" s="75"/>
      <c r="W103" s="76"/>
      <c r="X103" s="35"/>
      <c r="Y103" s="3"/>
      <c r="Z103" s="3"/>
      <c r="AA103" s="3"/>
      <c r="AB103" s="43"/>
      <c r="AC103" s="75"/>
      <c r="AD103" s="45"/>
      <c r="AE103" s="36"/>
      <c r="AF103" s="3"/>
      <c r="AG103" s="3"/>
      <c r="AH103" s="3"/>
      <c r="AI103" s="65"/>
      <c r="AJ103" s="65"/>
      <c r="AK103" s="65"/>
      <c r="AL103" s="65"/>
      <c r="AM103" s="65"/>
      <c r="AN103" s="65"/>
    </row>
    <row r="104" customFormat="false" ht="15" hidden="false" customHeight="false" outlineLevel="0" collapsed="false">
      <c r="A104" s="42" t="n">
        <f aca="false">SUM(D104:AH104)</f>
        <v>66</v>
      </c>
      <c r="B104" s="120"/>
      <c r="C104" s="101" t="s">
        <v>2</v>
      </c>
      <c r="D104" s="11" t="n">
        <v>2</v>
      </c>
      <c r="E104" s="11" t="n">
        <v>2</v>
      </c>
      <c r="F104" s="11" t="n">
        <v>2</v>
      </c>
      <c r="G104" s="67" t="n">
        <v>2</v>
      </c>
      <c r="H104" s="72" t="n">
        <v>2.5</v>
      </c>
      <c r="I104" s="73" t="n">
        <v>2.5</v>
      </c>
      <c r="J104" s="70" t="n">
        <v>2</v>
      </c>
      <c r="K104" s="12" t="n">
        <v>2</v>
      </c>
      <c r="L104" s="12" t="n">
        <v>2</v>
      </c>
      <c r="M104" s="12" t="n">
        <v>2</v>
      </c>
      <c r="N104" s="71" t="n">
        <v>2</v>
      </c>
      <c r="O104" s="72" t="n">
        <v>2.5</v>
      </c>
      <c r="P104" s="73" t="n">
        <v>2.5</v>
      </c>
      <c r="Q104" s="70" t="n">
        <v>2</v>
      </c>
      <c r="R104" s="12" t="n">
        <v>2</v>
      </c>
      <c r="S104" s="12" t="n">
        <v>2</v>
      </c>
      <c r="T104" s="12" t="n">
        <v>2</v>
      </c>
      <c r="U104" s="71" t="n">
        <v>2</v>
      </c>
      <c r="V104" s="72" t="n">
        <v>2.5</v>
      </c>
      <c r="W104" s="73" t="n">
        <v>2.5</v>
      </c>
      <c r="X104" s="70" t="n">
        <v>2</v>
      </c>
      <c r="Y104" s="12" t="n">
        <v>2</v>
      </c>
      <c r="Z104" s="12" t="n">
        <v>2</v>
      </c>
      <c r="AA104" s="12" t="n">
        <v>2</v>
      </c>
      <c r="AB104" s="71" t="n">
        <v>2</v>
      </c>
      <c r="AC104" s="72" t="n">
        <v>2.5</v>
      </c>
      <c r="AD104" s="69" t="n">
        <v>2.5</v>
      </c>
      <c r="AE104" s="103" t="n">
        <v>2</v>
      </c>
      <c r="AF104" s="12" t="n">
        <v>2</v>
      </c>
      <c r="AG104" s="12" t="n">
        <v>2</v>
      </c>
      <c r="AH104" s="12" t="n">
        <v>2</v>
      </c>
      <c r="AI104" s="65"/>
      <c r="AJ104" s="65"/>
      <c r="AK104" s="65"/>
      <c r="AL104" s="65"/>
      <c r="AM104" s="65"/>
      <c r="AN104" s="65"/>
    </row>
    <row r="105" customFormat="false" ht="15" hidden="false" customHeight="false" outlineLevel="0" collapsed="false">
      <c r="A105" s="14" t="n">
        <f aca="false">SUM(D105:AH105)</f>
        <v>22</v>
      </c>
      <c r="B105" s="121"/>
      <c r="C105" s="104" t="s">
        <v>3</v>
      </c>
      <c r="D105" s="15"/>
      <c r="E105" s="15" t="n">
        <v>1</v>
      </c>
      <c r="F105" s="15" t="n">
        <v>1</v>
      </c>
      <c r="G105" s="82" t="n">
        <v>1</v>
      </c>
      <c r="H105" s="122"/>
      <c r="I105" s="84"/>
      <c r="J105" s="105" t="n">
        <v>1</v>
      </c>
      <c r="K105" s="15" t="n">
        <v>1</v>
      </c>
      <c r="L105" s="15" t="n">
        <v>1</v>
      </c>
      <c r="M105" s="15" t="n">
        <v>1</v>
      </c>
      <c r="N105" s="82" t="n">
        <v>1</v>
      </c>
      <c r="O105" s="122"/>
      <c r="P105" s="84"/>
      <c r="Q105" s="105" t="n">
        <v>1</v>
      </c>
      <c r="R105" s="15" t="n">
        <v>1</v>
      </c>
      <c r="S105" s="15" t="n">
        <v>1</v>
      </c>
      <c r="T105" s="15" t="n">
        <v>1</v>
      </c>
      <c r="U105" s="82" t="n">
        <v>1</v>
      </c>
      <c r="V105" s="122"/>
      <c r="W105" s="84"/>
      <c r="X105" s="105" t="n">
        <v>1</v>
      </c>
      <c r="Y105" s="15" t="n">
        <v>1</v>
      </c>
      <c r="Z105" s="15" t="n">
        <v>1</v>
      </c>
      <c r="AA105" s="15" t="n">
        <v>1</v>
      </c>
      <c r="AB105" s="82" t="n">
        <v>1</v>
      </c>
      <c r="AC105" s="122"/>
      <c r="AD105" s="84"/>
      <c r="AE105" s="105" t="n">
        <v>1</v>
      </c>
      <c r="AF105" s="16" t="n">
        <v>1</v>
      </c>
      <c r="AG105" s="16" t="n">
        <v>1</v>
      </c>
      <c r="AH105" s="16" t="n">
        <v>1</v>
      </c>
      <c r="AI105" s="65"/>
      <c r="AJ105" s="65"/>
      <c r="AK105" s="65"/>
      <c r="AL105" s="65"/>
      <c r="AM105" s="65"/>
      <c r="AN105" s="65"/>
    </row>
    <row r="106" customFormat="false" ht="15" hidden="false" customHeight="false" outlineLevel="0" collapsed="false">
      <c r="A106" s="46" t="n">
        <f aca="false">SUM(D106:AH106)</f>
        <v>31</v>
      </c>
      <c r="B106" s="123"/>
      <c r="C106" s="108" t="s">
        <v>4</v>
      </c>
      <c r="D106" s="123" t="n">
        <v>1</v>
      </c>
      <c r="E106" s="123" t="n">
        <v>1</v>
      </c>
      <c r="F106" s="123" t="n">
        <v>1</v>
      </c>
      <c r="G106" s="123" t="n">
        <v>1</v>
      </c>
      <c r="H106" s="123" t="n">
        <v>1</v>
      </c>
      <c r="I106" s="123" t="n">
        <v>1</v>
      </c>
      <c r="J106" s="123" t="n">
        <v>1</v>
      </c>
      <c r="K106" s="123" t="n">
        <v>1</v>
      </c>
      <c r="L106" s="123" t="n">
        <v>1</v>
      </c>
      <c r="M106" s="123" t="n">
        <v>1</v>
      </c>
      <c r="N106" s="123" t="n">
        <v>1</v>
      </c>
      <c r="O106" s="123" t="n">
        <v>1</v>
      </c>
      <c r="P106" s="123" t="n">
        <v>1</v>
      </c>
      <c r="Q106" s="123" t="n">
        <v>1</v>
      </c>
      <c r="R106" s="123" t="n">
        <v>1</v>
      </c>
      <c r="S106" s="123" t="n">
        <v>1</v>
      </c>
      <c r="T106" s="123" t="n">
        <v>1</v>
      </c>
      <c r="U106" s="123" t="n">
        <v>1</v>
      </c>
      <c r="V106" s="123" t="n">
        <v>1</v>
      </c>
      <c r="W106" s="123" t="n">
        <v>1</v>
      </c>
      <c r="X106" s="123" t="n">
        <v>1</v>
      </c>
      <c r="Y106" s="123" t="n">
        <v>1</v>
      </c>
      <c r="Z106" s="123" t="n">
        <v>1</v>
      </c>
      <c r="AA106" s="123" t="n">
        <v>1</v>
      </c>
      <c r="AB106" s="123" t="n">
        <v>1</v>
      </c>
      <c r="AC106" s="123" t="n">
        <v>1</v>
      </c>
      <c r="AD106" s="123" t="n">
        <v>1</v>
      </c>
      <c r="AE106" s="123" t="n">
        <v>1</v>
      </c>
      <c r="AF106" s="123" t="n">
        <v>1</v>
      </c>
      <c r="AG106" s="123" t="n">
        <v>1</v>
      </c>
      <c r="AH106" s="123" t="n">
        <v>1</v>
      </c>
      <c r="AI106" s="65"/>
      <c r="AJ106" s="65"/>
      <c r="AK106" s="65"/>
      <c r="AL106" s="65"/>
      <c r="AM106" s="65"/>
      <c r="AN106" s="65"/>
    </row>
    <row r="107" customFormat="false" ht="15" hidden="false" customHeight="false" outlineLevel="0" collapsed="false">
      <c r="A107" s="21" t="n">
        <f aca="false">SUM(D107:AH107)</f>
        <v>54</v>
      </c>
      <c r="B107" s="124"/>
      <c r="C107" s="110" t="s">
        <v>5</v>
      </c>
      <c r="D107" s="22" t="n">
        <v>2</v>
      </c>
      <c r="E107" s="22" t="n">
        <v>2</v>
      </c>
      <c r="F107" s="22" t="n">
        <v>2</v>
      </c>
      <c r="G107" s="48" t="n">
        <v>2</v>
      </c>
      <c r="H107" s="49" t="n">
        <v>1</v>
      </c>
      <c r="I107" s="50" t="n">
        <v>1</v>
      </c>
      <c r="J107" s="51" t="n">
        <v>2</v>
      </c>
      <c r="K107" s="22" t="n">
        <v>2</v>
      </c>
      <c r="L107" s="22" t="n">
        <v>2</v>
      </c>
      <c r="M107" s="22" t="n">
        <v>2</v>
      </c>
      <c r="N107" s="48" t="n">
        <v>2</v>
      </c>
      <c r="O107" s="49" t="n">
        <v>1</v>
      </c>
      <c r="P107" s="50" t="n">
        <v>1</v>
      </c>
      <c r="Q107" s="51" t="n">
        <v>2</v>
      </c>
      <c r="R107" s="22" t="n">
        <v>2</v>
      </c>
      <c r="S107" s="22" t="n">
        <v>2</v>
      </c>
      <c r="T107" s="22" t="n">
        <v>2</v>
      </c>
      <c r="U107" s="48" t="n">
        <v>2</v>
      </c>
      <c r="V107" s="49" t="n">
        <v>1</v>
      </c>
      <c r="W107" s="50" t="n">
        <v>1</v>
      </c>
      <c r="X107" s="51" t="n">
        <v>2</v>
      </c>
      <c r="Y107" s="22" t="n">
        <v>2</v>
      </c>
      <c r="Z107" s="22" t="n">
        <v>2</v>
      </c>
      <c r="AA107" s="22" t="n">
        <v>2</v>
      </c>
      <c r="AB107" s="48" t="n">
        <v>2</v>
      </c>
      <c r="AC107" s="49" t="n">
        <v>1</v>
      </c>
      <c r="AD107" s="50" t="n">
        <v>1</v>
      </c>
      <c r="AE107" s="51" t="n">
        <v>2</v>
      </c>
      <c r="AF107" s="22" t="n">
        <v>2</v>
      </c>
      <c r="AG107" s="22" t="n">
        <v>2</v>
      </c>
      <c r="AH107" s="22" t="n">
        <v>2</v>
      </c>
      <c r="AI107" s="48"/>
      <c r="AJ107" s="65"/>
      <c r="AK107" s="65"/>
      <c r="AL107" s="65"/>
      <c r="AM107" s="65"/>
      <c r="AN107" s="65"/>
    </row>
    <row r="108" customFormat="false" ht="15" hidden="false" customHeight="false" outlineLevel="0" collapsed="false">
      <c r="A108" s="24" t="n">
        <f aca="false">SUM(D108:AH108)</f>
        <v>46</v>
      </c>
      <c r="B108" s="125"/>
      <c r="C108" s="111" t="s">
        <v>6</v>
      </c>
      <c r="D108" s="25" t="n">
        <v>2</v>
      </c>
      <c r="E108" s="25" t="n">
        <v>2</v>
      </c>
      <c r="F108" s="25" t="n">
        <v>2</v>
      </c>
      <c r="G108" s="52" t="n">
        <v>2</v>
      </c>
      <c r="H108" s="53"/>
      <c r="I108" s="54"/>
      <c r="J108" s="55" t="n">
        <v>2</v>
      </c>
      <c r="K108" s="25" t="n">
        <v>2</v>
      </c>
      <c r="L108" s="25" t="n">
        <v>2</v>
      </c>
      <c r="M108" s="25" t="n">
        <v>2</v>
      </c>
      <c r="N108" s="52" t="n">
        <v>2</v>
      </c>
      <c r="O108" s="53"/>
      <c r="P108" s="54"/>
      <c r="Q108" s="55" t="n">
        <v>2</v>
      </c>
      <c r="R108" s="25" t="n">
        <v>2</v>
      </c>
      <c r="S108" s="25" t="n">
        <v>2</v>
      </c>
      <c r="T108" s="25" t="n">
        <v>2</v>
      </c>
      <c r="U108" s="52" t="n">
        <v>2</v>
      </c>
      <c r="V108" s="53"/>
      <c r="W108" s="54"/>
      <c r="X108" s="55" t="n">
        <v>2</v>
      </c>
      <c r="Y108" s="25" t="n">
        <v>2</v>
      </c>
      <c r="Z108" s="25" t="n">
        <v>2</v>
      </c>
      <c r="AA108" s="25" t="n">
        <v>2</v>
      </c>
      <c r="AB108" s="52" t="n">
        <v>2</v>
      </c>
      <c r="AC108" s="53"/>
      <c r="AD108" s="54"/>
      <c r="AE108" s="55" t="n">
        <v>2</v>
      </c>
      <c r="AF108" s="25" t="n">
        <v>2</v>
      </c>
      <c r="AG108" s="25" t="n">
        <v>2</v>
      </c>
      <c r="AH108" s="25" t="n">
        <v>2</v>
      </c>
    </row>
    <row r="109" customFormat="false" ht="12.75" hidden="false" customHeight="false" outlineLevel="0" collapsed="false">
      <c r="A109" s="56" t="n">
        <f aca="false">SUM(A103:A108)</f>
        <v>219</v>
      </c>
      <c r="B109" s="126"/>
      <c r="C109" s="113"/>
      <c r="D109" s="5" t="n">
        <f aca="false">SUM(D103:D108)</f>
        <v>7</v>
      </c>
      <c r="E109" s="5" t="n">
        <f aca="false">SUM(E103:E108)</f>
        <v>8</v>
      </c>
      <c r="F109" s="5" t="n">
        <f aca="false">SUM(F103:F108)</f>
        <v>8</v>
      </c>
      <c r="G109" s="88" t="n">
        <f aca="false">SUM(G103:G108)</f>
        <v>8</v>
      </c>
      <c r="H109" s="92" t="n">
        <f aca="false">SUM(H103:H108)</f>
        <v>4.5</v>
      </c>
      <c r="I109" s="93" t="n">
        <f aca="false">SUM(I103:I108)</f>
        <v>4.5</v>
      </c>
      <c r="J109" s="94" t="n">
        <f aca="false">SUM(J103:J108)</f>
        <v>8</v>
      </c>
      <c r="K109" s="5" t="n">
        <f aca="false">SUM(K103:K108)</f>
        <v>8</v>
      </c>
      <c r="L109" s="5" t="n">
        <f aca="false">SUM(L103:L108)</f>
        <v>8</v>
      </c>
      <c r="M109" s="5" t="n">
        <f aca="false">SUM(M103:M108)</f>
        <v>8</v>
      </c>
      <c r="N109" s="88" t="n">
        <f aca="false">SUM(N103:N108)</f>
        <v>8</v>
      </c>
      <c r="O109" s="92" t="n">
        <f aca="false">SUM(O103:O108)</f>
        <v>4.5</v>
      </c>
      <c r="P109" s="115" t="n">
        <f aca="false">SUM(P103:P108)</f>
        <v>4.5</v>
      </c>
      <c r="Q109" s="36" t="n">
        <f aca="false">SUM(Q103:Q108)</f>
        <v>8</v>
      </c>
      <c r="R109" s="4" t="n">
        <f aca="false">SUM(R103:R108)</f>
        <v>8</v>
      </c>
      <c r="S109" s="4" t="n">
        <f aca="false">SUM(S103:S108)</f>
        <v>8</v>
      </c>
      <c r="T109" s="4" t="n">
        <f aca="false">SUM(T103:T108)</f>
        <v>8</v>
      </c>
      <c r="U109" s="32" t="n">
        <f aca="false">SUM(U103:U108)</f>
        <v>8</v>
      </c>
      <c r="V109" s="114" t="n">
        <f aca="false">SUM(V103:V108)</f>
        <v>4.5</v>
      </c>
      <c r="W109" s="115" t="n">
        <f aca="false">SUM(W103:W108)</f>
        <v>4.5</v>
      </c>
      <c r="X109" s="36" t="n">
        <f aca="false">SUM(X103:X108)</f>
        <v>8</v>
      </c>
      <c r="Y109" s="4" t="n">
        <f aca="false">SUM(Y103:Y108)</f>
        <v>8</v>
      </c>
      <c r="Z109" s="4" t="n">
        <f aca="false">SUM(Z103:Z108)</f>
        <v>8</v>
      </c>
      <c r="AA109" s="4" t="n">
        <f aca="false">SUM(AA103:AA108)</f>
        <v>8</v>
      </c>
      <c r="AB109" s="32" t="n">
        <f aca="false">SUM(AB103:AB108)</f>
        <v>8</v>
      </c>
      <c r="AC109" s="114" t="n">
        <f aca="false">SUM(AC103:AC108)</f>
        <v>4.5</v>
      </c>
      <c r="AD109" s="115" t="n">
        <f aca="false">SUM(AD103:AD108)</f>
        <v>4.5</v>
      </c>
      <c r="AE109" s="36" t="n">
        <f aca="false">SUM(AE103:AE108)</f>
        <v>8</v>
      </c>
      <c r="AF109" s="4"/>
      <c r="AG109" s="4" t="n">
        <f aca="false">SUM(AG103:AG108)</f>
        <v>8</v>
      </c>
      <c r="AH109" s="4" t="n">
        <f aca="false">SUM(AH103:AH108)</f>
        <v>8</v>
      </c>
    </row>
    <row r="110" customFormat="false" ht="12.75" hidden="false" customHeight="false" outlineLevel="0" collapsed="false">
      <c r="B110" s="0"/>
    </row>
    <row r="111" customFormat="false" ht="12.75" hidden="false" customHeight="false" outlineLevel="0" collapsed="false">
      <c r="A111" s="31" t="s">
        <v>7</v>
      </c>
      <c r="B111" s="0"/>
      <c r="C111" s="96" t="n">
        <v>43086</v>
      </c>
      <c r="D111" s="37" t="n">
        <v>1</v>
      </c>
      <c r="E111" s="4" t="n">
        <v>2</v>
      </c>
      <c r="F111" s="4" t="n">
        <v>3</v>
      </c>
      <c r="G111" s="43" t="n">
        <v>4</v>
      </c>
      <c r="H111" s="116" t="n">
        <v>5</v>
      </c>
      <c r="I111" s="117" t="n">
        <v>6</v>
      </c>
      <c r="J111" s="118" t="n">
        <v>7</v>
      </c>
      <c r="K111" s="37" t="n">
        <v>8</v>
      </c>
      <c r="L111" s="4" t="n">
        <v>9</v>
      </c>
      <c r="M111" s="4" t="n">
        <v>10</v>
      </c>
      <c r="N111" s="43" t="n">
        <v>11</v>
      </c>
      <c r="O111" s="116" t="n">
        <v>12</v>
      </c>
      <c r="P111" s="117" t="n">
        <v>13</v>
      </c>
      <c r="Q111" s="118" t="n">
        <v>14</v>
      </c>
      <c r="R111" s="37" t="n">
        <v>15</v>
      </c>
      <c r="S111" s="4" t="n">
        <v>16</v>
      </c>
      <c r="T111" s="4" t="n">
        <v>17</v>
      </c>
      <c r="U111" s="43" t="n">
        <v>18</v>
      </c>
      <c r="V111" s="116" t="n">
        <v>19</v>
      </c>
      <c r="W111" s="117" t="n">
        <v>20</v>
      </c>
      <c r="X111" s="118" t="n">
        <v>21</v>
      </c>
      <c r="Y111" s="37" t="n">
        <v>22</v>
      </c>
      <c r="Z111" s="4" t="n">
        <v>23</v>
      </c>
      <c r="AA111" s="4" t="n">
        <v>24</v>
      </c>
      <c r="AB111" s="43" t="n">
        <v>25</v>
      </c>
      <c r="AC111" s="116" t="n">
        <v>26</v>
      </c>
      <c r="AD111" s="117" t="n">
        <v>27</v>
      </c>
      <c r="AE111" s="118" t="n">
        <v>28</v>
      </c>
      <c r="AF111" s="37" t="n">
        <v>29</v>
      </c>
      <c r="AG111" s="4" t="n">
        <v>30</v>
      </c>
      <c r="AH111" s="4" t="n">
        <v>31</v>
      </c>
      <c r="AI111" s="64"/>
      <c r="AJ111" s="64"/>
      <c r="AK111" s="98"/>
      <c r="AL111" s="98"/>
      <c r="AM111" s="64"/>
      <c r="AN111" s="65"/>
    </row>
    <row r="112" customFormat="false" ht="15" hidden="false" customHeight="false" outlineLevel="0" collapsed="false">
      <c r="A112" s="8" t="n">
        <f aca="false">SUM(D112:AH112)</f>
        <v>0</v>
      </c>
      <c r="B112" s="119"/>
      <c r="C112" s="99" t="s">
        <v>1</v>
      </c>
      <c r="D112" s="3"/>
      <c r="E112" s="3"/>
      <c r="F112" s="3"/>
      <c r="G112" s="43"/>
      <c r="H112" s="75"/>
      <c r="I112" s="76"/>
      <c r="J112" s="35"/>
      <c r="K112" s="3"/>
      <c r="L112" s="3"/>
      <c r="M112" s="3"/>
      <c r="N112" s="43"/>
      <c r="O112" s="75"/>
      <c r="P112" s="76"/>
      <c r="Q112" s="35"/>
      <c r="R112" s="3"/>
      <c r="S112" s="3"/>
      <c r="T112" s="3"/>
      <c r="U112" s="43"/>
      <c r="V112" s="75"/>
      <c r="W112" s="76"/>
      <c r="X112" s="35"/>
      <c r="Y112" s="3"/>
      <c r="Z112" s="3"/>
      <c r="AA112" s="3"/>
      <c r="AB112" s="43"/>
      <c r="AC112" s="75"/>
      <c r="AD112" s="45"/>
      <c r="AE112" s="36"/>
      <c r="AF112" s="3"/>
      <c r="AG112" s="3"/>
      <c r="AH112" s="3"/>
      <c r="AI112" s="65"/>
      <c r="AJ112" s="65"/>
      <c r="AK112" s="65"/>
      <c r="AL112" s="65"/>
      <c r="AM112" s="65"/>
      <c r="AN112" s="65"/>
    </row>
    <row r="113" customFormat="false" ht="15" hidden="false" customHeight="false" outlineLevel="0" collapsed="false">
      <c r="A113" s="42" t="n">
        <f aca="false">SUM(D113:AH113)</f>
        <v>66</v>
      </c>
      <c r="B113" s="120"/>
      <c r="C113" s="101" t="s">
        <v>2</v>
      </c>
      <c r="D113" s="11" t="n">
        <v>2</v>
      </c>
      <c r="E113" s="11" t="n">
        <v>2</v>
      </c>
      <c r="F113" s="11" t="n">
        <v>2</v>
      </c>
      <c r="G113" s="67" t="n">
        <v>2</v>
      </c>
      <c r="H113" s="72" t="n">
        <v>2.5</v>
      </c>
      <c r="I113" s="73" t="n">
        <v>2.5</v>
      </c>
      <c r="J113" s="70" t="n">
        <v>2</v>
      </c>
      <c r="K113" s="12" t="n">
        <v>2</v>
      </c>
      <c r="L113" s="12" t="n">
        <v>2</v>
      </c>
      <c r="M113" s="12" t="n">
        <v>2</v>
      </c>
      <c r="N113" s="71" t="n">
        <v>2</v>
      </c>
      <c r="O113" s="72" t="n">
        <v>2.5</v>
      </c>
      <c r="P113" s="73" t="n">
        <v>2.5</v>
      </c>
      <c r="Q113" s="70" t="n">
        <v>2</v>
      </c>
      <c r="R113" s="12" t="n">
        <v>2</v>
      </c>
      <c r="S113" s="12" t="n">
        <v>2</v>
      </c>
      <c r="T113" s="12" t="n">
        <v>2</v>
      </c>
      <c r="U113" s="71" t="n">
        <v>2</v>
      </c>
      <c r="V113" s="72" t="n">
        <v>2.5</v>
      </c>
      <c r="W113" s="73" t="n">
        <v>2.5</v>
      </c>
      <c r="X113" s="70" t="n">
        <v>2</v>
      </c>
      <c r="Y113" s="12" t="n">
        <v>2</v>
      </c>
      <c r="Z113" s="12" t="n">
        <v>2</v>
      </c>
      <c r="AA113" s="12" t="n">
        <v>2</v>
      </c>
      <c r="AB113" s="71" t="n">
        <v>2</v>
      </c>
      <c r="AC113" s="72" t="n">
        <v>2.5</v>
      </c>
      <c r="AD113" s="69" t="n">
        <v>2.5</v>
      </c>
      <c r="AE113" s="103" t="n">
        <v>2</v>
      </c>
      <c r="AF113" s="12" t="n">
        <v>2</v>
      </c>
      <c r="AG113" s="12" t="n">
        <v>2</v>
      </c>
      <c r="AH113" s="12" t="n">
        <v>2</v>
      </c>
      <c r="AI113" s="65"/>
      <c r="AJ113" s="65"/>
      <c r="AK113" s="65"/>
      <c r="AL113" s="65"/>
      <c r="AM113" s="65"/>
      <c r="AN113" s="65"/>
    </row>
    <row r="114" customFormat="false" ht="15" hidden="false" customHeight="false" outlineLevel="0" collapsed="false">
      <c r="A114" s="14" t="n">
        <f aca="false">SUM(D114:AH114)</f>
        <v>22</v>
      </c>
      <c r="B114" s="121"/>
      <c r="C114" s="104" t="s">
        <v>3</v>
      </c>
      <c r="D114" s="15"/>
      <c r="E114" s="15" t="n">
        <v>1</v>
      </c>
      <c r="F114" s="15" t="n">
        <v>1</v>
      </c>
      <c r="G114" s="82" t="n">
        <v>1</v>
      </c>
      <c r="H114" s="122"/>
      <c r="I114" s="84"/>
      <c r="J114" s="105" t="n">
        <v>1</v>
      </c>
      <c r="K114" s="15" t="n">
        <v>1</v>
      </c>
      <c r="L114" s="15" t="n">
        <v>1</v>
      </c>
      <c r="M114" s="15" t="n">
        <v>1</v>
      </c>
      <c r="N114" s="82" t="n">
        <v>1</v>
      </c>
      <c r="O114" s="122"/>
      <c r="P114" s="84"/>
      <c r="Q114" s="105" t="n">
        <v>1</v>
      </c>
      <c r="R114" s="15" t="n">
        <v>1</v>
      </c>
      <c r="S114" s="15" t="n">
        <v>1</v>
      </c>
      <c r="T114" s="15" t="n">
        <v>1</v>
      </c>
      <c r="U114" s="82" t="n">
        <v>1</v>
      </c>
      <c r="V114" s="122"/>
      <c r="W114" s="84"/>
      <c r="X114" s="105" t="n">
        <v>1</v>
      </c>
      <c r="Y114" s="15" t="n">
        <v>1</v>
      </c>
      <c r="Z114" s="15" t="n">
        <v>1</v>
      </c>
      <c r="AA114" s="15" t="n">
        <v>1</v>
      </c>
      <c r="AB114" s="82" t="n">
        <v>1</v>
      </c>
      <c r="AC114" s="122"/>
      <c r="AD114" s="84"/>
      <c r="AE114" s="105" t="n">
        <v>1</v>
      </c>
      <c r="AF114" s="16" t="n">
        <v>1</v>
      </c>
      <c r="AG114" s="16" t="n">
        <v>1</v>
      </c>
      <c r="AH114" s="16" t="n">
        <v>1</v>
      </c>
      <c r="AI114" s="65"/>
      <c r="AJ114" s="65"/>
      <c r="AK114" s="65"/>
      <c r="AL114" s="65"/>
      <c r="AM114" s="65"/>
      <c r="AN114" s="65"/>
    </row>
    <row r="115" customFormat="false" ht="15" hidden="false" customHeight="false" outlineLevel="0" collapsed="false">
      <c r="A115" s="46" t="n">
        <f aca="false">SUM(D115:AH115)</f>
        <v>31</v>
      </c>
      <c r="B115" s="123"/>
      <c r="C115" s="108" t="s">
        <v>4</v>
      </c>
      <c r="D115" s="123" t="n">
        <v>1</v>
      </c>
      <c r="E115" s="123" t="n">
        <v>1</v>
      </c>
      <c r="F115" s="123" t="n">
        <v>1</v>
      </c>
      <c r="G115" s="123" t="n">
        <v>1</v>
      </c>
      <c r="H115" s="123" t="n">
        <v>1</v>
      </c>
      <c r="I115" s="123" t="n">
        <v>1</v>
      </c>
      <c r="J115" s="123" t="n">
        <v>1</v>
      </c>
      <c r="K115" s="123" t="n">
        <v>1</v>
      </c>
      <c r="L115" s="123" t="n">
        <v>1</v>
      </c>
      <c r="M115" s="123" t="n">
        <v>1</v>
      </c>
      <c r="N115" s="123" t="n">
        <v>1</v>
      </c>
      <c r="O115" s="123" t="n">
        <v>1</v>
      </c>
      <c r="P115" s="123" t="n">
        <v>1</v>
      </c>
      <c r="Q115" s="123" t="n">
        <v>1</v>
      </c>
      <c r="R115" s="123" t="n">
        <v>1</v>
      </c>
      <c r="S115" s="123" t="n">
        <v>1</v>
      </c>
      <c r="T115" s="123" t="n">
        <v>1</v>
      </c>
      <c r="U115" s="123" t="n">
        <v>1</v>
      </c>
      <c r="V115" s="123" t="n">
        <v>1</v>
      </c>
      <c r="W115" s="123" t="n">
        <v>1</v>
      </c>
      <c r="X115" s="123" t="n">
        <v>1</v>
      </c>
      <c r="Y115" s="123" t="n">
        <v>1</v>
      </c>
      <c r="Z115" s="123" t="n">
        <v>1</v>
      </c>
      <c r="AA115" s="123" t="n">
        <v>1</v>
      </c>
      <c r="AB115" s="123" t="n">
        <v>1</v>
      </c>
      <c r="AC115" s="123" t="n">
        <v>1</v>
      </c>
      <c r="AD115" s="123" t="n">
        <v>1</v>
      </c>
      <c r="AE115" s="123" t="n">
        <v>1</v>
      </c>
      <c r="AF115" s="123" t="n">
        <v>1</v>
      </c>
      <c r="AG115" s="123" t="n">
        <v>1</v>
      </c>
      <c r="AH115" s="123" t="n">
        <v>1</v>
      </c>
      <c r="AI115" s="65"/>
      <c r="AJ115" s="65"/>
      <c r="AK115" s="65"/>
      <c r="AL115" s="65"/>
      <c r="AM115" s="65"/>
      <c r="AN115" s="65"/>
    </row>
    <row r="116" customFormat="false" ht="15" hidden="false" customHeight="false" outlineLevel="0" collapsed="false">
      <c r="A116" s="21" t="n">
        <f aca="false">SUM(D116:AH116)</f>
        <v>54</v>
      </c>
      <c r="B116" s="124"/>
      <c r="C116" s="110" t="s">
        <v>5</v>
      </c>
      <c r="D116" s="22" t="n">
        <v>2</v>
      </c>
      <c r="E116" s="22" t="n">
        <v>2</v>
      </c>
      <c r="F116" s="22" t="n">
        <v>2</v>
      </c>
      <c r="G116" s="48" t="n">
        <v>2</v>
      </c>
      <c r="H116" s="49" t="n">
        <v>1</v>
      </c>
      <c r="I116" s="50" t="n">
        <v>1</v>
      </c>
      <c r="J116" s="51" t="n">
        <v>2</v>
      </c>
      <c r="K116" s="22" t="n">
        <v>2</v>
      </c>
      <c r="L116" s="22" t="n">
        <v>2</v>
      </c>
      <c r="M116" s="22" t="n">
        <v>2</v>
      </c>
      <c r="N116" s="48" t="n">
        <v>2</v>
      </c>
      <c r="O116" s="49" t="n">
        <v>1</v>
      </c>
      <c r="P116" s="50" t="n">
        <v>1</v>
      </c>
      <c r="Q116" s="51" t="n">
        <v>2</v>
      </c>
      <c r="R116" s="22" t="n">
        <v>2</v>
      </c>
      <c r="S116" s="22" t="n">
        <v>2</v>
      </c>
      <c r="T116" s="22" t="n">
        <v>2</v>
      </c>
      <c r="U116" s="48" t="n">
        <v>2</v>
      </c>
      <c r="V116" s="49" t="n">
        <v>1</v>
      </c>
      <c r="W116" s="50" t="n">
        <v>1</v>
      </c>
      <c r="X116" s="51" t="n">
        <v>2</v>
      </c>
      <c r="Y116" s="22" t="n">
        <v>2</v>
      </c>
      <c r="Z116" s="22" t="n">
        <v>2</v>
      </c>
      <c r="AA116" s="22" t="n">
        <v>2</v>
      </c>
      <c r="AB116" s="48" t="n">
        <v>2</v>
      </c>
      <c r="AC116" s="49" t="n">
        <v>1</v>
      </c>
      <c r="AD116" s="50" t="n">
        <v>1</v>
      </c>
      <c r="AE116" s="51" t="n">
        <v>2</v>
      </c>
      <c r="AF116" s="22" t="n">
        <v>2</v>
      </c>
      <c r="AG116" s="22" t="n">
        <v>2</v>
      </c>
      <c r="AH116" s="22" t="n">
        <v>2</v>
      </c>
      <c r="AI116" s="48"/>
      <c r="AJ116" s="65"/>
      <c r="AK116" s="65"/>
      <c r="AL116" s="65"/>
      <c r="AM116" s="65"/>
      <c r="AN116" s="65"/>
    </row>
    <row r="117" customFormat="false" ht="15" hidden="false" customHeight="false" outlineLevel="0" collapsed="false">
      <c r="A117" s="24" t="n">
        <f aca="false">SUM(D117:AH117)</f>
        <v>46</v>
      </c>
      <c r="B117" s="125"/>
      <c r="C117" s="111" t="s">
        <v>6</v>
      </c>
      <c r="D117" s="25" t="n">
        <v>2</v>
      </c>
      <c r="E117" s="25" t="n">
        <v>2</v>
      </c>
      <c r="F117" s="25" t="n">
        <v>2</v>
      </c>
      <c r="G117" s="52" t="n">
        <v>2</v>
      </c>
      <c r="H117" s="53"/>
      <c r="I117" s="54"/>
      <c r="J117" s="55" t="n">
        <v>2</v>
      </c>
      <c r="K117" s="25" t="n">
        <v>2</v>
      </c>
      <c r="L117" s="25" t="n">
        <v>2</v>
      </c>
      <c r="M117" s="25" t="n">
        <v>2</v>
      </c>
      <c r="N117" s="52" t="n">
        <v>2</v>
      </c>
      <c r="O117" s="53"/>
      <c r="P117" s="54"/>
      <c r="Q117" s="55" t="n">
        <v>2</v>
      </c>
      <c r="R117" s="25" t="n">
        <v>2</v>
      </c>
      <c r="S117" s="25" t="n">
        <v>2</v>
      </c>
      <c r="T117" s="25" t="n">
        <v>2</v>
      </c>
      <c r="U117" s="52" t="n">
        <v>2</v>
      </c>
      <c r="V117" s="53"/>
      <c r="W117" s="54"/>
      <c r="X117" s="55" t="n">
        <v>2</v>
      </c>
      <c r="Y117" s="25" t="n">
        <v>2</v>
      </c>
      <c r="Z117" s="25" t="n">
        <v>2</v>
      </c>
      <c r="AA117" s="25" t="n">
        <v>2</v>
      </c>
      <c r="AB117" s="52" t="n">
        <v>2</v>
      </c>
      <c r="AC117" s="53"/>
      <c r="AD117" s="54"/>
      <c r="AE117" s="55" t="n">
        <v>2</v>
      </c>
      <c r="AF117" s="25" t="n">
        <v>2</v>
      </c>
      <c r="AG117" s="25" t="n">
        <v>2</v>
      </c>
      <c r="AH117" s="25" t="n">
        <v>2</v>
      </c>
    </row>
    <row r="118" customFormat="false" ht="12.75" hidden="false" customHeight="false" outlineLevel="0" collapsed="false">
      <c r="A118" s="56" t="n">
        <f aca="false">SUM(A112:A117)</f>
        <v>219</v>
      </c>
      <c r="B118" s="126"/>
      <c r="C118" s="113"/>
      <c r="D118" s="5" t="n">
        <f aca="false">SUM(D112:D117)</f>
        <v>7</v>
      </c>
      <c r="E118" s="5" t="n">
        <f aca="false">SUM(E112:E117)</f>
        <v>8</v>
      </c>
      <c r="F118" s="5" t="n">
        <f aca="false">SUM(F112:F117)</f>
        <v>8</v>
      </c>
      <c r="G118" s="88" t="n">
        <f aca="false">SUM(G112:G117)</f>
        <v>8</v>
      </c>
      <c r="H118" s="92" t="n">
        <f aca="false">SUM(H112:H117)</f>
        <v>4.5</v>
      </c>
      <c r="I118" s="93" t="n">
        <f aca="false">SUM(I112:I117)</f>
        <v>4.5</v>
      </c>
      <c r="J118" s="94" t="n">
        <f aca="false">SUM(J112:J117)</f>
        <v>8</v>
      </c>
      <c r="K118" s="5" t="n">
        <f aca="false">SUM(K112:K117)</f>
        <v>8</v>
      </c>
      <c r="L118" s="5" t="n">
        <f aca="false">SUM(L112:L117)</f>
        <v>8</v>
      </c>
      <c r="M118" s="5" t="n">
        <f aca="false">SUM(M112:M117)</f>
        <v>8</v>
      </c>
      <c r="N118" s="88" t="n">
        <f aca="false">SUM(N112:N117)</f>
        <v>8</v>
      </c>
      <c r="O118" s="92" t="n">
        <f aca="false">SUM(O112:O117)</f>
        <v>4.5</v>
      </c>
      <c r="P118" s="115" t="n">
        <f aca="false">SUM(P112:P117)</f>
        <v>4.5</v>
      </c>
      <c r="Q118" s="36" t="n">
        <f aca="false">SUM(Q112:Q117)</f>
        <v>8</v>
      </c>
      <c r="R118" s="4" t="n">
        <f aca="false">SUM(R112:R117)</f>
        <v>8</v>
      </c>
      <c r="S118" s="4" t="n">
        <f aca="false">SUM(S112:S117)</f>
        <v>8</v>
      </c>
      <c r="T118" s="4" t="n">
        <f aca="false">SUM(T112:T117)</f>
        <v>8</v>
      </c>
      <c r="U118" s="32" t="n">
        <f aca="false">SUM(U112:U117)</f>
        <v>8</v>
      </c>
      <c r="V118" s="114" t="n">
        <f aca="false">SUM(V112:V117)</f>
        <v>4.5</v>
      </c>
      <c r="W118" s="115" t="n">
        <f aca="false">SUM(W112:W117)</f>
        <v>4.5</v>
      </c>
      <c r="X118" s="36" t="n">
        <f aca="false">SUM(X112:X117)</f>
        <v>8</v>
      </c>
      <c r="Y118" s="4" t="n">
        <f aca="false">SUM(Y112:Y117)</f>
        <v>8</v>
      </c>
      <c r="Z118" s="4" t="n">
        <f aca="false">SUM(Z112:Z117)</f>
        <v>8</v>
      </c>
      <c r="AA118" s="4" t="n">
        <f aca="false">SUM(AA112:AA117)</f>
        <v>8</v>
      </c>
      <c r="AB118" s="32" t="n">
        <f aca="false">SUM(AB112:AB117)</f>
        <v>8</v>
      </c>
      <c r="AC118" s="114" t="n">
        <f aca="false">SUM(AC112:AC117)</f>
        <v>4.5</v>
      </c>
      <c r="AD118" s="115" t="n">
        <f aca="false">SUM(AD112:AD117)</f>
        <v>4.5</v>
      </c>
      <c r="AE118" s="36" t="n">
        <f aca="false">SUM(AE112:AE117)</f>
        <v>8</v>
      </c>
      <c r="AF118" s="4"/>
      <c r="AG118" s="4" t="n">
        <f aca="false">SUM(AG112:AG117)</f>
        <v>8</v>
      </c>
      <c r="AH118" s="4" t="n">
        <f aca="false">SUM(AH112:AH117)</f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8" min="1" style="0" width="8.36734693877551"/>
    <col collapsed="false" hidden="false" max="9" min="9" style="0" width="14.5816326530612"/>
    <col collapsed="false" hidden="false" max="1025" min="10" style="0" width="8.36734693877551"/>
  </cols>
  <sheetData>
    <row r="1" customFormat="false" ht="12.75" hidden="false" customHeight="false" outlineLevel="0" collapsed="false">
      <c r="I1" s="163" t="n">
        <f aca="true">NOW()</f>
        <v>43164.7511929282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224" t="n">
        <f aca="false">I2-I1</f>
        <v>-547.176956817144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216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3084.13043478261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0.572916666666667</v>
      </c>
      <c r="K8" s="180" t="n">
        <v>0.629166666666667</v>
      </c>
      <c r="L8" s="180" t="n">
        <v>0.390972222222222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0.604166666666667</v>
      </c>
      <c r="K9" s="180" t="n">
        <v>0.693055555555556</v>
      </c>
      <c r="L9" s="180" t="n">
        <v>0.422222222222222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0.75</v>
      </c>
      <c r="K10" s="174" t="n">
        <f aca="false">(K9-K8)*24</f>
        <v>1.53333333333334</v>
      </c>
      <c r="L10" s="174" t="n">
        <f aca="false">(L9-L8)*24</f>
        <v>0.75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H11" s="205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n">
        <f aca="false">(B14*B15-D17)/(B15-COUNT(D21:D51))</f>
        <v>68.258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n">
        <f aca="false">R16/E18</f>
        <v>2.35897435897436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f aca="false">COUNT(C21:C51)</f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31</v>
      </c>
      <c r="Q15" s="30"/>
      <c r="R15" s="190" t="n">
        <f aca="false">MAX(R21:R51)/F5</f>
        <v>0.819095477386935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46</v>
      </c>
      <c r="S16" s="132"/>
      <c r="T16" s="132"/>
      <c r="U16" s="30" t="n">
        <f aca="false">MAX(U21:U51)-U19</f>
        <v>0</v>
      </c>
      <c r="V16" s="30" t="n">
        <f aca="false">MAX(V21:V51)-V19</f>
        <v>1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64.5483225806452</v>
      </c>
      <c r="B17" s="192" t="n">
        <f aca="false">B14*COUNT(D21:D51)</f>
        <v>111.290322580645</v>
      </c>
      <c r="C17" s="193" t="s">
        <v>88</v>
      </c>
      <c r="D17" s="194" t="n">
        <f aca="false">SUM(D21:D51)</f>
        <v>46.742</v>
      </c>
      <c r="E17" s="30"/>
      <c r="F17" s="30" t="n">
        <f aca="false">D17-E14</f>
        <v>-68.258</v>
      </c>
      <c r="H17" s="176"/>
      <c r="O17" s="184" t="s">
        <v>1</v>
      </c>
      <c r="P17" s="0" t="s">
        <v>89</v>
      </c>
      <c r="R17" s="170" t="n">
        <f aca="false">(MAX(R21:R51)-R19)/COUNT(R21:R51)</f>
        <v>1.53333333333333</v>
      </c>
      <c r="S17" s="30"/>
      <c r="U17" s="133" t="n">
        <f aca="false">U16/COUNT(U21:U51)</f>
        <v>0</v>
      </c>
      <c r="V17" s="134" t="n">
        <f aca="false">(MAX(V21:V51)-V19)/COUNT(V21:V51)</f>
        <v>0.0333333333333333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19.5</v>
      </c>
      <c r="F18" s="30" t="n">
        <f aca="false">SUM(F21:F51)</f>
        <v>3.5</v>
      </c>
      <c r="G18" s="30" t="n">
        <f aca="false">SUM(G21:G51)</f>
        <v>0</v>
      </c>
      <c r="H18" s="159" t="n">
        <f aca="false">SUM(H21:H51)</f>
        <v>0.001</v>
      </c>
      <c r="I18" s="196" t="n">
        <f aca="false">SUM(I21:I51)</f>
        <v>23.74</v>
      </c>
      <c r="L18" s="196" t="n">
        <f aca="false">SUM(L21:L51)</f>
        <v>0.001</v>
      </c>
      <c r="O18" s="192" t="n">
        <v>40</v>
      </c>
      <c r="P18" s="0" t="s">
        <v>90</v>
      </c>
      <c r="R18" s="0" t="n">
        <f aca="false">F5-MAX(R21:R51)</f>
        <v>216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23</v>
      </c>
      <c r="AC18" s="0" t="n">
        <f aca="false">MAX(AC21:AC51)</f>
        <v>23</v>
      </c>
      <c r="AD18" s="0" t="n">
        <f aca="false">MAX(AD21:AD51)</f>
        <v>1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163.258</v>
      </c>
      <c r="C19" s="30" t="s">
        <v>86</v>
      </c>
      <c r="D19" s="132" t="n">
        <f aca="false">D17/COUNT(D21:D51)</f>
        <v>1.55806666666667</v>
      </c>
      <c r="E19" s="132" t="n">
        <f aca="false">E18/COUNT(E21:E51)</f>
        <v>0.65</v>
      </c>
      <c r="F19" s="30" t="n">
        <f aca="false">IF(COUNT(F21:F51)&gt;0,(F18/COUNT(F21:F51)),0)</f>
        <v>0.125</v>
      </c>
      <c r="G19" s="30" t="n">
        <f aca="false">IF(COUNT(G21:G51)&gt;0,(G18/COUNT(G21:G51)),0)</f>
        <v>0</v>
      </c>
      <c r="H19" s="191" t="n">
        <f aca="false">H18/COUNT(D21:D51)</f>
        <v>3.33333333333333E-005</v>
      </c>
      <c r="I19" s="132" t="n">
        <f aca="false">I18/COUNT(I21:I51)</f>
        <v>0.791333333333333</v>
      </c>
      <c r="L19" s="132" t="n">
        <f aca="false">L18/COUNT(L21:L51)</f>
        <v>0.001</v>
      </c>
      <c r="P19" s="198" t="s">
        <v>91</v>
      </c>
      <c r="R19" s="0" t="n">
        <v>932</v>
      </c>
      <c r="S19" s="132" t="n">
        <v>0</v>
      </c>
      <c r="T19" s="30"/>
      <c r="U19" s="30" t="n">
        <v>0</v>
      </c>
      <c r="V19" s="30" t="n">
        <v>158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$F$5-O21</f>
        <v>233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5.498</v>
      </c>
      <c r="C21" s="30" t="n">
        <v>1</v>
      </c>
      <c r="D21" s="170" t="n">
        <f aca="false">IF(E21="","",SUM(E21:L21))</f>
        <v>1.502</v>
      </c>
      <c r="E21" s="0" t="n">
        <v>1</v>
      </c>
      <c r="F21" s="0" t="n">
        <v>0</v>
      </c>
      <c r="H21" s="176" t="n">
        <v>0.001</v>
      </c>
      <c r="I21" s="0" t="n">
        <v>0.5</v>
      </c>
      <c r="L21" s="0" t="n">
        <v>0.001</v>
      </c>
      <c r="M21" s="208"/>
      <c r="O21" s="184" t="n">
        <v>961</v>
      </c>
      <c r="P21" s="30" t="n">
        <v>1</v>
      </c>
      <c r="Q21" s="0" t="n">
        <f aca="false">IF(R21="","",SUM(R21:AA21)-SUM($R$19:$AA$19))</f>
        <v>2</v>
      </c>
      <c r="R21" s="0" t="n">
        <v>933</v>
      </c>
      <c r="U21" s="176" t="n">
        <v>0</v>
      </c>
      <c r="V21" s="30" t="n">
        <v>159</v>
      </c>
      <c r="AB21" s="0" t="n">
        <f aca="false">IF(AC21="","",SUM(AC21:AK21))</f>
        <v>2</v>
      </c>
      <c r="AC21" s="199" t="n">
        <f aca="false">R21-R19</f>
        <v>1</v>
      </c>
      <c r="AD21" s="199" t="n">
        <f aca="false">V21-V19</f>
        <v>1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n">
        <f aca="false">IF(D22="","",SUM($J$12:$L$12)-D22)</f>
        <v>4.5</v>
      </c>
      <c r="C22" s="30" t="n">
        <v>2</v>
      </c>
      <c r="D22" s="170" t="n">
        <f aca="false">IF(E22="","",SUM(E22:L22))</f>
        <v>2.5</v>
      </c>
      <c r="E22" s="0" t="n">
        <v>2</v>
      </c>
      <c r="F22" s="0" t="n">
        <v>0</v>
      </c>
      <c r="H22" s="176"/>
      <c r="I22" s="0" t="n">
        <v>0.5</v>
      </c>
      <c r="M22" s="208"/>
      <c r="N22" s="192"/>
      <c r="P22" s="30" t="n">
        <v>2</v>
      </c>
      <c r="Q22" s="0" t="n">
        <f aca="false">IF(R22="","",SUM(R22:AA22)-SUM($R$19:$AA$19))</f>
        <v>25</v>
      </c>
      <c r="R22" s="0" t="n">
        <v>956</v>
      </c>
      <c r="U22" s="176"/>
      <c r="V22" s="30" t="n">
        <v>159</v>
      </c>
      <c r="AB22" s="0" t="n">
        <f aca="false">IF(AC22="","",SUM(AC22:AK22))</f>
        <v>23</v>
      </c>
      <c r="AC22" s="0" t="n">
        <f aca="false">IF(R22="","",R22-R21)</f>
        <v>23</v>
      </c>
      <c r="AD22" s="0" t="n">
        <f aca="false">IF(V22="","",V22-V21)</f>
        <v>0</v>
      </c>
    </row>
    <row r="23" customFormat="false" ht="15.75" hidden="false" customHeight="true" outlineLevel="0" collapsed="false">
      <c r="A23" s="186" t="n">
        <f aca="false">IF(D23="","",SUM($J$12:$L$12)-D23)</f>
        <v>5.76</v>
      </c>
      <c r="C23" s="30" t="n">
        <v>3</v>
      </c>
      <c r="D23" s="170" t="n">
        <f aca="false">IF(E23="","",SUM(E23:L23))</f>
        <v>1.24</v>
      </c>
      <c r="E23" s="0" t="n">
        <v>0</v>
      </c>
      <c r="F23" s="0" t="n">
        <v>0</v>
      </c>
      <c r="H23" s="200"/>
      <c r="I23" s="0" t="n">
        <v>1.24</v>
      </c>
      <c r="M23" s="208"/>
      <c r="N23" s="192"/>
      <c r="P23" s="30" t="n">
        <v>3</v>
      </c>
      <c r="Q23" s="0" t="n">
        <f aca="false">IF(R23="","",SUM(R23:AA23)-SUM($R$19:$AA$19))</f>
        <v>25</v>
      </c>
      <c r="R23" s="0" t="n">
        <v>956</v>
      </c>
      <c r="U23" s="176"/>
      <c r="V23" s="30" t="n">
        <v>159</v>
      </c>
      <c r="AB23" s="0" t="n">
        <f aca="false">IF(AC23="","",SUM(AC23:AK23))</f>
        <v>0</v>
      </c>
      <c r="AC23" s="0" t="n">
        <f aca="false">IF(R23="","",R23-R22)</f>
        <v>0</v>
      </c>
      <c r="AD23" s="0" t="n">
        <f aca="false">IF(V23="","",V23-V22)</f>
        <v>0</v>
      </c>
    </row>
    <row r="24" customFormat="false" ht="15.75" hidden="false" customHeight="true" outlineLevel="0" collapsed="false">
      <c r="A24" s="186" t="n">
        <f aca="false">IF(D24="","",SUM($J$12:$L$12)-D24)</f>
        <v>6.5</v>
      </c>
      <c r="C24" s="130" t="n">
        <v>4</v>
      </c>
      <c r="D24" s="0" t="n">
        <f aca="false">IF(E24="","",SUM(E24:L24))</f>
        <v>0.5</v>
      </c>
      <c r="E24" s="0" t="n">
        <v>0</v>
      </c>
      <c r="F24" s="0" t="n">
        <v>0</v>
      </c>
      <c r="H24" s="176"/>
      <c r="I24" s="0" t="n">
        <v>0.5</v>
      </c>
      <c r="M24" s="208"/>
      <c r="N24" s="192"/>
      <c r="P24" s="130" t="n">
        <v>4</v>
      </c>
      <c r="Q24" s="0" t="n">
        <f aca="false">IF(R24="","",SUM(R24:AA24)-SUM($R$19:$AA$19))</f>
        <v>25</v>
      </c>
      <c r="R24" s="0" t="n">
        <v>956</v>
      </c>
      <c r="U24" s="176"/>
      <c r="V24" s="30" t="n">
        <v>159</v>
      </c>
      <c r="AB24" s="0" t="n">
        <f aca="false">IF(AC24="","",SUM(AC24:AK24))</f>
        <v>0</v>
      </c>
      <c r="AC24" s="0" t="n">
        <f aca="false">IF(R24="","",R24-R23)</f>
        <v>0</v>
      </c>
      <c r="AD24" s="0" t="n">
        <f aca="false">IF(V24="","",V24-V23)</f>
        <v>0</v>
      </c>
    </row>
    <row r="25" customFormat="false" ht="15.75" hidden="false" customHeight="true" outlineLevel="0" collapsed="false">
      <c r="A25" s="186" t="n">
        <f aca="false">IF(D25="","",SUM($J$12:$L$12)-D25)</f>
        <v>6.5</v>
      </c>
      <c r="C25" s="130" t="n">
        <v>5</v>
      </c>
      <c r="D25" s="0" t="n">
        <f aca="false">IF(E25="","",SUM(E25:L25))</f>
        <v>0.5</v>
      </c>
      <c r="E25" s="0" t="n">
        <v>0</v>
      </c>
      <c r="F25" s="0" t="n">
        <v>0</v>
      </c>
      <c r="H25" s="176"/>
      <c r="I25" s="0" t="n">
        <v>0.5</v>
      </c>
      <c r="M25" s="208"/>
      <c r="N25" s="192"/>
      <c r="P25" s="130" t="n">
        <v>5</v>
      </c>
      <c r="Q25" s="0" t="n">
        <f aca="false">IF(R25="","",SUM(R25:AA25)-SUM($R$19:$AA$19))</f>
        <v>25</v>
      </c>
      <c r="R25" s="0" t="n">
        <v>956</v>
      </c>
      <c r="U25" s="176"/>
      <c r="V25" s="30" t="n">
        <v>159</v>
      </c>
      <c r="AB25" s="0" t="n">
        <f aca="false">IF(AC25="","",SUM(AC25:AK25))</f>
        <v>0</v>
      </c>
      <c r="AC25" s="0" t="n">
        <f aca="false">IF(R25="","",R25-R24)</f>
        <v>0</v>
      </c>
      <c r="AD25" s="0" t="n">
        <f aca="false">IF(V25="","",V25-V24)</f>
        <v>0</v>
      </c>
    </row>
    <row r="26" customFormat="false" ht="15.75" hidden="false" customHeight="true" outlineLevel="0" collapsed="false">
      <c r="A26" s="186" t="n">
        <f aca="false">IF(D26="","",SUM($J$12:$L$12)-D26)</f>
        <v>6.5</v>
      </c>
      <c r="C26" s="30" t="n">
        <v>6</v>
      </c>
      <c r="D26" s="0" t="n">
        <f aca="false">IF(E26="","",SUM(E26:L26))</f>
        <v>0.5</v>
      </c>
      <c r="E26" s="0" t="n">
        <v>0</v>
      </c>
      <c r="F26" s="0" t="n">
        <v>0</v>
      </c>
      <c r="H26" s="176"/>
      <c r="I26" s="0" t="n">
        <v>0.5</v>
      </c>
      <c r="M26" s="208"/>
      <c r="N26" s="192"/>
      <c r="P26" s="30" t="n">
        <v>6</v>
      </c>
      <c r="Q26" s="0" t="n">
        <f aca="false">IF(R26="","",SUM(R26:AA26)-SUM($R$19:$AA$19))</f>
        <v>25</v>
      </c>
      <c r="R26" s="0" t="n">
        <v>956</v>
      </c>
      <c r="U26" s="176"/>
      <c r="V26" s="30" t="n">
        <v>159</v>
      </c>
      <c r="AB26" s="0" t="n">
        <f aca="false">IF(AC26="","",SUM(AC26:AK26))</f>
        <v>0</v>
      </c>
      <c r="AC26" s="0" t="n">
        <f aca="false">IF(R26="","",R26-R25)</f>
        <v>0</v>
      </c>
      <c r="AD26" s="0" t="n">
        <f aca="false">IF(V26="","",V26-V25)</f>
        <v>0</v>
      </c>
    </row>
    <row r="27" customFormat="false" ht="15.75" hidden="false" customHeight="true" outlineLevel="0" collapsed="false">
      <c r="A27" s="186" t="n">
        <f aca="false">IF(D27="","",SUM($J$12:$L$12)-D27)</f>
        <v>6.5</v>
      </c>
      <c r="C27" s="30" t="n">
        <v>7</v>
      </c>
      <c r="D27" s="0" t="n">
        <f aca="false">IF(E27="","",SUM(E27:L27))</f>
        <v>0.5</v>
      </c>
      <c r="E27" s="0" t="n">
        <v>0</v>
      </c>
      <c r="F27" s="0" t="n">
        <v>0</v>
      </c>
      <c r="H27" s="176"/>
      <c r="I27" s="0" t="n">
        <v>0.5</v>
      </c>
      <c r="M27" s="208"/>
      <c r="N27" s="192"/>
      <c r="P27" s="30" t="n">
        <v>7</v>
      </c>
      <c r="Q27" s="0" t="n">
        <f aca="false">IF(R27="","",SUM(R27:AA27)-SUM($R$19:$AA$19))</f>
        <v>25</v>
      </c>
      <c r="R27" s="0" t="n">
        <v>956</v>
      </c>
      <c r="U27" s="176"/>
      <c r="V27" s="30" t="n">
        <v>159</v>
      </c>
      <c r="AB27" s="0" t="n">
        <f aca="false">IF(AC27="","",SUM(AC27:AK27))</f>
        <v>0</v>
      </c>
      <c r="AC27" s="0" t="n">
        <f aca="false">IF(R27="","",R27-R26)</f>
        <v>0</v>
      </c>
      <c r="AD27" s="0" t="n">
        <f aca="false">IF(V27="","",V27-V26)</f>
        <v>0</v>
      </c>
    </row>
    <row r="28" customFormat="false" ht="15.75" hidden="false" customHeight="true" outlineLevel="0" collapsed="false">
      <c r="A28" s="186" t="n">
        <f aca="false">IF(D28="","",SUM($J$12:$L$12)-D28)</f>
        <v>6.5</v>
      </c>
      <c r="C28" s="30" t="n">
        <v>8</v>
      </c>
      <c r="D28" s="170" t="n">
        <f aca="false">IF(E28="","",SUM(E28:L28))</f>
        <v>0.5</v>
      </c>
      <c r="E28" s="0" t="n">
        <v>0</v>
      </c>
      <c r="F28" s="0" t="n">
        <v>0</v>
      </c>
      <c r="H28" s="176"/>
      <c r="I28" s="0" t="n">
        <v>0.5</v>
      </c>
      <c r="M28" s="208"/>
      <c r="N28" s="192"/>
      <c r="P28" s="30" t="n">
        <v>8</v>
      </c>
      <c r="Q28" s="0" t="n">
        <f aca="false">IF(R28="","",SUM(R28:AA28)-SUM($R$19:$AA$19))</f>
        <v>25</v>
      </c>
      <c r="R28" s="0" t="n">
        <v>956</v>
      </c>
      <c r="U28" s="176"/>
      <c r="V28" s="30" t="n">
        <v>159</v>
      </c>
      <c r="AB28" s="0" t="n">
        <f aca="false">IF(AC28="","",SUM(AC28:AK28))</f>
        <v>0</v>
      </c>
      <c r="AC28" s="0" t="n">
        <f aca="false">IF(R28="","",R28-R27)</f>
        <v>0</v>
      </c>
      <c r="AD28" s="0" t="n">
        <f aca="false">IF(V28="","",V28-V27)</f>
        <v>0</v>
      </c>
    </row>
    <row r="29" customFormat="false" ht="15.75" hidden="false" customHeight="true" outlineLevel="0" collapsed="false">
      <c r="A29" s="186" t="n">
        <f aca="false">IF(D29="","",SUM($J$12:$L$12)-D29)</f>
        <v>6.5</v>
      </c>
      <c r="C29" s="30" t="n">
        <v>9</v>
      </c>
      <c r="D29" s="0" t="n">
        <f aca="false">IF(E29="","",SUM(E29:L29))</f>
        <v>0.5</v>
      </c>
      <c r="E29" s="0" t="n">
        <v>0</v>
      </c>
      <c r="F29" s="0" t="n">
        <v>0</v>
      </c>
      <c r="H29" s="176"/>
      <c r="I29" s="0" t="n">
        <v>0.5</v>
      </c>
      <c r="M29" s="208"/>
      <c r="N29" s="192"/>
      <c r="P29" s="30" t="n">
        <v>9</v>
      </c>
      <c r="Q29" s="0" t="n">
        <f aca="false">IF(R29="","",SUM(R29:AA29)-SUM($R$19:$AA$19))</f>
        <v>25</v>
      </c>
      <c r="R29" s="0" t="n">
        <v>956</v>
      </c>
      <c r="U29" s="176"/>
      <c r="V29" s="30" t="n">
        <v>159</v>
      </c>
      <c r="AB29" s="0" t="n">
        <f aca="false">IF(AC29="","",SUM(AC29:AK29))</f>
        <v>0</v>
      </c>
      <c r="AC29" s="0" t="n">
        <f aca="false">IF(R29="","",R29-R28)</f>
        <v>0</v>
      </c>
      <c r="AD29" s="0" t="n">
        <f aca="false">IF(V29="","",V29-V28)</f>
        <v>0</v>
      </c>
    </row>
    <row r="30" customFormat="false" ht="15.75" hidden="false" customHeight="true" outlineLevel="0" collapsed="false">
      <c r="A30" s="186" t="n">
        <f aca="false">IF(D30="","",SUM($J$12:$L$12)-D30)</f>
        <v>3</v>
      </c>
      <c r="C30" s="30" t="n">
        <v>10</v>
      </c>
      <c r="D30" s="0" t="n">
        <f aca="false">IF(E30="","",SUM(E30:L30))</f>
        <v>4</v>
      </c>
      <c r="E30" s="0" t="n">
        <v>0</v>
      </c>
      <c r="F30" s="0" t="n">
        <v>3.5</v>
      </c>
      <c r="H30" s="176"/>
      <c r="I30" s="0" t="n">
        <v>0.5</v>
      </c>
      <c r="M30" s="208"/>
      <c r="N30" s="192"/>
      <c r="P30" s="30" t="n">
        <v>10</v>
      </c>
      <c r="Q30" s="0" t="n">
        <f aca="false">IF(R30="","",SUM(R30:AA30)-SUM($R$19:$AA$19))</f>
        <v>25</v>
      </c>
      <c r="R30" s="0" t="n">
        <v>956</v>
      </c>
      <c r="U30" s="176"/>
      <c r="V30" s="30" t="n">
        <v>159</v>
      </c>
      <c r="AB30" s="0" t="n">
        <f aca="false">IF(AC30="","",SUM(AC30:AK30))</f>
        <v>0</v>
      </c>
      <c r="AC30" s="0" t="n">
        <f aca="false">IF(R30="","",R30-R29)</f>
        <v>0</v>
      </c>
      <c r="AD30" s="0" t="n">
        <f aca="false">IF(V30="","",V30-V29)</f>
        <v>0</v>
      </c>
    </row>
    <row r="31" customFormat="false" ht="15.75" hidden="false" customHeight="true" outlineLevel="0" collapsed="false">
      <c r="A31" s="186" t="n">
        <f aca="false">IF(D31="","",SUM($J$12:$L$12)-D31)</f>
        <v>6.5</v>
      </c>
      <c r="C31" s="130" t="n">
        <v>11</v>
      </c>
      <c r="D31" s="0" t="n">
        <f aca="false">IF(E31="","",SUM(E31:L31))</f>
        <v>0.5</v>
      </c>
      <c r="E31" s="0" t="n">
        <v>0</v>
      </c>
      <c r="F31" s="0" t="n">
        <v>0</v>
      </c>
      <c r="H31" s="176"/>
      <c r="I31" s="0" t="n">
        <v>0.5</v>
      </c>
      <c r="M31" s="208"/>
      <c r="N31" s="192"/>
      <c r="P31" s="130" t="n">
        <v>11</v>
      </c>
      <c r="Q31" s="0" t="n">
        <f aca="false">IF(R31="","",SUM(R31:AA31)-SUM($R$19:$AA$19))</f>
        <v>25</v>
      </c>
      <c r="R31" s="0" t="n">
        <v>956</v>
      </c>
      <c r="U31" s="176"/>
      <c r="V31" s="30" t="n">
        <v>159</v>
      </c>
      <c r="AB31" s="0" t="n">
        <f aca="false">IF(AC31="","",SUM(AC31:AK31))</f>
        <v>0</v>
      </c>
      <c r="AC31" s="0" t="n">
        <f aca="false">IF(R31="","",R31-R30)</f>
        <v>0</v>
      </c>
      <c r="AD31" s="0" t="n">
        <f aca="false">IF(V31="","",V31-V30)</f>
        <v>0</v>
      </c>
    </row>
    <row r="32" customFormat="false" ht="15.75" hidden="false" customHeight="true" outlineLevel="0" collapsed="false">
      <c r="A32" s="186" t="n">
        <f aca="false">IF(D32="","",SUM($J$12:$L$12)-D32)</f>
        <v>5.5</v>
      </c>
      <c r="C32" s="130" t="n">
        <v>12</v>
      </c>
      <c r="D32" s="0" t="n">
        <f aca="false">IF(E32="","",SUM(E32:L32))</f>
        <v>1.5</v>
      </c>
      <c r="E32" s="0" t="n">
        <v>1</v>
      </c>
      <c r="F32" s="0" t="n">
        <v>0</v>
      </c>
      <c r="H32" s="176"/>
      <c r="I32" s="0" t="n">
        <v>0.5</v>
      </c>
      <c r="M32" s="208"/>
      <c r="N32" s="192"/>
      <c r="P32" s="130" t="n">
        <v>12</v>
      </c>
      <c r="Q32" s="0" t="n">
        <f aca="false">IF(R32="","",SUM(R32:AA32)-SUM($R$19:$AA$19))</f>
        <v>25</v>
      </c>
      <c r="R32" s="0" t="n">
        <v>956</v>
      </c>
      <c r="U32" s="176"/>
      <c r="V32" s="30" t="n">
        <v>159</v>
      </c>
      <c r="AB32" s="0" t="n">
        <f aca="false">IF(AC32="","",SUM(AC32:AK32))</f>
        <v>0</v>
      </c>
      <c r="AC32" s="0" t="n">
        <f aca="false">IF(R32="","",R32-R31)</f>
        <v>0</v>
      </c>
      <c r="AD32" s="0" t="n">
        <f aca="false">IF(V32="","",V32-V31)</f>
        <v>0</v>
      </c>
    </row>
    <row r="33" customFormat="false" ht="15.75" hidden="false" customHeight="true" outlineLevel="0" collapsed="false">
      <c r="A33" s="186" t="n">
        <f aca="false">IF(D33="","",SUM($J$12:$L$12)-D33)</f>
        <v>5</v>
      </c>
      <c r="C33" s="30" t="n">
        <v>13</v>
      </c>
      <c r="D33" s="0" t="n">
        <f aca="false">IF(E33="","",SUM(E33:L33))</f>
        <v>2</v>
      </c>
      <c r="E33" s="0" t="n">
        <v>0.5</v>
      </c>
      <c r="F33" s="0" t="n">
        <v>0</v>
      </c>
      <c r="H33" s="176"/>
      <c r="I33" s="0" t="n">
        <v>1.5</v>
      </c>
      <c r="M33" s="208"/>
      <c r="N33" s="192"/>
      <c r="P33" s="30" t="n">
        <v>13</v>
      </c>
      <c r="Q33" s="0" t="n">
        <f aca="false">IF(R33="","",SUM(R33:AA33)-SUM($R$19:$AA$19))</f>
        <v>25</v>
      </c>
      <c r="R33" s="0" t="n">
        <v>956</v>
      </c>
      <c r="U33" s="176"/>
      <c r="V33" s="30" t="n">
        <v>159</v>
      </c>
      <c r="AB33" s="0" t="n">
        <f aca="false">IF(AC33="","",SUM(AC33:AK33))</f>
        <v>0</v>
      </c>
      <c r="AC33" s="0" t="n">
        <f aca="false">IF(R33="","",R33-R32)</f>
        <v>0</v>
      </c>
      <c r="AD33" s="0" t="n">
        <f aca="false">IF(V33="","",V33-V32)</f>
        <v>0</v>
      </c>
    </row>
    <row r="34" customFormat="false" ht="15.75" hidden="false" customHeight="true" outlineLevel="0" collapsed="false">
      <c r="A34" s="186" t="n">
        <f aca="false">IF(D34="","",SUM($J$12:$L$12)-D34)</f>
        <v>4</v>
      </c>
      <c r="C34" s="30" t="n">
        <v>14</v>
      </c>
      <c r="D34" s="0" t="n">
        <f aca="false">IF(E34="","",SUM(E34:L34))</f>
        <v>3</v>
      </c>
      <c r="E34" s="0" t="n">
        <v>1.5</v>
      </c>
      <c r="F34" s="0" t="n">
        <v>0</v>
      </c>
      <c r="H34" s="176"/>
      <c r="I34" s="0" t="n">
        <v>1.5</v>
      </c>
      <c r="M34" s="208"/>
      <c r="N34" s="192"/>
      <c r="P34" s="30" t="n">
        <v>14</v>
      </c>
      <c r="Q34" s="0" t="n">
        <f aca="false">IF(R34="","",SUM(R34:AA34)-SUM($R$19:$AA$19))</f>
        <v>25</v>
      </c>
      <c r="R34" s="0" t="n">
        <v>956</v>
      </c>
      <c r="U34" s="176"/>
      <c r="V34" s="30" t="n">
        <v>159</v>
      </c>
      <c r="AB34" s="0" t="n">
        <f aca="false">IF(AC34="","",SUM(AC34:AK34))</f>
        <v>0</v>
      </c>
      <c r="AC34" s="0" t="n">
        <f aca="false">IF(R34="","",R34-R33)</f>
        <v>0</v>
      </c>
      <c r="AD34" s="0" t="n">
        <f aca="false">IF(V34="","",V34-V33)</f>
        <v>0</v>
      </c>
    </row>
    <row r="35" customFormat="false" ht="15.75" hidden="false" customHeight="true" outlineLevel="0" collapsed="false">
      <c r="A35" s="186" t="n">
        <f aca="false">IF(D35="","",SUM($J$12:$L$12)-D35)</f>
        <v>3.5</v>
      </c>
      <c r="C35" s="30" t="n">
        <v>15</v>
      </c>
      <c r="D35" s="0" t="n">
        <f aca="false">IF(E35="","",SUM(E35:L35))</f>
        <v>3.5</v>
      </c>
      <c r="E35" s="0" t="n">
        <v>2</v>
      </c>
      <c r="F35" s="0" t="n">
        <v>0</v>
      </c>
      <c r="H35" s="176"/>
      <c r="I35" s="0" t="n">
        <v>1.5</v>
      </c>
      <c r="M35" s="208"/>
      <c r="N35" s="192"/>
      <c r="P35" s="30" t="n">
        <v>15</v>
      </c>
      <c r="Q35" s="0" t="n">
        <f aca="false">IF(R35="","",SUM(R35:AA35)-SUM($R$19:$AA$19))</f>
        <v>25</v>
      </c>
      <c r="R35" s="0" t="n">
        <v>956</v>
      </c>
      <c r="U35" s="176"/>
      <c r="V35" s="30" t="n">
        <v>159</v>
      </c>
      <c r="AB35" s="0" t="n">
        <f aca="false">IF(AC35="","",SUM(AC35:AK35))</f>
        <v>0</v>
      </c>
      <c r="AC35" s="0" t="n">
        <f aca="false">IF(R35="","",R35-R34)</f>
        <v>0</v>
      </c>
      <c r="AD35" s="0" t="n">
        <f aca="false">IF(V35="","",V35-V34)</f>
        <v>0</v>
      </c>
    </row>
    <row r="36" customFormat="false" ht="15.75" hidden="false" customHeight="true" outlineLevel="0" collapsed="false">
      <c r="A36" s="186" t="n">
        <f aca="false">IF(D36="","",SUM($J$12:$L$12)-D36)</f>
        <v>3.5</v>
      </c>
      <c r="C36" s="30" t="n">
        <v>16</v>
      </c>
      <c r="D36" s="0" t="n">
        <f aca="false">IF(E36="","",SUM(E36:L36))</f>
        <v>3.5</v>
      </c>
      <c r="E36" s="0" t="n">
        <v>2</v>
      </c>
      <c r="F36" s="0" t="n">
        <v>0</v>
      </c>
      <c r="H36" s="176"/>
      <c r="I36" s="0" t="n">
        <v>1.5</v>
      </c>
      <c r="M36" s="208"/>
      <c r="N36" s="192"/>
      <c r="P36" s="30" t="n">
        <v>16</v>
      </c>
      <c r="Q36" s="0" t="n">
        <f aca="false">IF(R36="","",SUM(R36:AA36)-SUM($R$19:$AA$19))</f>
        <v>25</v>
      </c>
      <c r="R36" s="0" t="n">
        <v>956</v>
      </c>
      <c r="U36" s="176"/>
      <c r="V36" s="30" t="n">
        <v>159</v>
      </c>
      <c r="AB36" s="0" t="n">
        <f aca="false">IF(AC36="","",SUM(AC36:AK36))</f>
        <v>0</v>
      </c>
      <c r="AC36" s="0" t="n">
        <f aca="false">IF(R36="","",R36-R35)</f>
        <v>0</v>
      </c>
      <c r="AD36" s="0" t="n">
        <f aca="false">IF(V36="","",V36-V35)</f>
        <v>0</v>
      </c>
    </row>
    <row r="37" customFormat="false" ht="15.75" hidden="false" customHeight="true" outlineLevel="0" collapsed="false">
      <c r="A37" s="186" t="n">
        <f aca="false">IF(D37="","",SUM($J$12:$L$12)-D37)</f>
        <v>3.5</v>
      </c>
      <c r="C37" s="30" t="n">
        <v>17</v>
      </c>
      <c r="D37" s="0" t="n">
        <f aca="false">IF(E37="","",SUM(E37:L37))</f>
        <v>3.5</v>
      </c>
      <c r="E37" s="0" t="n">
        <v>2</v>
      </c>
      <c r="F37" s="0" t="n">
        <v>0</v>
      </c>
      <c r="H37" s="176"/>
      <c r="I37" s="0" t="n">
        <v>1.5</v>
      </c>
      <c r="M37" s="208"/>
      <c r="N37" s="192"/>
      <c r="P37" s="30" t="n">
        <v>17</v>
      </c>
      <c r="Q37" s="0" t="n">
        <f aca="false">IF(R37="","",SUM(R37:AA37)-SUM($R$19:$AA$19))</f>
        <v>25</v>
      </c>
      <c r="R37" s="0" t="n">
        <v>956</v>
      </c>
      <c r="S37" s="202"/>
      <c r="U37" s="176"/>
      <c r="V37" s="30" t="n">
        <v>159</v>
      </c>
      <c r="AB37" s="0" t="n">
        <f aca="false">IF(AC37="","",SUM(AC37:AK37))</f>
        <v>0</v>
      </c>
      <c r="AC37" s="0" t="n">
        <f aca="false">IF(R37="","",R37-R36)</f>
        <v>0</v>
      </c>
      <c r="AD37" s="0" t="n">
        <f aca="false">IF(V37="","",V37-V36)</f>
        <v>0</v>
      </c>
    </row>
    <row r="38" customFormat="false" ht="15.75" hidden="false" customHeight="true" outlineLevel="0" collapsed="false">
      <c r="A38" s="186" t="n">
        <f aca="false">IF(D38="","",SUM($J$12:$L$12)-D38)</f>
        <v>5.5</v>
      </c>
      <c r="C38" s="130" t="n">
        <v>18</v>
      </c>
      <c r="D38" s="0" t="n">
        <f aca="false">IF(E38="","",SUM(E38:L38))</f>
        <v>1.5</v>
      </c>
      <c r="E38" s="0" t="n">
        <v>1</v>
      </c>
      <c r="F38" s="0" t="n">
        <v>0</v>
      </c>
      <c r="H38" s="176"/>
      <c r="I38" s="0" t="n">
        <v>0.5</v>
      </c>
      <c r="M38" s="208"/>
      <c r="N38" s="192"/>
      <c r="P38" s="130" t="n">
        <v>18</v>
      </c>
      <c r="Q38" s="0" t="n">
        <f aca="false">IF(R38="","",SUM(R38:AA38)-SUM($R$19:$AA$19))</f>
        <v>25</v>
      </c>
      <c r="R38" s="0" t="n">
        <v>956</v>
      </c>
      <c r="U38" s="176"/>
      <c r="V38" s="30" t="n">
        <v>159</v>
      </c>
      <c r="AB38" s="0" t="n">
        <f aca="false">IF(AC38="","",SUM(AC38:AK38))</f>
        <v>0</v>
      </c>
      <c r="AC38" s="0" t="n">
        <f aca="false">IF(R38="","",R38-R37)</f>
        <v>0</v>
      </c>
      <c r="AD38" s="0" t="n">
        <f aca="false">IF(V38="","",V38-V37)</f>
        <v>0</v>
      </c>
    </row>
    <row r="39" customFormat="false" ht="15.75" hidden="false" customHeight="true" outlineLevel="0" collapsed="false">
      <c r="A39" s="186" t="n">
        <f aca="false">IF(D39="","",SUM($J$12:$L$12)-D39)</f>
        <v>5.5</v>
      </c>
      <c r="C39" s="130" t="n">
        <v>19</v>
      </c>
      <c r="D39" s="0" t="n">
        <f aca="false">IF(E39="","",SUM(E39:L39))</f>
        <v>1.5</v>
      </c>
      <c r="E39" s="0" t="n">
        <v>1</v>
      </c>
      <c r="F39" s="0" t="n">
        <v>0</v>
      </c>
      <c r="H39" s="176"/>
      <c r="I39" s="0" t="n">
        <v>0.5</v>
      </c>
      <c r="M39" s="208"/>
      <c r="N39" s="192"/>
      <c r="P39" s="130" t="n">
        <v>19</v>
      </c>
      <c r="Q39" s="0" t="n">
        <f aca="false">IF(R39="","",SUM(R39:AA39)-SUM($R$19:$AA$19))</f>
        <v>25</v>
      </c>
      <c r="R39" s="0" t="n">
        <v>956</v>
      </c>
      <c r="U39" s="176"/>
      <c r="V39" s="30" t="n">
        <v>159</v>
      </c>
      <c r="AB39" s="0" t="n">
        <f aca="false">IF(AC39="","",SUM(AC39:AK39))</f>
        <v>0</v>
      </c>
      <c r="AC39" s="0" t="n">
        <f aca="false">IF(R39="","",R39-R38)</f>
        <v>0</v>
      </c>
      <c r="AD39" s="0" t="n">
        <f aca="false">IF(V39="","",V39-V38)</f>
        <v>0</v>
      </c>
    </row>
    <row r="40" customFormat="false" ht="15.75" hidden="false" customHeight="true" outlineLevel="0" collapsed="false">
      <c r="A40" s="186" t="n">
        <f aca="false">IF(D40="","",SUM($J$12:$L$12)-D40)</f>
        <v>6</v>
      </c>
      <c r="C40" s="30" t="n">
        <v>20</v>
      </c>
      <c r="D40" s="0" t="n">
        <f aca="false">IF(E40="","",SUM(E40:L40))</f>
        <v>1</v>
      </c>
      <c r="E40" s="0" t="n">
        <v>0.5</v>
      </c>
      <c r="F40" s="0" t="n">
        <v>0</v>
      </c>
      <c r="H40" s="176"/>
      <c r="I40" s="0" t="n">
        <v>0.5</v>
      </c>
      <c r="M40" s="208"/>
      <c r="N40" s="192"/>
      <c r="P40" s="30" t="n">
        <v>20</v>
      </c>
      <c r="Q40" s="0" t="n">
        <f aca="false">IF(R40="","",SUM(R40:AA40)-SUM($R$19:$AA$19))</f>
        <v>25</v>
      </c>
      <c r="R40" s="0" t="n">
        <v>956</v>
      </c>
      <c r="U40" s="176"/>
      <c r="V40" s="30" t="n">
        <v>159</v>
      </c>
      <c r="AB40" s="0" t="n">
        <f aca="false">IF(AC40="","",SUM(AC40:AK40))</f>
        <v>0</v>
      </c>
      <c r="AC40" s="0" t="n">
        <f aca="false">IF(R40="","",R40-R39)</f>
        <v>0</v>
      </c>
      <c r="AD40" s="0" t="n">
        <f aca="false">IF(V40="","",V40-V39)</f>
        <v>0</v>
      </c>
    </row>
    <row r="41" customFormat="false" ht="15.75" hidden="false" customHeight="true" outlineLevel="0" collapsed="false">
      <c r="A41" s="186" t="n">
        <f aca="false">IF(D41="","",SUM($J$12:$L$12)-D41)</f>
        <v>6</v>
      </c>
      <c r="C41" s="30" t="n">
        <v>21</v>
      </c>
      <c r="D41" s="0" t="n">
        <f aca="false">IF(E41="","",SUM(E41:L41))</f>
        <v>1</v>
      </c>
      <c r="E41" s="0" t="n">
        <v>0.5</v>
      </c>
      <c r="F41" s="0" t="n">
        <v>0</v>
      </c>
      <c r="H41" s="176"/>
      <c r="I41" s="0" t="n">
        <v>0.5</v>
      </c>
      <c r="M41" s="208"/>
      <c r="N41" s="192"/>
      <c r="P41" s="30" t="n">
        <v>21</v>
      </c>
      <c r="Q41" s="0" t="n">
        <f aca="false">IF(R41="","",SUM(R41:AA41)-SUM($R$19:$AA$19))</f>
        <v>25</v>
      </c>
      <c r="R41" s="0" t="n">
        <v>956</v>
      </c>
      <c r="U41" s="176"/>
      <c r="V41" s="30" t="n">
        <v>159</v>
      </c>
      <c r="AB41" s="0" t="n">
        <f aca="false">IF(AC41="","",SUM(AC41:AK41))</f>
        <v>0</v>
      </c>
      <c r="AC41" s="0" t="n">
        <f aca="false">IF(R41="","",R41-R40)</f>
        <v>0</v>
      </c>
      <c r="AD41" s="0" t="n">
        <f aca="false">IF(V41="","",V41-V40)</f>
        <v>0</v>
      </c>
    </row>
    <row r="42" customFormat="false" ht="15.75" hidden="false" customHeight="true" outlineLevel="0" collapsed="false">
      <c r="A42" s="186" t="n">
        <f aca="false">IF(D42="","",SUM($J$12:$L$12)-D42)</f>
        <v>6</v>
      </c>
      <c r="C42" s="30" t="n">
        <v>22</v>
      </c>
      <c r="D42" s="0" t="n">
        <f aca="false">IF(E42="","",SUM(E42:L42))</f>
        <v>1</v>
      </c>
      <c r="E42" s="0" t="n">
        <v>0.5</v>
      </c>
      <c r="F42" s="0" t="n">
        <v>0</v>
      </c>
      <c r="H42" s="176"/>
      <c r="I42" s="0" t="n">
        <v>0.5</v>
      </c>
      <c r="M42" s="208"/>
      <c r="N42" s="192"/>
      <c r="P42" s="30" t="n">
        <v>22</v>
      </c>
      <c r="Q42" s="0" t="n">
        <f aca="false">IF(R42="","",SUM(R42:AA42)-SUM($R$19:$AA$19))</f>
        <v>25</v>
      </c>
      <c r="R42" s="0" t="n">
        <v>956</v>
      </c>
      <c r="U42" s="176"/>
      <c r="V42" s="30" t="n">
        <v>159</v>
      </c>
      <c r="AB42" s="0" t="n">
        <f aca="false">IF(AC42="","",SUM(AC42:AK42))</f>
        <v>0</v>
      </c>
      <c r="AC42" s="0" t="n">
        <f aca="false">IF(R42="","",R42-R41)</f>
        <v>0</v>
      </c>
      <c r="AD42" s="0" t="n">
        <f aca="false">IF(V42="","",V42-V41)</f>
        <v>0</v>
      </c>
    </row>
    <row r="43" customFormat="false" ht="15.75" hidden="false" customHeight="true" outlineLevel="0" collapsed="false">
      <c r="A43" s="186" t="n">
        <f aca="false">IF(D43="","",SUM($J$12:$L$12)-D43)</f>
        <v>6</v>
      </c>
      <c r="C43" s="30" t="n">
        <v>23</v>
      </c>
      <c r="D43" s="0" t="n">
        <f aca="false">IF(E43="","",SUM(E43:L43))</f>
        <v>1</v>
      </c>
      <c r="E43" s="0" t="n">
        <v>0.5</v>
      </c>
      <c r="F43" s="0" t="n">
        <v>0</v>
      </c>
      <c r="H43" s="159"/>
      <c r="I43" s="0" t="n">
        <v>0.5</v>
      </c>
      <c r="M43" s="208"/>
      <c r="N43" s="192"/>
      <c r="P43" s="30" t="n">
        <v>23</v>
      </c>
      <c r="Q43" s="0" t="n">
        <f aca="false">IF(R43="","",SUM(R43:AA43)-SUM($R$19:$AA$19))</f>
        <v>25</v>
      </c>
      <c r="R43" s="0" t="n">
        <v>956</v>
      </c>
      <c r="U43" s="176"/>
      <c r="V43" s="30" t="n">
        <v>159</v>
      </c>
      <c r="AB43" s="0" t="n">
        <f aca="false">IF(AC43="","",SUM(AC43:AK43))</f>
        <v>0</v>
      </c>
      <c r="AC43" s="0" t="n">
        <f aca="false">IF(R43="","",R43-R42)</f>
        <v>0</v>
      </c>
      <c r="AD43" s="0" t="n">
        <f aca="false">IF(V43="","",V43-V42)</f>
        <v>0</v>
      </c>
    </row>
    <row r="44" customFormat="false" ht="15.75" hidden="false" customHeight="true" outlineLevel="0" collapsed="false">
      <c r="A44" s="186" t="n">
        <f aca="false">IF(D44="","",SUM($J$12:$L$12)-D44)</f>
        <v>6</v>
      </c>
      <c r="C44" s="30" t="n">
        <v>24</v>
      </c>
      <c r="D44" s="0" t="n">
        <f aca="false">IF(E44="","",SUM(E44:L44))</f>
        <v>1</v>
      </c>
      <c r="E44" s="0" t="n">
        <v>0.5</v>
      </c>
      <c r="F44" s="0" t="n">
        <v>0</v>
      </c>
      <c r="H44" s="159"/>
      <c r="I44" s="0" t="n">
        <v>0.5</v>
      </c>
      <c r="M44" s="208"/>
      <c r="P44" s="30" t="n">
        <v>24</v>
      </c>
      <c r="Q44" s="0" t="n">
        <f aca="false">IF(R44="","",SUM(R44:AA44)-SUM($R$19:$AA$19))</f>
        <v>25</v>
      </c>
      <c r="R44" s="0" t="n">
        <v>956</v>
      </c>
      <c r="U44" s="176"/>
      <c r="V44" s="30" t="n">
        <v>159</v>
      </c>
      <c r="AB44" s="0" t="n">
        <f aca="false">IF(AC44="","",SUM(AC44:AK44))</f>
        <v>0</v>
      </c>
      <c r="AC44" s="0" t="n">
        <f aca="false">IF(R44="","",R44-R43)</f>
        <v>0</v>
      </c>
      <c r="AD44" s="0" t="n">
        <f aca="false">IF(V44="","",V44-V43)</f>
        <v>0</v>
      </c>
    </row>
    <row r="45" customFormat="false" ht="15.75" hidden="false" customHeight="true" outlineLevel="0" collapsed="false">
      <c r="A45" s="186" t="n">
        <f aca="false">IF(D45="","",SUM($J$12:$L$12)-D45)</f>
        <v>6.5</v>
      </c>
      <c r="C45" s="130" t="n">
        <v>25</v>
      </c>
      <c r="D45" s="0" t="n">
        <f aca="false">IF(E45="","",SUM(E45:L45))</f>
        <v>0.5</v>
      </c>
      <c r="E45" s="0" t="n">
        <v>0</v>
      </c>
      <c r="F45" s="0" t="n">
        <v>0</v>
      </c>
      <c r="H45" s="159"/>
      <c r="I45" s="0" t="n">
        <v>0.5</v>
      </c>
      <c r="M45" s="208"/>
      <c r="P45" s="130" t="n">
        <v>25</v>
      </c>
      <c r="Q45" s="0" t="n">
        <f aca="false">IF(R45="","",SUM(R45:AA45)-SUM($R$19:$AA$19))</f>
        <v>25</v>
      </c>
      <c r="R45" s="0" t="n">
        <v>956</v>
      </c>
      <c r="S45" s="30"/>
      <c r="U45" s="159"/>
      <c r="V45" s="30" t="n">
        <v>159</v>
      </c>
      <c r="AB45" s="0" t="n">
        <f aca="false">IF(AC45="","",SUM(AC45:AK45))</f>
        <v>0</v>
      </c>
      <c r="AC45" s="0" t="n">
        <f aca="false">IF(R45="","",R45-R44)</f>
        <v>0</v>
      </c>
      <c r="AD45" s="0" t="n">
        <f aca="false">IF(V45="","",V45-V44)</f>
        <v>0</v>
      </c>
    </row>
    <row r="46" customFormat="false" ht="15.75" hidden="false" customHeight="true" outlineLevel="0" collapsed="false">
      <c r="A46" s="186" t="n">
        <f aca="false">IF(D46="","",SUM($J$12:$L$12)-D46)</f>
        <v>5.5</v>
      </c>
      <c r="C46" s="130" t="n">
        <v>26</v>
      </c>
      <c r="D46" s="0" t="n">
        <f aca="false">IF(E46="","",SUM(E46:L46))</f>
        <v>1.5</v>
      </c>
      <c r="E46" s="0" t="n">
        <v>1</v>
      </c>
      <c r="F46" s="0" t="n">
        <v>0</v>
      </c>
      <c r="H46" s="159"/>
      <c r="I46" s="0" t="n">
        <v>0.5</v>
      </c>
      <c r="M46" s="208"/>
      <c r="P46" s="130" t="n">
        <v>26</v>
      </c>
      <c r="Q46" s="0" t="n">
        <f aca="false">IF(R46="","",SUM(R46:AA46)-SUM($R$19:$AA$19))</f>
        <v>25</v>
      </c>
      <c r="R46" s="0" t="n">
        <v>956</v>
      </c>
      <c r="S46" s="30"/>
      <c r="U46" s="159"/>
      <c r="V46" s="30" t="n">
        <v>159</v>
      </c>
      <c r="AB46" s="0" t="n">
        <f aca="false">IF(AC46="","",SUM(AC46:AK46))</f>
        <v>0</v>
      </c>
      <c r="AC46" s="0" t="n">
        <f aca="false">IF(R46="","",R46-R45)</f>
        <v>0</v>
      </c>
      <c r="AD46" s="0" t="n">
        <f aca="false">IF(V46="","",V46-V45)</f>
        <v>0</v>
      </c>
    </row>
    <row r="47" customFormat="false" ht="15.75" hidden="false" customHeight="true" outlineLevel="0" collapsed="false">
      <c r="A47" s="186" t="n">
        <f aca="false">IF(D47="","",SUM($J$12:$L$12)-D47)</f>
        <v>7</v>
      </c>
      <c r="C47" s="30" t="n">
        <v>27</v>
      </c>
      <c r="D47" s="0" t="n">
        <f aca="false">IF(E47="","",SUM(E47:L47))</f>
        <v>0</v>
      </c>
      <c r="E47" s="0" t="n">
        <v>0</v>
      </c>
      <c r="F47" s="0" t="n">
        <v>0</v>
      </c>
      <c r="H47" s="159"/>
      <c r="I47" s="0" t="n">
        <v>0</v>
      </c>
      <c r="M47" s="208"/>
      <c r="P47" s="30" t="n">
        <v>27</v>
      </c>
      <c r="Q47" s="0" t="n">
        <f aca="false">IF(R47="","",SUM(R47:AA47)-SUM($R$19:$AA$19))</f>
        <v>25</v>
      </c>
      <c r="R47" s="0" t="n">
        <v>956</v>
      </c>
      <c r="S47" s="30"/>
      <c r="U47" s="159"/>
      <c r="V47" s="30" t="n">
        <v>159</v>
      </c>
      <c r="AB47" s="0" t="n">
        <f aca="false">IF(AC47="","",SUM(AC47:AK47))</f>
        <v>0</v>
      </c>
      <c r="AC47" s="0" t="n">
        <f aca="false">IF(R47="","",R47-R46)</f>
        <v>0</v>
      </c>
      <c r="AD47" s="0" t="n">
        <f aca="false">IF(V47="","",V47-V46)</f>
        <v>0</v>
      </c>
    </row>
    <row r="48" customFormat="false" ht="15.75" hidden="false" customHeight="true" outlineLevel="0" collapsed="false">
      <c r="A48" s="186" t="n">
        <f aca="false">IF(D48="","",SUM($J$12:$L$12)-D48)</f>
        <v>5.5</v>
      </c>
      <c r="C48" s="30" t="n">
        <v>28</v>
      </c>
      <c r="D48" s="0" t="n">
        <f aca="false">IF(E48="","",SUM(E48:L48))</f>
        <v>1.5</v>
      </c>
      <c r="E48" s="0" t="n">
        <v>0</v>
      </c>
      <c r="F48" s="0" t="n">
        <v>0</v>
      </c>
      <c r="H48" s="159"/>
      <c r="I48" s="0" t="n">
        <v>1.5</v>
      </c>
      <c r="M48" s="208"/>
      <c r="P48" s="30" t="n">
        <v>28</v>
      </c>
      <c r="Q48" s="0" t="n">
        <f aca="false">IF(R48="","",SUM(R48:AA48)-SUM($R$19:$AA$19))</f>
        <v>25</v>
      </c>
      <c r="R48" s="0" t="n">
        <v>956</v>
      </c>
      <c r="U48" s="159"/>
      <c r="V48" s="30" t="n">
        <v>159</v>
      </c>
      <c r="AB48" s="0" t="n">
        <f aca="false">IF(AC48="","",SUM(AC48:AK48))</f>
        <v>0</v>
      </c>
      <c r="AC48" s="0" t="n">
        <f aca="false">IF(R48="","",R48-R47)</f>
        <v>0</v>
      </c>
      <c r="AD48" s="0" t="n">
        <f aca="false">IF(V48="","",V48-V47)</f>
        <v>0</v>
      </c>
    </row>
    <row r="49" customFormat="false" ht="15.75" hidden="false" customHeight="true" outlineLevel="0" collapsed="false">
      <c r="A49" s="186" t="n">
        <f aca="false">IF(D49="","",SUM($J$12:$L$12)-D49)</f>
        <v>5</v>
      </c>
      <c r="C49" s="30" t="n">
        <v>29</v>
      </c>
      <c r="D49" s="0" t="n">
        <f aca="false">IF(E49="","",SUM(E49:L49))</f>
        <v>2</v>
      </c>
      <c r="E49" s="0" t="n">
        <v>0.5</v>
      </c>
      <c r="H49" s="159"/>
      <c r="I49" s="0" t="n">
        <v>1.5</v>
      </c>
      <c r="M49" s="208"/>
      <c r="O49" s="203" t="n">
        <f aca="false">$O$21+$O$18</f>
        <v>1001</v>
      </c>
      <c r="P49" s="30" t="n">
        <v>29</v>
      </c>
      <c r="Q49" s="0" t="n">
        <f aca="false">IF(R49="","",SUM(R49:AA49)-SUM($R$19:$AA$19))</f>
        <v>33</v>
      </c>
      <c r="R49" s="0" t="n">
        <v>964</v>
      </c>
      <c r="U49" s="159"/>
      <c r="V49" s="30" t="n">
        <v>159</v>
      </c>
      <c r="AB49" s="0" t="n">
        <f aca="false">IF(AC49="","",SUM(AC49:AK49))</f>
        <v>8</v>
      </c>
      <c r="AC49" s="0" t="n">
        <f aca="false">IF(R49="","",R49-R48)</f>
        <v>8</v>
      </c>
      <c r="AD49" s="0" t="n">
        <f aca="false">IF(V49="","",V49-V48)</f>
        <v>0</v>
      </c>
    </row>
    <row r="50" customFormat="false" ht="15.75" hidden="false" customHeight="true" outlineLevel="0" collapsed="false">
      <c r="A50" s="186" t="n">
        <f aca="false">IF(D50="","",SUM($J$12:$L$12)-D50)</f>
        <v>3.5</v>
      </c>
      <c r="C50" s="30" t="n">
        <v>30</v>
      </c>
      <c r="D50" s="0" t="n">
        <f aca="false">IF(E50="","",SUM(E50:L50))</f>
        <v>3.5</v>
      </c>
      <c r="E50" s="0" t="n">
        <v>1.5</v>
      </c>
      <c r="H50" s="176"/>
      <c r="I50" s="0" t="n">
        <v>2</v>
      </c>
      <c r="M50" s="208"/>
      <c r="O50" s="203" t="n">
        <f aca="false">O49+$O$18</f>
        <v>1041</v>
      </c>
      <c r="P50" s="30" t="n">
        <v>30</v>
      </c>
      <c r="Q50" s="0" t="n">
        <f aca="false">IF(R50="","",SUM(R50:AA50)-SUM($R$19:$AA$19))</f>
        <v>47</v>
      </c>
      <c r="R50" s="0" t="n">
        <v>978</v>
      </c>
      <c r="U50" s="176"/>
      <c r="V50" s="30" t="n">
        <v>159</v>
      </c>
      <c r="AB50" s="0" t="n">
        <f aca="false">IF(AC50="","",SUM(AC50:AK50))</f>
        <v>14</v>
      </c>
      <c r="AC50" s="0" t="n">
        <f aca="false">IF(R50="","",R50-R49)</f>
        <v>14</v>
      </c>
      <c r="AD50" s="0" t="n">
        <f aca="false">IF(V50="","",V50-V49)</f>
        <v>0</v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30" t="n">
        <v>31</v>
      </c>
      <c r="D51" s="0" t="str">
        <f aca="false">IF(E51="","",SUM(E51:L51))</f>
        <v/>
      </c>
      <c r="H51" s="176"/>
      <c r="M51" s="208"/>
      <c r="O51" s="203" t="n">
        <f aca="false">O50+$O$18</f>
        <v>1081</v>
      </c>
      <c r="P51" s="30" t="n">
        <v>31</v>
      </c>
      <c r="Q51" s="0" t="str">
        <f aca="false">IF(R51="","",SUM(R51:AA51)-SUM($R$19:$AA$19))</f>
        <v/>
      </c>
      <c r="U51" s="176"/>
      <c r="V51" s="30"/>
      <c r="AB51" s="0" t="str">
        <f aca="false">IF(AC51="","",SUM(AC51:AK51))</f>
        <v/>
      </c>
      <c r="AC51" s="0" t="str">
        <f aca="false">IF(R51="","",R51-R50)</f>
        <v/>
      </c>
      <c r="AD51" s="0" t="str">
        <f aca="false">IF(V51="","",V51-V50)</f>
        <v/>
      </c>
    </row>
    <row r="52" customFormat="false" ht="12.75" hidden="false" customHeight="false" outlineLevel="0" collapsed="false">
      <c r="C52" s="130"/>
      <c r="M52" s="208"/>
      <c r="O52" s="203" t="n">
        <f aca="false">O51+$O$18</f>
        <v>1121</v>
      </c>
      <c r="P52" s="130" t="n">
        <v>1</v>
      </c>
    </row>
    <row r="53" customFormat="false" ht="12.75" hidden="false" customHeight="false" outlineLevel="0" collapsed="false">
      <c r="C53" s="130"/>
      <c r="O53" s="203" t="n">
        <f aca="false">O52+$O$18</f>
        <v>1161</v>
      </c>
      <c r="P53" s="130" t="n">
        <v>2</v>
      </c>
    </row>
    <row r="54" customFormat="false" ht="12.75" hidden="false" customHeight="false" outlineLevel="0" collapsed="false">
      <c r="C54" s="30"/>
      <c r="O54" s="203" t="n">
        <f aca="false">O53+$O$18</f>
        <v>1201</v>
      </c>
      <c r="P54" s="30" t="n">
        <v>3</v>
      </c>
    </row>
    <row r="55" customFormat="false" ht="12.75" hidden="false" customHeight="false" outlineLevel="0" collapsed="false">
      <c r="C55" s="30"/>
      <c r="O55" s="203"/>
      <c r="P55" s="30" t="n">
        <v>4</v>
      </c>
    </row>
    <row r="56" customFormat="false" ht="12.75" hidden="false" customHeight="false" outlineLevel="0" collapsed="false">
      <c r="C56" s="30"/>
      <c r="O56" s="203"/>
      <c r="P56" s="30" t="n">
        <v>5</v>
      </c>
    </row>
    <row r="57" customFormat="false" ht="12.75" hidden="false" customHeight="false" outlineLevel="0" collapsed="false">
      <c r="C57" s="30"/>
      <c r="O57" s="203"/>
    </row>
    <row r="58" customFormat="false" ht="12.75" hidden="false" customHeight="false" outlineLevel="0" collapsed="false">
      <c r="O58" s="203" t="n">
        <f aca="false">COUNT(O49:O57)</f>
        <v>6</v>
      </c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  <c r="M77" s="0" t="n">
        <v>10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164</v>
      </c>
      <c r="M78" s="225" t="s">
        <v>165</v>
      </c>
      <c r="N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7</v>
      </c>
      <c r="L79" s="0" t="n">
        <v>12</v>
      </c>
      <c r="M79" s="0" t="n">
        <v>20</v>
      </c>
      <c r="N79" s="0" t="n">
        <f aca="false">SUM(D79:M79)</f>
        <v>88</v>
      </c>
      <c r="O79" s="0" t="s">
        <v>120</v>
      </c>
    </row>
    <row r="80" customFormat="false" ht="12.75" hidden="false" customHeight="false" outlineLevel="0" collapsed="false">
      <c r="B80" s="0" t="s">
        <v>166</v>
      </c>
      <c r="C80" s="30" t="s">
        <v>10</v>
      </c>
      <c r="D80" s="0" t="n">
        <f aca="false">SUM(D81:D111)</f>
        <v>2</v>
      </c>
      <c r="E80" s="0" t="n">
        <f aca="false">SUM(E81:E111)</f>
        <v>2</v>
      </c>
      <c r="F80" s="0" t="n">
        <f aca="false">SUM(F81:F111)</f>
        <v>3</v>
      </c>
      <c r="G80" s="0" t="n">
        <f aca="false">SUM(G81:G111)</f>
        <v>3</v>
      </c>
      <c r="H80" s="0" t="n">
        <f aca="false">SUM(H81:H111)</f>
        <v>3</v>
      </c>
      <c r="I80" s="0" t="n">
        <f aca="false">SUM(I81:I111)</f>
        <v>3</v>
      </c>
      <c r="J80" s="0" t="n">
        <f aca="false">SUM(J81:J111)</f>
        <v>4</v>
      </c>
      <c r="K80" s="0" t="n">
        <f aca="false">SUM(K81:K111)</f>
        <v>2</v>
      </c>
      <c r="L80" s="0" t="n">
        <f aca="false">SUM(L81:L111)</f>
        <v>5</v>
      </c>
      <c r="M80" s="0" t="n">
        <f aca="false">SUM(M81:M111)</f>
        <v>13</v>
      </c>
      <c r="N80" s="0" t="n">
        <f aca="false">SUM(D80:M80)</f>
        <v>40</v>
      </c>
      <c r="O80" s="0" t="s">
        <v>121</v>
      </c>
    </row>
    <row r="81" customFormat="false" ht="12.75" hidden="false" customHeight="false" outlineLevel="0" collapsed="false">
      <c r="B81" s="0" t="n">
        <f aca="false">IF(SUM(D81:M81)&gt;0,SUM(D81:M81),"")</f>
        <v>1</v>
      </c>
      <c r="C81" s="30" t="n">
        <v>1</v>
      </c>
      <c r="M81" s="0" t="n">
        <v>1</v>
      </c>
    </row>
    <row r="82" customFormat="false" ht="12.75" hidden="false" customHeight="false" outlineLevel="0" collapsed="false">
      <c r="B82" s="0" t="n">
        <f aca="false">IF(SUM(D82:M82)&gt;0,SUM(D82:M82),"")</f>
        <v>1</v>
      </c>
      <c r="C82" s="30" t="n">
        <v>2</v>
      </c>
      <c r="M82" s="0" t="n">
        <v>1</v>
      </c>
    </row>
    <row r="83" customFormat="false" ht="12.75" hidden="false" customHeight="false" outlineLevel="0" collapsed="false">
      <c r="B83" s="0" t="n">
        <f aca="false">IF(SUM(D83:M83)&gt;0,SUM(D83:M83),"")</f>
        <v>2</v>
      </c>
      <c r="C83" s="30" t="n">
        <v>3</v>
      </c>
      <c r="L83" s="0" t="n">
        <v>1</v>
      </c>
      <c r="M83" s="0" t="n">
        <v>1</v>
      </c>
    </row>
    <row r="84" customFormat="false" ht="12.75" hidden="false" customHeight="false" outlineLevel="0" collapsed="false">
      <c r="B84" s="0" t="str">
        <f aca="false">IF(SUM(D84:M84)&gt;0,SUM(D84:M84),"")</f>
        <v/>
      </c>
      <c r="C84" s="130" t="n">
        <v>4</v>
      </c>
    </row>
    <row r="85" customFormat="false" ht="12.75" hidden="false" customHeight="false" outlineLevel="0" collapsed="false">
      <c r="B85" s="0" t="n">
        <f aca="false">IF(SUM(D85:M85)&gt;0,SUM(D85:M85),"")</f>
        <v>2</v>
      </c>
      <c r="C85" s="130" t="n">
        <v>5</v>
      </c>
      <c r="L85" s="0" t="n">
        <v>1</v>
      </c>
      <c r="M85" s="0" t="n">
        <v>1</v>
      </c>
    </row>
    <row r="86" customFormat="false" ht="12.75" hidden="false" customHeight="false" outlineLevel="0" collapsed="false">
      <c r="B86" s="0" t="n">
        <f aca="false">IF(SUM(D86:M86)&gt;0,SUM(D86:M86),"")</f>
        <v>4</v>
      </c>
      <c r="C86" s="30" t="n">
        <v>6</v>
      </c>
      <c r="J86" s="0" t="n">
        <v>1</v>
      </c>
      <c r="K86" s="0" t="n">
        <v>1</v>
      </c>
      <c r="L86" s="0" t="n">
        <v>1</v>
      </c>
      <c r="M86" s="0" t="n">
        <v>1</v>
      </c>
    </row>
    <row r="87" customFormat="false" ht="12.75" hidden="false" customHeight="false" outlineLevel="0" collapsed="false">
      <c r="B87" s="0" t="n">
        <f aca="false">IF(SUM(D87:M87)&gt;0,SUM(D87:M87),"")</f>
        <v>2</v>
      </c>
      <c r="C87" s="30" t="n">
        <v>7</v>
      </c>
      <c r="I87" s="0" t="n">
        <v>1</v>
      </c>
      <c r="J87" s="0" t="n">
        <v>1</v>
      </c>
    </row>
    <row r="88" customFormat="false" ht="12.75" hidden="false" customHeight="false" outlineLevel="0" collapsed="false">
      <c r="B88" s="0" t="str">
        <f aca="false">IF(SUM(D88:M88)&gt;0,SUM(D88:M88),"")</f>
        <v/>
      </c>
      <c r="C88" s="30" t="n">
        <v>8</v>
      </c>
    </row>
    <row r="89" customFormat="false" ht="12.75" hidden="false" customHeight="false" outlineLevel="0" collapsed="false">
      <c r="B89" s="0" t="str">
        <f aca="false">IF(SUM(D89:M89)&gt;0,SUM(D89:M89),"")</f>
        <v/>
      </c>
      <c r="C89" s="30" t="n">
        <v>9</v>
      </c>
    </row>
    <row r="90" customFormat="false" ht="12.75" hidden="false" customHeight="false" outlineLevel="0" collapsed="false">
      <c r="B90" s="0" t="str">
        <f aca="false">IF(SUM(D90:M90)&gt;0,SUM(D90:M90),"")</f>
        <v/>
      </c>
      <c r="C90" s="30" t="n">
        <v>10</v>
      </c>
    </row>
    <row r="91" customFormat="false" ht="12.75" hidden="false" customHeight="false" outlineLevel="0" collapsed="false">
      <c r="B91" s="0" t="str">
        <f aca="false">IF(SUM(D91:M91)&gt;0,SUM(D91:M91),"")</f>
        <v/>
      </c>
      <c r="C91" s="130" t="n">
        <v>11</v>
      </c>
      <c r="G91" s="134"/>
    </row>
    <row r="92" customFormat="false" ht="12.75" hidden="false" customHeight="false" outlineLevel="0" collapsed="false">
      <c r="B92" s="0" t="n">
        <f aca="false">IF(SUM(D92:M92)&gt;0,SUM(D92:M92),"")</f>
        <v>1</v>
      </c>
      <c r="C92" s="130" t="n">
        <v>12</v>
      </c>
      <c r="M92" s="0" t="n">
        <v>1</v>
      </c>
    </row>
    <row r="93" customFormat="false" ht="12.75" hidden="false" customHeight="false" outlineLevel="0" collapsed="false">
      <c r="B93" s="0" t="n">
        <f aca="false">IF(SUM(D93:M93)&gt;0,SUM(D93:M93),"")</f>
        <v>3</v>
      </c>
      <c r="C93" s="30" t="n">
        <v>13</v>
      </c>
      <c r="D93" s="0" t="n">
        <v>1</v>
      </c>
      <c r="E93" s="0" t="n">
        <v>1</v>
      </c>
      <c r="M93" s="0" t="n">
        <v>1</v>
      </c>
    </row>
    <row r="94" customFormat="false" ht="12.75" hidden="false" customHeight="false" outlineLevel="0" collapsed="false">
      <c r="B94" s="0" t="n">
        <f aca="false">IF(SUM(D94:M94)&gt;0,SUM(D94:M94),"")</f>
        <v>2</v>
      </c>
      <c r="C94" s="30" t="n">
        <v>14</v>
      </c>
      <c r="F94" s="0" t="n">
        <v>1</v>
      </c>
      <c r="M94" s="0" t="n">
        <v>1</v>
      </c>
    </row>
    <row r="95" customFormat="false" ht="12.75" hidden="false" customHeight="false" outlineLevel="0" collapsed="false">
      <c r="B95" s="0" t="n">
        <f aca="false">IF(SUM(D95:M95)&gt;0,SUM(D95:M95),"")</f>
        <v>4</v>
      </c>
      <c r="C95" s="30" t="n">
        <v>15</v>
      </c>
      <c r="G95" s="0" t="n">
        <v>1</v>
      </c>
      <c r="H95" s="0" t="n">
        <v>1</v>
      </c>
      <c r="I95" s="0" t="n">
        <v>1</v>
      </c>
      <c r="M95" s="0" t="n">
        <v>1</v>
      </c>
    </row>
    <row r="96" customFormat="false" ht="12.75" hidden="false" customHeight="false" outlineLevel="0" collapsed="false">
      <c r="B96" s="0" t="n">
        <f aca="false">IF(SUM(D96:M96)&gt;0,SUM(D96:M96),"")</f>
        <v>2</v>
      </c>
      <c r="C96" s="30" t="n">
        <v>16</v>
      </c>
      <c r="J96" s="0" t="n">
        <v>1</v>
      </c>
      <c r="M96" s="0" t="n">
        <v>1</v>
      </c>
    </row>
    <row r="97" customFormat="false" ht="12.75" hidden="false" customHeight="false" outlineLevel="0" collapsed="false">
      <c r="B97" s="0" t="n">
        <f aca="false">IF(SUM(D97:M97)&gt;0,SUM(D97:M97),"")</f>
        <v>1</v>
      </c>
      <c r="C97" s="30" t="n">
        <v>17</v>
      </c>
      <c r="M97" s="0" t="n">
        <v>1</v>
      </c>
    </row>
    <row r="98" customFormat="false" ht="12.75" hidden="false" customHeight="false" outlineLevel="0" collapsed="false">
      <c r="B98" s="0" t="n">
        <f aca="false">IF(SUM(D98:M98)&gt;0,SUM(D98:M98),"")</f>
        <v>2</v>
      </c>
      <c r="C98" s="130" t="n">
        <v>18</v>
      </c>
      <c r="L98" s="0" t="n">
        <v>1</v>
      </c>
      <c r="M98" s="0" t="n">
        <v>1</v>
      </c>
    </row>
    <row r="99" customFormat="false" ht="12.75" hidden="false" customHeight="false" outlineLevel="0" collapsed="false">
      <c r="B99" s="0" t="n">
        <f aca="false">IF(SUM(D99:M99)&gt;0,SUM(D99:M99),"")</f>
        <v>1</v>
      </c>
      <c r="C99" s="130" t="n">
        <v>19</v>
      </c>
      <c r="M99" s="0" t="n">
        <v>1</v>
      </c>
    </row>
    <row r="100" customFormat="false" ht="12.75" hidden="false" customHeight="false" outlineLevel="0" collapsed="false">
      <c r="B100" s="0" t="str">
        <f aca="false">IF(SUM(D100:M100)&gt;0,SUM(D100:M100),"")</f>
        <v/>
      </c>
      <c r="C100" s="30" t="n">
        <v>20</v>
      </c>
    </row>
    <row r="101" customFormat="false" ht="12.75" hidden="false" customHeight="false" outlineLevel="0" collapsed="false">
      <c r="B101" s="0" t="str">
        <f aca="false">IF(SUM(D101:M101)&gt;0,SUM(D101:M101),"")</f>
        <v/>
      </c>
      <c r="C101" s="30" t="n">
        <v>21</v>
      </c>
    </row>
    <row r="102" customFormat="false" ht="12.75" hidden="false" customHeight="false" outlineLevel="0" collapsed="false">
      <c r="B102" s="0" t="str">
        <f aca="false">IF(SUM(D102:M102)&gt;0,SUM(D102:M102),"")</f>
        <v/>
      </c>
      <c r="C102" s="30" t="n">
        <v>22</v>
      </c>
    </row>
    <row r="103" customFormat="false" ht="12.75" hidden="false" customHeight="false" outlineLevel="0" collapsed="false">
      <c r="B103" s="0" t="str">
        <f aca="false">IF(SUM(D103:M103)&gt;0,SUM(D103:M103),"")</f>
        <v/>
      </c>
      <c r="C103" s="30" t="n">
        <v>23</v>
      </c>
    </row>
    <row r="104" customFormat="false" ht="12.75" hidden="false" customHeight="false" outlineLevel="0" collapsed="false">
      <c r="B104" s="0" t="str">
        <f aca="false">IF(SUM(D104:M104)&gt;0,SUM(D104:M104),"")</f>
        <v/>
      </c>
      <c r="C104" s="30" t="n">
        <v>24</v>
      </c>
    </row>
    <row r="105" customFormat="false" ht="12.75" hidden="false" customHeight="false" outlineLevel="0" collapsed="false">
      <c r="B105" s="0" t="str">
        <f aca="false">IF(SUM(D105:M105)&gt;0,SUM(D105:M105),"")</f>
        <v/>
      </c>
      <c r="C105" s="130" t="n">
        <v>25</v>
      </c>
    </row>
    <row r="106" customFormat="false" ht="12.75" hidden="false" customHeight="false" outlineLevel="0" collapsed="false">
      <c r="B106" s="0" t="str">
        <f aca="false">IF(SUM(D106:M106)&gt;0,SUM(D106:M106),"")</f>
        <v/>
      </c>
      <c r="C106" s="130" t="n">
        <v>26</v>
      </c>
    </row>
    <row r="107" customFormat="false" ht="12.75" hidden="false" customHeight="false" outlineLevel="0" collapsed="false">
      <c r="B107" s="0" t="str">
        <f aca="false">IF(SUM(D107:M107)&gt;0,SUM(D107:M107),"")</f>
        <v/>
      </c>
      <c r="C107" s="30" t="n">
        <v>27</v>
      </c>
    </row>
    <row r="108" customFormat="false" ht="12.75" hidden="false" customHeight="false" outlineLevel="0" collapsed="false">
      <c r="B108" s="0" t="n">
        <f aca="false">IF(SUM(D108:M108)&gt;0,SUM(D108:M108),"")</f>
        <v>4</v>
      </c>
      <c r="C108" s="30" t="n">
        <v>28</v>
      </c>
      <c r="I108" s="0" t="n">
        <v>1</v>
      </c>
      <c r="J108" s="0" t="n">
        <v>1</v>
      </c>
      <c r="K108" s="0" t="n">
        <v>1</v>
      </c>
      <c r="L108" s="0" t="n">
        <v>1</v>
      </c>
    </row>
    <row r="109" customFormat="false" ht="12.75" hidden="false" customHeight="false" outlineLevel="0" collapsed="false">
      <c r="B109" s="0" t="n">
        <f aca="false">IF(SUM(D109:M109)&gt;0,SUM(D109:M109),"")</f>
        <v>3</v>
      </c>
      <c r="C109" s="30" t="n">
        <v>29</v>
      </c>
      <c r="F109" s="0" t="n">
        <v>1</v>
      </c>
      <c r="G109" s="0" t="n">
        <v>1</v>
      </c>
      <c r="H109" s="0" t="n">
        <v>1</v>
      </c>
    </row>
    <row r="110" customFormat="false" ht="12.75" hidden="false" customHeight="false" outlineLevel="0" collapsed="false">
      <c r="B110" s="0" t="n">
        <f aca="false">IF(SUM(D110:M110)&gt;0,SUM(D110:M110),"")</f>
        <v>5</v>
      </c>
      <c r="C110" s="30" t="n">
        <v>30</v>
      </c>
      <c r="D110" s="0" t="n">
        <v>1</v>
      </c>
      <c r="E110" s="0" t="n">
        <v>1</v>
      </c>
      <c r="F110" s="0" t="n">
        <v>1</v>
      </c>
      <c r="G110" s="0" t="n">
        <v>1</v>
      </c>
      <c r="H110" s="0" t="n">
        <v>1</v>
      </c>
      <c r="S110" s="134"/>
    </row>
    <row r="111" customFormat="false" ht="12.75" hidden="false" customHeight="false" outlineLevel="0" collapsed="false">
      <c r="B111" s="0" t="str">
        <f aca="false">IF(SUM(D111:M111)&gt;0,SUM(D111:M111),"")</f>
        <v/>
      </c>
      <c r="C111" s="30" t="n">
        <v>31</v>
      </c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B113" s="226" t="n">
        <v>84</v>
      </c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84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0</v>
      </c>
      <c r="K117" s="0" t="n">
        <f aca="false">SUM(K118:K148)</f>
        <v>9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9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30" t="n">
        <v>1</v>
      </c>
      <c r="U118" s="130" t="n">
        <v>1</v>
      </c>
    </row>
    <row r="119" customFormat="false" ht="12.75" hidden="false" customHeight="false" outlineLevel="0" collapsed="false">
      <c r="C119" s="30" t="n">
        <v>2</v>
      </c>
      <c r="U119" s="30" t="n">
        <v>2</v>
      </c>
    </row>
    <row r="120" customFormat="false" ht="12.75" hidden="false" customHeight="false" outlineLevel="0" collapsed="false">
      <c r="C120" s="30" t="n">
        <v>3</v>
      </c>
      <c r="K120" s="0" t="n">
        <v>9</v>
      </c>
      <c r="U120" s="30" t="n">
        <v>3</v>
      </c>
    </row>
    <row r="121" customFormat="false" ht="12.75" hidden="false" customHeight="false" outlineLevel="0" collapsed="false">
      <c r="C121" s="130" t="n">
        <v>4</v>
      </c>
      <c r="U121" s="30" t="n">
        <v>4</v>
      </c>
    </row>
    <row r="122" customFormat="false" ht="12.75" hidden="false" customHeight="false" outlineLevel="0" collapsed="false">
      <c r="C122" s="130" t="n">
        <v>5</v>
      </c>
      <c r="U122" s="30" t="n">
        <v>5</v>
      </c>
    </row>
    <row r="123" customFormat="false" ht="12.75" hidden="false" customHeight="false" outlineLevel="0" collapsed="false">
      <c r="C123" s="30" t="n">
        <v>6</v>
      </c>
      <c r="U123" s="30" t="n">
        <v>6</v>
      </c>
    </row>
    <row r="124" customFormat="false" ht="12.75" hidden="false" customHeight="false" outlineLevel="0" collapsed="false">
      <c r="C124" s="30" t="n">
        <v>7</v>
      </c>
      <c r="U124" s="130" t="n">
        <v>7</v>
      </c>
    </row>
    <row r="125" customFormat="false" ht="12.75" hidden="false" customHeight="false" outlineLevel="0" collapsed="false">
      <c r="C125" s="30" t="n">
        <v>8</v>
      </c>
      <c r="U125" s="130" t="n">
        <v>8</v>
      </c>
    </row>
    <row r="126" customFormat="false" ht="12.75" hidden="false" customHeight="false" outlineLevel="0" collapsed="false">
      <c r="C126" s="30" t="n">
        <v>9</v>
      </c>
      <c r="U126" s="30" t="n">
        <v>9</v>
      </c>
    </row>
    <row r="127" customFormat="false" ht="12.75" hidden="false" customHeight="false" outlineLevel="0" collapsed="false">
      <c r="C127" s="30" t="n">
        <v>10</v>
      </c>
      <c r="U127" s="30" t="n">
        <v>10</v>
      </c>
    </row>
    <row r="128" customFormat="false" ht="12.75" hidden="false" customHeight="false" outlineLevel="0" collapsed="false">
      <c r="C128" s="130" t="n">
        <v>11</v>
      </c>
      <c r="U128" s="30" t="n">
        <v>11</v>
      </c>
      <c r="Y128" s="134"/>
    </row>
    <row r="129" customFormat="false" ht="12.75" hidden="false" customHeight="false" outlineLevel="0" collapsed="false">
      <c r="C129" s="130" t="n">
        <v>12</v>
      </c>
      <c r="U129" s="30" t="n">
        <v>12</v>
      </c>
    </row>
    <row r="130" customFormat="false" ht="12.75" hidden="false" customHeight="false" outlineLevel="0" collapsed="false">
      <c r="C130" s="30" t="n">
        <v>13</v>
      </c>
      <c r="J130" s="1"/>
      <c r="U130" s="30" t="n">
        <v>13</v>
      </c>
    </row>
    <row r="131" customFormat="false" ht="12.75" hidden="false" customHeight="false" outlineLevel="0" collapsed="false">
      <c r="C131" s="30" t="n">
        <v>14</v>
      </c>
      <c r="U131" s="130" t="n">
        <v>14</v>
      </c>
    </row>
    <row r="132" customFormat="false" ht="12.75" hidden="false" customHeight="false" outlineLevel="0" collapsed="false">
      <c r="C132" s="30" t="n">
        <v>15</v>
      </c>
      <c r="U132" s="130" t="n">
        <v>15</v>
      </c>
    </row>
    <row r="133" customFormat="false" ht="12.75" hidden="false" customHeight="false" outlineLevel="0" collapsed="false">
      <c r="C133" s="30" t="n">
        <v>16</v>
      </c>
      <c r="U133" s="30" t="n">
        <v>16</v>
      </c>
    </row>
    <row r="134" customFormat="false" ht="12.75" hidden="false" customHeight="false" outlineLevel="0" collapsed="false">
      <c r="C134" s="30" t="n">
        <v>17</v>
      </c>
      <c r="U134" s="30" t="n">
        <v>17</v>
      </c>
    </row>
    <row r="135" customFormat="false" ht="12.75" hidden="false" customHeight="false" outlineLevel="0" collapsed="false">
      <c r="C135" s="130" t="n">
        <v>18</v>
      </c>
      <c r="U135" s="30" t="n">
        <v>18</v>
      </c>
    </row>
    <row r="136" customFormat="false" ht="12.75" hidden="false" customHeight="false" outlineLevel="0" collapsed="false">
      <c r="C136" s="130" t="n">
        <v>19</v>
      </c>
      <c r="U136" s="30" t="n">
        <v>19</v>
      </c>
    </row>
    <row r="137" customFormat="false" ht="12.75" hidden="false" customHeight="false" outlineLevel="0" collapsed="false">
      <c r="C137" s="30" t="n">
        <v>20</v>
      </c>
      <c r="U137" s="30" t="n">
        <v>20</v>
      </c>
    </row>
    <row r="138" customFormat="false" ht="12.75" hidden="false" customHeight="false" outlineLevel="0" collapsed="false">
      <c r="C138" s="30" t="n">
        <v>21</v>
      </c>
      <c r="U138" s="130" t="n">
        <v>21</v>
      </c>
    </row>
    <row r="139" customFormat="false" ht="12.75" hidden="false" customHeight="false" outlineLevel="0" collapsed="false">
      <c r="C139" s="30" t="n">
        <v>22</v>
      </c>
      <c r="U139" s="130" t="n">
        <v>22</v>
      </c>
    </row>
    <row r="140" customFormat="false" ht="12.75" hidden="false" customHeight="false" outlineLevel="0" collapsed="false">
      <c r="C140" s="30" t="n">
        <v>23</v>
      </c>
      <c r="U140" s="30" t="n">
        <v>23</v>
      </c>
    </row>
    <row r="141" customFormat="false" ht="12.75" hidden="false" customHeight="false" outlineLevel="0" collapsed="false">
      <c r="C141" s="30" t="n">
        <v>24</v>
      </c>
      <c r="U141" s="30" t="n">
        <v>24</v>
      </c>
    </row>
    <row r="142" customFormat="false" ht="12.75" hidden="false" customHeight="false" outlineLevel="0" collapsed="false">
      <c r="C142" s="130" t="n">
        <v>25</v>
      </c>
      <c r="U142" s="30" t="n">
        <v>25</v>
      </c>
    </row>
    <row r="143" customFormat="false" ht="12.75" hidden="false" customHeight="false" outlineLevel="0" collapsed="false">
      <c r="C143" s="130" t="n">
        <v>26</v>
      </c>
      <c r="U143" s="30" t="n">
        <v>26</v>
      </c>
    </row>
    <row r="144" customFormat="false" ht="12.75" hidden="false" customHeight="false" outlineLevel="0" collapsed="false">
      <c r="C144" s="30" t="n">
        <v>27</v>
      </c>
      <c r="U144" s="30" t="n">
        <v>27</v>
      </c>
    </row>
    <row r="145" customFormat="false" ht="12.75" hidden="false" customHeight="false" outlineLevel="0" collapsed="false">
      <c r="C145" s="30" t="n">
        <v>28</v>
      </c>
      <c r="U145" s="130" t="n">
        <v>28</v>
      </c>
    </row>
    <row r="146" customFormat="false" ht="12.75" hidden="false" customHeight="false" outlineLevel="0" collapsed="false">
      <c r="C146" s="30" t="n">
        <v>29</v>
      </c>
      <c r="U146" s="130" t="n">
        <v>29</v>
      </c>
    </row>
    <row r="147" customFormat="false" ht="12.75" hidden="false" customHeight="false" outlineLevel="0" collapsed="false">
      <c r="C147" s="30" t="n">
        <v>30</v>
      </c>
      <c r="U147" s="30" t="n">
        <v>30</v>
      </c>
    </row>
    <row r="148" customFormat="false" ht="12.75" hidden="false" customHeight="false" outlineLevel="0" collapsed="false">
      <c r="C148" s="30" t="n">
        <v>31</v>
      </c>
      <c r="U148" s="30" t="n">
        <v>31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D22:AD28">
    <cfRule type="cellIs" priority="5" operator="equal" aboveAverage="0" equalAverage="0" bottom="0" percent="0" rank="0" text="" dxfId="0">
      <formula>$AD$18</formula>
    </cfRule>
  </conditionalFormatting>
  <conditionalFormatting sqref="AC30:AC51">
    <cfRule type="cellIs" priority="6" operator="equal" aboveAverage="0" equalAverage="0" bottom="0" percent="0" rank="0" text="" dxfId="0">
      <formula>$AC$18</formula>
    </cfRule>
    <cfRule type="cellIs" priority="7" operator="equal" aboveAverage="0" equalAverage="0" bottom="0" percent="0" rank="0" text="" dxfId="1">
      <formula>$AC$18</formula>
    </cfRule>
  </conditionalFormatting>
  <conditionalFormatting sqref="AD30:AD51">
    <cfRule type="cellIs" priority="8" operator="equal" aboveAverage="0" equalAverage="0" bottom="0" percent="0" rank="0" text="" dxfId="2">
      <formula>$AD$18</formula>
    </cfRule>
  </conditionalFormatting>
  <conditionalFormatting sqref="AB30:AB51">
    <cfRule type="cellIs" priority="9" operator="equal" aboveAverage="0" equalAverage="0" bottom="0" percent="0" rank="0" text="" dxfId="3">
      <formula>$AB$18</formula>
    </cfRule>
  </conditionalFormatting>
  <conditionalFormatting sqref="AB29">
    <cfRule type="cellIs" priority="10" operator="equal" aboveAverage="0" equalAverage="0" bottom="0" percent="0" rank="0" text="" dxfId="4">
      <formula>$AB$18</formula>
    </cfRule>
  </conditionalFormatting>
  <conditionalFormatting sqref="AB21">
    <cfRule type="cellIs" priority="11" operator="equal" aboveAverage="0" equalAverage="0" bottom="0" percent="0" rank="0" text="" dxfId="5">
      <formula>$AB$18</formula>
    </cfRule>
  </conditionalFormatting>
  <conditionalFormatting sqref="AB22">
    <cfRule type="cellIs" priority="12" operator="equal" aboveAverage="0" equalAverage="0" bottom="0" percent="0" rank="0" text="" dxfId="6">
      <formula>$AB$18</formula>
    </cfRule>
  </conditionalFormatting>
  <conditionalFormatting sqref="AB23">
    <cfRule type="cellIs" priority="13" operator="equal" aboveAverage="0" equalAverage="0" bottom="0" percent="0" rank="0" text="" dxfId="7">
      <formula>$AB$18</formula>
    </cfRule>
  </conditionalFormatting>
  <conditionalFormatting sqref="AB24">
    <cfRule type="cellIs" priority="14" operator="equal" aboveAverage="0" equalAverage="0" bottom="0" percent="0" rank="0" text="" dxfId="8">
      <formula>$AB$18</formula>
    </cfRule>
  </conditionalFormatting>
  <conditionalFormatting sqref="AB25">
    <cfRule type="cellIs" priority="15" operator="equal" aboveAverage="0" equalAverage="0" bottom="0" percent="0" rank="0" text="" dxfId="9">
      <formula>$AB$18</formula>
    </cfRule>
  </conditionalFormatting>
  <conditionalFormatting sqref="AB26">
    <cfRule type="cellIs" priority="16" operator="equal" aboveAverage="0" equalAverage="0" bottom="0" percent="0" rank="0" text="" dxfId="10">
      <formula>$AB$18</formula>
    </cfRule>
  </conditionalFormatting>
  <conditionalFormatting sqref="AB27">
    <cfRule type="cellIs" priority="17" operator="equal" aboveAverage="0" equalAverage="0" bottom="0" percent="0" rank="0" text="" dxfId="11">
      <formula>$AB$18</formula>
    </cfRule>
  </conditionalFormatting>
  <conditionalFormatting sqref="AB28">
    <cfRule type="cellIs" priority="18" operator="equal" aboveAverage="0" equalAverage="0" bottom="0" percent="0" rank="0" text="" dxfId="12">
      <formula>$AB$18</formula>
    </cfRule>
  </conditionalFormatting>
  <conditionalFormatting sqref="A20:A51">
    <cfRule type="cellIs" priority="19" operator="lessThan" aboveAverage="0" equalAverage="0" bottom="0" percent="0" rank="0" text="" dxfId="13">
      <formula>0</formula>
    </cfRule>
  </conditionalFormatting>
  <conditionalFormatting sqref="A21:A51">
    <cfRule type="cellIs" priority="20" operator="lessThan" aboveAverage="0" equalAverage="0" bottom="0" percent="0" rank="0" text="" dxfId="14">
      <formula>0</formula>
    </cfRule>
    <cfRule type="cellIs" priority="21" operator="lessThan" aboveAverage="0" equalAverage="0" bottom="0" percent="0" rank="0" text="" dxfId="15">
      <formula>0</formula>
    </cfRule>
    <cfRule type="cellIs" priority="22" operator="lessThan" aboveAverage="0" equalAverage="0" bottom="0" percent="0" rank="0" text="" dxfId="16">
      <formula>0</formula>
    </cfRule>
  </conditionalFormatting>
  <conditionalFormatting sqref="D81:L110">
    <cfRule type="cellIs" priority="23" operator="greaterThan" aboveAverage="0" equalAverage="0" bottom="0" percent="0" rank="0" text="" dxfId="0">
      <formula>0</formula>
    </cfRule>
  </conditionalFormatting>
  <conditionalFormatting sqref="D118:O147">
    <cfRule type="cellIs" priority="24" operator="greaterThan" aboveAverage="0" equalAverage="0" bottom="0" percent="0" rank="0" text="" dxfId="0">
      <formula>0</formula>
    </cfRule>
  </conditionalFormatting>
  <conditionalFormatting sqref="AC21:AC51">
    <cfRule type="cellIs" priority="25" operator="equal" aboveAverage="0" equalAverage="0" bottom="0" percent="0" rank="0" text="" dxfId="0">
      <formula>$AC$18</formula>
    </cfRule>
  </conditionalFormatting>
  <conditionalFormatting sqref="AD21:AD51">
    <cfRule type="cellIs" priority="26" operator="equal" aboveAverage="0" equalAverage="0" bottom="0" percent="0" rank="0" text="" dxfId="0">
      <formula>$AD$18</formula>
    </cfRule>
  </conditionalFormatting>
  <conditionalFormatting sqref="M81:M111">
    <cfRule type="cellIs" priority="27" operator="greaterThan" aboveAverage="0" equalAverage="0" bottom="0" percent="0" rank="0" text="" dxfId="0">
      <formula>0</formula>
    </cfRule>
  </conditionalFormatting>
  <conditionalFormatting sqref="D81:M111">
    <cfRule type="cellIs" priority="28" operator="greaterThan" aboveAverage="0" equalAverage="0" bottom="0" percent="0" rank="0" text="" dxfId="0">
      <formula>0</formula>
    </cfRule>
    <cfRule type="cellIs" priority="29" operator="greaterThan" aboveAverage="0" equalAverage="0" bottom="0" percent="0" rank="0" text="" dxfId="0">
      <formula>1</formula>
    </cfRule>
    <cfRule type="cellIs" priority="30" operator="greaterThan" aboveAverage="0" equalAverage="0" bottom="0" percent="0" rank="0" text="" dxfId="0">
      <formula>1</formula>
    </cfRule>
    <cfRule type="cellIs" priority="31" operator="greaterThan" aboveAverage="0" equalAverage="0" bottom="0" percent="0" rank="0" text="" dxfId="1">
      <formula>1</formula>
    </cfRule>
  </conditionalFormatting>
  <conditionalFormatting sqref="D118:O148">
    <cfRule type="cellIs" priority="32" operator="greaterThan" aboveAverage="0" equalAverage="0" bottom="0" percent="0" rank="0" text="" dxfId="2">
      <formula>0</formula>
    </cfRule>
  </conditionalFormatting>
  <conditionalFormatting sqref="AC22">
    <cfRule type="cellIs" priority="33" operator="equal" aboveAverage="0" equalAverage="0" bottom="0" percent="0" rank="0" text="" dxfId="3">
      <formula>$AC$18</formula>
    </cfRule>
  </conditionalFormatting>
  <conditionalFormatting sqref="AD21">
    <cfRule type="cellIs" priority="34" operator="equal" aboveAverage="0" equalAverage="0" bottom="0" percent="0" rank="0" text="" dxfId="4">
      <formula>$AD$18</formula>
    </cfRule>
  </conditionalFormatting>
  <conditionalFormatting sqref="B88">
    <cfRule type="cellIs" priority="35" operator="greaterThan" aboveAverage="0" equalAverage="0" bottom="0" percent="0" rank="0" text="" dxfId="5">
      <formula>""""""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Q50" activeCellId="0" sqref="Q50"/>
    </sheetView>
  </sheetViews>
  <sheetFormatPr defaultRowHeight="12.75"/>
  <cols>
    <col collapsed="false" hidden="false" max="8" min="1" style="0" width="8.36734693877551"/>
    <col collapsed="false" hidden="false" max="9" min="9" style="0" width="14.5816326530612"/>
    <col collapsed="false" hidden="false" max="30" min="10" style="0" width="8.36734693877551"/>
    <col collapsed="false" hidden="false" max="31" min="31" style="0" width="10.9336734693878"/>
    <col collapsed="false" hidden="false" max="33" min="32" style="0" width="8.36734693877551"/>
    <col collapsed="false" hidden="false" max="34" min="34" style="0" width="11.3418367346939"/>
    <col collapsed="false" hidden="false" max="1025" min="35" style="0" width="8.36734693877551"/>
  </cols>
  <sheetData>
    <row r="1" customFormat="false" ht="12.75" hidden="false" customHeight="false" outlineLevel="0" collapsed="false">
      <c r="I1" s="163" t="n">
        <f aca="true">NOW()</f>
        <v>43164.7511937384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224" t="n">
        <f aca="false">I2-I1</f>
        <v>-547.176957627329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0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206.89375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0.572916666666667</v>
      </c>
      <c r="K8" s="180" t="n">
        <v>0.717361111111111</v>
      </c>
      <c r="L8" s="180" t="n">
        <v>0.390972222222222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0.604166666666667</v>
      </c>
      <c r="K9" s="180" t="n">
        <v>0.739583333333333</v>
      </c>
      <c r="L9" s="180" t="n">
        <v>0.422222222222222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0.75</v>
      </c>
      <c r="K10" s="174" t="n">
        <f aca="false">(K9-K8)*24</f>
        <v>0.533333333333329</v>
      </c>
      <c r="L10" s="174" t="n">
        <f aca="false">(L9-L8)*24</f>
        <v>0.75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F11" s="134"/>
      <c r="AH11" s="227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n">
        <f aca="false">R16/E18</f>
        <v>5.02354788069074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3.83333333333333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f aca="false">COUNT(C21:C51)</f>
        <v>30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30</v>
      </c>
      <c r="Q15" s="30"/>
      <c r="R15" s="190" t="n">
        <f aca="false">MAX(R21:R51)/F5</f>
        <v>1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1.83333333333333</v>
      </c>
      <c r="F16" s="132" t="n">
        <f aca="false">F15/B15</f>
        <v>1</v>
      </c>
      <c r="G16" s="132" t="n">
        <f aca="false">G15/$B$15</f>
        <v>0</v>
      </c>
      <c r="H16" s="191" t="n">
        <f aca="false">H15/$B$15</f>
        <v>1</v>
      </c>
      <c r="I16" s="132" t="n">
        <f aca="false">I15/$B$15</f>
        <v>1</v>
      </c>
      <c r="L16" s="132" t="n">
        <f aca="false">L15/$B$15</f>
        <v>0.166666666666667</v>
      </c>
      <c r="P16" s="0" t="s">
        <v>87</v>
      </c>
      <c r="R16" s="30" t="n">
        <f aca="false">MAX(R21:R51)-R19</f>
        <v>160</v>
      </c>
      <c r="S16" s="132"/>
      <c r="T16" s="132"/>
      <c r="U16" s="30" t="n">
        <f aca="false">MAX(U21:U51)-U19</f>
        <v>0</v>
      </c>
      <c r="V16" s="30" t="n">
        <f aca="false">MAX(V21:V51)-V19</f>
        <v>18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28.408</v>
      </c>
      <c r="B17" s="192" t="n">
        <f aca="false">B14*COUNT(D21:D51)</f>
        <v>115</v>
      </c>
      <c r="C17" s="193" t="s">
        <v>88</v>
      </c>
      <c r="D17" s="194" t="n">
        <f aca="false">SUM(D21:D51)</f>
        <v>86.592</v>
      </c>
      <c r="E17" s="30"/>
      <c r="F17" s="30" t="n">
        <f aca="false">D17-E14</f>
        <v>-28.408</v>
      </c>
      <c r="H17" s="176"/>
      <c r="O17" s="184" t="s">
        <v>1</v>
      </c>
      <c r="P17" s="0" t="s">
        <v>89</v>
      </c>
      <c r="R17" s="170" t="n">
        <f aca="false">(MAX(R21:R51)-R19)/COUNT(R21:R51)</f>
        <v>22.8571428571429</v>
      </c>
      <c r="S17" s="30"/>
      <c r="U17" s="133" t="n">
        <f aca="false">U16/COUNT(U21:U51)</f>
        <v>0</v>
      </c>
      <c r="V17" s="134" t="n">
        <f aca="false">(MAX(V21:V51)-V19)/COUNT(V21:V51)</f>
        <v>0.6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31.85</v>
      </c>
      <c r="F18" s="30" t="n">
        <f aca="false">SUM(F21:F51)</f>
        <v>10</v>
      </c>
      <c r="G18" s="30" t="n">
        <f aca="false">SUM(G21:G51)</f>
        <v>23</v>
      </c>
      <c r="H18" s="159" t="n">
        <f aca="false">SUM(H21:H51)</f>
        <v>0.001</v>
      </c>
      <c r="I18" s="196" t="n">
        <f aca="false">SUM(I21:I51)</f>
        <v>21.74</v>
      </c>
      <c r="L18" s="196" t="n">
        <f aca="false">SUM(L21:L51)</f>
        <v>0.001</v>
      </c>
      <c r="O18" s="192" t="n">
        <v>40</v>
      </c>
      <c r="P18" s="0" t="s">
        <v>90</v>
      </c>
      <c r="R18" s="0" t="n">
        <f aca="false">F5-MAX(R21:R51)</f>
        <v>0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138</v>
      </c>
      <c r="AC18" s="0" t="n">
        <f aca="false">MAX(AC21:AC51)</f>
        <v>138</v>
      </c>
      <c r="AD18" s="0" t="n">
        <f aca="false">MAX(AD21:AD51)</f>
        <v>12</v>
      </c>
      <c r="AE18" s="0" t="n">
        <f aca="false">MAX(AE21:AE51)</f>
        <v>66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123.408</v>
      </c>
      <c r="C19" s="30" t="s">
        <v>86</v>
      </c>
      <c r="D19" s="132" t="n">
        <f aca="false">D17/COUNT(D21:D51)</f>
        <v>2.8864</v>
      </c>
      <c r="E19" s="132" t="n">
        <f aca="false">E18/COUNT(E21:E51)</f>
        <v>1.06166666666667</v>
      </c>
      <c r="F19" s="30" t="n">
        <f aca="false">IF(COUNT(F21:F51)&gt;0,(F18/COUNT(F21:F51)),0)</f>
        <v>1</v>
      </c>
      <c r="G19" s="30" t="n">
        <f aca="false">IF(COUNT(G21:G51)&gt;0,(G18/COUNT(G21:G51)),0)</f>
        <v>2.875</v>
      </c>
      <c r="H19" s="191" t="n">
        <f aca="false">H18/COUNT(D21:D51)</f>
        <v>3.33333333333333E-005</v>
      </c>
      <c r="I19" s="132" t="n">
        <f aca="false">I18/COUNT(I21:I51)</f>
        <v>0.724666666666667</v>
      </c>
      <c r="L19" s="132" t="n">
        <f aca="false">L18/COUNT(L21:L51)</f>
        <v>0.001</v>
      </c>
      <c r="P19" s="198" t="s">
        <v>91</v>
      </c>
      <c r="R19" s="0" t="n">
        <v>1034</v>
      </c>
      <c r="S19" s="133" t="n">
        <v>0</v>
      </c>
      <c r="T19" s="30"/>
      <c r="U19" s="30" t="n">
        <v>0</v>
      </c>
      <c r="V19" s="30" t="n">
        <v>158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$F$5-O21</f>
        <v>199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E20" s="30" t="s">
        <v>167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6.498</v>
      </c>
      <c r="C21" s="130" t="n">
        <v>1</v>
      </c>
      <c r="D21" s="170" t="n">
        <f aca="false">IF(E21="","",SUM(E21:L21))</f>
        <v>0.502</v>
      </c>
      <c r="E21" s="0" t="n">
        <v>0</v>
      </c>
      <c r="F21" s="0" t="n">
        <v>0</v>
      </c>
      <c r="H21" s="176" t="n">
        <v>0.001</v>
      </c>
      <c r="I21" s="0" t="n">
        <v>0.5</v>
      </c>
      <c r="L21" s="0" t="n">
        <v>0.001</v>
      </c>
      <c r="M21" s="208"/>
      <c r="O21" s="184" t="n">
        <v>995</v>
      </c>
      <c r="P21" s="130" t="n">
        <v>1</v>
      </c>
      <c r="Q21" s="0" t="n">
        <f aca="false">IF(R21="","",SUM(R21:AA21)-SUM($R$19:$AA$19))</f>
        <v>3</v>
      </c>
      <c r="R21" s="0" t="n">
        <v>1035</v>
      </c>
      <c r="S21" s="0" t="n">
        <v>1</v>
      </c>
      <c r="U21" s="176" t="n">
        <v>0</v>
      </c>
      <c r="V21" s="30" t="n">
        <v>159</v>
      </c>
      <c r="AB21" s="0" t="n">
        <f aca="false">IF(AC21="","",SUM(AC21:AK21))</f>
        <v>3</v>
      </c>
      <c r="AC21" s="199" t="n">
        <f aca="false">R21-R19</f>
        <v>1</v>
      </c>
      <c r="AD21" s="199" t="n">
        <f aca="false">V21-V19</f>
        <v>1</v>
      </c>
      <c r="AE21" s="228" t="n">
        <f aca="false">S21-S19</f>
        <v>1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n">
        <f aca="false">IF(D22="","",SUM($J$12:$L$12)-D22)</f>
        <v>4.5</v>
      </c>
      <c r="C22" s="130" t="n">
        <v>2</v>
      </c>
      <c r="D22" s="170" t="n">
        <f aca="false">IF(E22="","",SUM(E22:L22))</f>
        <v>2.5</v>
      </c>
      <c r="E22" s="0" t="n">
        <v>2</v>
      </c>
      <c r="F22" s="0" t="n">
        <v>0</v>
      </c>
      <c r="H22" s="176"/>
      <c r="I22" s="0" t="n">
        <v>0.5</v>
      </c>
      <c r="M22" s="208"/>
      <c r="N22" s="192"/>
      <c r="P22" s="130" t="n">
        <v>2</v>
      </c>
      <c r="Q22" s="0" t="n">
        <f aca="false">IF(R22="","",SUM(R22:AA22)-SUM($R$19:$AA$19))</f>
        <v>3</v>
      </c>
      <c r="R22" s="0" t="n">
        <v>1035</v>
      </c>
      <c r="S22" s="0" t="n">
        <v>1</v>
      </c>
      <c r="U22" s="176"/>
      <c r="V22" s="30" t="n">
        <v>159</v>
      </c>
      <c r="AB22" s="0" t="n">
        <f aca="false">IF(AE22="","",SUM(AC22:AK22))</f>
        <v>0</v>
      </c>
      <c r="AC22" s="0" t="n">
        <f aca="false">IF(R22="","",R22-R21)</f>
        <v>0</v>
      </c>
      <c r="AD22" s="0" t="n">
        <f aca="false">IF(V22="","",V22-V21)</f>
        <v>0</v>
      </c>
      <c r="AE22" s="0" t="n">
        <f aca="false">IF(S22="","",S22-S21)</f>
        <v>0</v>
      </c>
    </row>
    <row r="23" customFormat="false" ht="15.75" hidden="false" customHeight="true" outlineLevel="0" collapsed="false">
      <c r="A23" s="186" t="n">
        <f aca="false">IF(D23="","",SUM($J$12:$L$12)-D23)</f>
        <v>4.26</v>
      </c>
      <c r="C23" s="30" t="n">
        <v>3</v>
      </c>
      <c r="D23" s="170" t="n">
        <f aca="false">IF(E23="","",SUM(E23:L23))</f>
        <v>2.74</v>
      </c>
      <c r="E23" s="0" t="n">
        <v>1.5</v>
      </c>
      <c r="F23" s="0" t="n">
        <v>0</v>
      </c>
      <c r="H23" s="200"/>
      <c r="I23" s="0" t="n">
        <v>1.24</v>
      </c>
      <c r="M23" s="208"/>
      <c r="N23" s="192"/>
      <c r="P23" s="30" t="n">
        <v>3</v>
      </c>
      <c r="Q23" s="0" t="n">
        <f aca="false">IF(R23="","",SUM(R23:AA23)-SUM($R$19:$AA$19))</f>
        <v>3</v>
      </c>
      <c r="R23" s="0" t="n">
        <v>1035</v>
      </c>
      <c r="S23" s="0" t="n">
        <v>1</v>
      </c>
      <c r="U23" s="176"/>
      <c r="V23" s="30" t="n">
        <v>159</v>
      </c>
      <c r="AB23" s="0" t="n">
        <f aca="false">IF(AE23="","",SUM(AC23:AK23))</f>
        <v>0</v>
      </c>
      <c r="AC23" s="0" t="n">
        <f aca="false">IF(R23="","",R23-R22)</f>
        <v>0</v>
      </c>
      <c r="AD23" s="0" t="n">
        <f aca="false">IF(V23="","",V23-V22)</f>
        <v>0</v>
      </c>
      <c r="AE23" s="0" t="n">
        <f aca="false">IF(S23="","",S23-S22)</f>
        <v>0</v>
      </c>
    </row>
    <row r="24" customFormat="false" ht="15.75" hidden="false" customHeight="true" outlineLevel="0" collapsed="false">
      <c r="A24" s="186" t="n">
        <f aca="false">IF(D24="","",SUM($J$12:$L$12)-D24)</f>
        <v>4.5</v>
      </c>
      <c r="C24" s="30" t="n">
        <v>4</v>
      </c>
      <c r="D24" s="0" t="n">
        <f aca="false">IF(E24="","",SUM(E24:L24))</f>
        <v>2.5</v>
      </c>
      <c r="E24" s="0" t="n">
        <v>1</v>
      </c>
      <c r="F24" s="0" t="n">
        <v>0</v>
      </c>
      <c r="H24" s="176"/>
      <c r="I24" s="0" t="n">
        <v>1.5</v>
      </c>
      <c r="M24" s="208"/>
      <c r="N24" s="192"/>
      <c r="O24" s="203" t="n">
        <f aca="false">$O$21+$O$18</f>
        <v>1035</v>
      </c>
      <c r="P24" s="30" t="n">
        <v>4</v>
      </c>
      <c r="Q24" s="0" t="n">
        <f aca="false">IF(R24="","",SUM(R24:AA24)-SUM($R$19:$AA$19))</f>
        <v>3</v>
      </c>
      <c r="R24" s="0" t="n">
        <v>1035</v>
      </c>
      <c r="S24" s="0" t="n">
        <v>1</v>
      </c>
      <c r="U24" s="176"/>
      <c r="V24" s="30" t="n">
        <v>159</v>
      </c>
      <c r="AB24" s="0" t="n">
        <f aca="false">IF(AE24="","",SUM(AC24:AK24))</f>
        <v>0</v>
      </c>
      <c r="AC24" s="0" t="n">
        <f aca="false">IF(R24="","",R24-R23)</f>
        <v>0</v>
      </c>
      <c r="AD24" s="0" t="n">
        <f aca="false">IF(V24="","",V24-V23)</f>
        <v>0</v>
      </c>
      <c r="AE24" s="0" t="n">
        <f aca="false">IF(S24="","",S24-S23)</f>
        <v>0</v>
      </c>
    </row>
    <row r="25" customFormat="false" ht="15.75" hidden="false" customHeight="true" outlineLevel="0" collapsed="false">
      <c r="A25" s="186" t="n">
        <f aca="false">IF(D25="","",SUM($J$12:$L$12)-D25)</f>
        <v>2.2</v>
      </c>
      <c r="C25" s="30" t="n">
        <v>5</v>
      </c>
      <c r="D25" s="0" t="n">
        <f aca="false">IF(E25="","",SUM(E25:L25))</f>
        <v>4.8</v>
      </c>
      <c r="E25" s="0" t="n">
        <v>3.8</v>
      </c>
      <c r="H25" s="176"/>
      <c r="I25" s="0" t="n">
        <v>1</v>
      </c>
      <c r="M25" s="208"/>
      <c r="N25" s="192"/>
      <c r="O25" s="203" t="n">
        <f aca="false">O24+$O$18</f>
        <v>1075</v>
      </c>
      <c r="P25" s="30" t="n">
        <v>5</v>
      </c>
      <c r="Q25" s="0" t="n">
        <f aca="false">IF(R25="","",SUM(R25:AA25)-SUM($R$19:$AA$19))</f>
        <v>24</v>
      </c>
      <c r="R25" s="0" t="n">
        <v>1056</v>
      </c>
      <c r="S25" s="0" t="n">
        <v>1</v>
      </c>
      <c r="U25" s="176"/>
      <c r="V25" s="30" t="n">
        <v>159</v>
      </c>
      <c r="AB25" s="0" t="n">
        <f aca="false">IF(AE25="","",SUM(AC25:AK25))</f>
        <v>21</v>
      </c>
      <c r="AC25" s="0" t="n">
        <f aca="false">IF(R25="","",R25-R24)</f>
        <v>21</v>
      </c>
      <c r="AD25" s="0" t="n">
        <f aca="false">IF(V25="","",V25-V24)</f>
        <v>0</v>
      </c>
      <c r="AE25" s="0" t="n">
        <f aca="false">IF(S25="","",S25-S24)</f>
        <v>0</v>
      </c>
    </row>
    <row r="26" customFormat="false" ht="15.75" hidden="false" customHeight="true" outlineLevel="0" collapsed="false">
      <c r="A26" s="186" t="n">
        <f aca="false">IF(D26="","",SUM($J$12:$L$12)-D26)</f>
        <v>5</v>
      </c>
      <c r="C26" s="30" t="n">
        <v>6</v>
      </c>
      <c r="D26" s="0" t="n">
        <f aca="false">IF(E26="","",SUM(E26:L26))</f>
        <v>2</v>
      </c>
      <c r="E26" s="0" t="n">
        <v>1.5</v>
      </c>
      <c r="H26" s="176"/>
      <c r="I26" s="0" t="n">
        <v>0.5</v>
      </c>
      <c r="M26" s="208"/>
      <c r="N26" s="192"/>
      <c r="O26" s="203" t="n">
        <f aca="false">O25+$O$18</f>
        <v>1115</v>
      </c>
      <c r="P26" s="30" t="n">
        <v>6</v>
      </c>
      <c r="Q26" s="0" t="n">
        <f aca="false">IF(R26="","",SUM(R26:AA26)-SUM($R$19:$AA$19))</f>
        <v>24</v>
      </c>
      <c r="R26" s="0" t="n">
        <v>1056</v>
      </c>
      <c r="S26" s="0" t="n">
        <v>1</v>
      </c>
      <c r="U26" s="176"/>
      <c r="V26" s="30" t="n">
        <v>159</v>
      </c>
      <c r="AB26" s="0" t="n">
        <f aca="false">IF(AE26="","",SUM(AC26:AK26))</f>
        <v>0</v>
      </c>
      <c r="AC26" s="0" t="n">
        <f aca="false">IF(R26="","",R26-R25)</f>
        <v>0</v>
      </c>
      <c r="AD26" s="0" t="n">
        <f aca="false">IF(V26="","",V26-V25)</f>
        <v>0</v>
      </c>
      <c r="AE26" s="0" t="n">
        <f aca="false">IF(S26="","",S26-S25)</f>
        <v>0</v>
      </c>
    </row>
    <row r="27" customFormat="false" ht="15.75" hidden="false" customHeight="true" outlineLevel="0" collapsed="false">
      <c r="A27" s="186" t="n">
        <f aca="false">IF(D27="","",SUM($J$12:$L$12)-D27)</f>
        <v>-1</v>
      </c>
      <c r="C27" s="30" t="n">
        <v>7</v>
      </c>
      <c r="D27" s="0" t="n">
        <f aca="false">IF(E27="","",SUM(E27:L27))</f>
        <v>8</v>
      </c>
      <c r="E27" s="0" t="n">
        <v>7.5</v>
      </c>
      <c r="H27" s="176"/>
      <c r="I27" s="0" t="n">
        <v>0.5</v>
      </c>
      <c r="M27" s="208"/>
      <c r="N27" s="192"/>
      <c r="O27" s="203" t="n">
        <f aca="false">O26+$O$18</f>
        <v>1155</v>
      </c>
      <c r="P27" s="30" t="n">
        <v>7</v>
      </c>
      <c r="Q27" s="0" t="n">
        <f aca="false">IF(R27="","",SUM(R27:AA27)-SUM($R$19:$AA$19))</f>
        <v>162</v>
      </c>
      <c r="R27" s="0" t="n">
        <v>1194</v>
      </c>
      <c r="S27" s="0" t="n">
        <v>1</v>
      </c>
      <c r="U27" s="176"/>
      <c r="V27" s="30" t="n">
        <v>159</v>
      </c>
      <c r="AB27" s="0" t="n">
        <f aca="false">IF(AE27="","",SUM(AC27:AK27))</f>
        <v>138</v>
      </c>
      <c r="AC27" s="0" t="n">
        <f aca="false">IF(R27="","",R27-R26)</f>
        <v>138</v>
      </c>
      <c r="AD27" s="0" t="n">
        <f aca="false">IF(V27="","",V27-V26)</f>
        <v>0</v>
      </c>
      <c r="AE27" s="0" t="n">
        <f aca="false">IF(S27="","",S27-S26)</f>
        <v>0</v>
      </c>
    </row>
    <row r="28" customFormat="false" ht="15.75" hidden="false" customHeight="true" outlineLevel="0" collapsed="false">
      <c r="A28" s="186" t="n">
        <f aca="false">IF(D28="","",SUM($J$12:$L$12)-D28)</f>
        <v>4.5</v>
      </c>
      <c r="C28" s="130" t="n">
        <v>8</v>
      </c>
      <c r="D28" s="0" t="n">
        <f aca="false">IF(E28="","",SUM(E28:L28))</f>
        <v>2.5</v>
      </c>
      <c r="E28" s="0" t="n">
        <v>0</v>
      </c>
      <c r="F28" s="0" t="n">
        <v>2</v>
      </c>
      <c r="H28" s="176"/>
      <c r="I28" s="0" t="n">
        <v>0.5</v>
      </c>
      <c r="M28" s="208"/>
      <c r="N28" s="192"/>
      <c r="O28" s="203" t="n">
        <f aca="false">O27+$O$18</f>
        <v>1195</v>
      </c>
      <c r="P28" s="130" t="n">
        <v>8</v>
      </c>
      <c r="Q28" s="0" t="n">
        <f aca="false">IF(S28="","",SUM(S28:AA28)-SUM($S$19:$AA$19))</f>
        <v>51</v>
      </c>
      <c r="S28" s="0" t="n">
        <v>50</v>
      </c>
      <c r="U28" s="176"/>
      <c r="V28" s="30" t="n">
        <v>159</v>
      </c>
      <c r="AB28" s="0" t="n">
        <f aca="false">IF(AE28="","",SUM(AC28:AK28))</f>
        <v>49</v>
      </c>
      <c r="AC28" s="0" t="str">
        <f aca="false">IF(R28="","",R28-R27)</f>
        <v/>
      </c>
      <c r="AD28" s="0" t="n">
        <f aca="false">IF(V28="","",V28-V27)</f>
        <v>0</v>
      </c>
      <c r="AE28" s="0" t="n">
        <f aca="false">IF(S28="","",S28-S27)</f>
        <v>49</v>
      </c>
    </row>
    <row r="29" customFormat="false" ht="15.75" hidden="false" customHeight="true" outlineLevel="0" collapsed="false">
      <c r="A29" s="186" t="n">
        <f aca="false">IF(D29="","",SUM($J$12:$L$12)-D29)</f>
        <v>4.5</v>
      </c>
      <c r="C29" s="130" t="n">
        <v>9</v>
      </c>
      <c r="D29" s="0" t="n">
        <f aca="false">IF(E29="","",SUM(E29:L29))</f>
        <v>2.5</v>
      </c>
      <c r="E29" s="0" t="n">
        <v>0</v>
      </c>
      <c r="F29" s="0" t="n">
        <v>2</v>
      </c>
      <c r="H29" s="176"/>
      <c r="I29" s="0" t="n">
        <v>0.5</v>
      </c>
      <c r="M29" s="208"/>
      <c r="N29" s="192"/>
      <c r="O29" s="203"/>
      <c r="P29" s="130" t="n">
        <v>9</v>
      </c>
      <c r="Q29" s="0" t="n">
        <f aca="false">IF(S29="","",SUM(S29:AA29)-SUM($S$19:$AA$19))</f>
        <v>100</v>
      </c>
      <c r="S29" s="0" t="n">
        <v>99</v>
      </c>
      <c r="U29" s="176"/>
      <c r="V29" s="30" t="n">
        <v>159</v>
      </c>
      <c r="AB29" s="0" t="n">
        <f aca="false">IF(AE29="","",SUM(AC29:AK29))</f>
        <v>49</v>
      </c>
      <c r="AC29" s="0" t="str">
        <f aca="false">IF(R29="","",R29-R28)</f>
        <v/>
      </c>
      <c r="AD29" s="0" t="n">
        <f aca="false">IF(V29="","",V29-V28)</f>
        <v>0</v>
      </c>
      <c r="AE29" s="0" t="n">
        <f aca="false">IF(S29="","",S29-S28)</f>
        <v>49</v>
      </c>
    </row>
    <row r="30" customFormat="false" ht="15.75" hidden="false" customHeight="true" outlineLevel="0" collapsed="false">
      <c r="A30" s="186" t="n">
        <f aca="false">IF(D30="","",SUM($J$12:$L$12)-D30)</f>
        <v>6.5</v>
      </c>
      <c r="C30" s="30" t="n">
        <v>10</v>
      </c>
      <c r="D30" s="0" t="n">
        <f aca="false">IF(E30="","",SUM(E30:L30))</f>
        <v>0.5</v>
      </c>
      <c r="E30" s="0" t="n">
        <v>0</v>
      </c>
      <c r="H30" s="176"/>
      <c r="I30" s="0" t="n">
        <v>0.5</v>
      </c>
      <c r="M30" s="208"/>
      <c r="N30" s="192"/>
      <c r="P30" s="30" t="n">
        <v>10</v>
      </c>
      <c r="Q30" s="0" t="n">
        <f aca="false">IF(S30="","",SUM(S30:AA30)-SUM($S$19:$AA$19))</f>
        <v>100</v>
      </c>
      <c r="S30" s="0" t="n">
        <v>99</v>
      </c>
      <c r="U30" s="176"/>
      <c r="V30" s="30" t="n">
        <v>159</v>
      </c>
      <c r="AB30" s="0" t="n">
        <f aca="false">IF(AE30="","",SUM(AC30:AK30))</f>
        <v>0</v>
      </c>
      <c r="AC30" s="0" t="str">
        <f aca="false">IF(R30="","",R30-R29)</f>
        <v/>
      </c>
      <c r="AD30" s="0" t="n">
        <f aca="false">IF(V30="","",V30-V29)</f>
        <v>0</v>
      </c>
      <c r="AE30" s="0" t="n">
        <f aca="false">IF(S30="","",S30-S29)</f>
        <v>0</v>
      </c>
    </row>
    <row r="31" customFormat="false" ht="15.75" hidden="false" customHeight="true" outlineLevel="0" collapsed="false">
      <c r="A31" s="186" t="n">
        <f aca="false">IF(D31="","",SUM($J$12:$L$12)-D31)</f>
        <v>-1</v>
      </c>
      <c r="C31" s="30" t="n">
        <v>11</v>
      </c>
      <c r="D31" s="0" t="n">
        <f aca="false">IF(E31="","",SUM(E31:L31))</f>
        <v>8</v>
      </c>
      <c r="E31" s="0" t="n">
        <v>1.5</v>
      </c>
      <c r="G31" s="0" t="n">
        <v>6</v>
      </c>
      <c r="H31" s="176"/>
      <c r="I31" s="0" t="n">
        <v>0.5</v>
      </c>
      <c r="M31" s="208"/>
      <c r="N31" s="192"/>
      <c r="P31" s="30" t="n">
        <v>11</v>
      </c>
      <c r="Q31" s="0" t="n">
        <f aca="false">IF(S31="","",SUM(S31:AA31)-SUM($S$19:$AA$19))</f>
        <v>100</v>
      </c>
      <c r="S31" s="0" t="n">
        <v>99</v>
      </c>
      <c r="U31" s="176"/>
      <c r="V31" s="30" t="n">
        <v>159</v>
      </c>
      <c r="AB31" s="0" t="n">
        <f aca="false">IF(AE31="","",SUM(AC31:AK31))</f>
        <v>0</v>
      </c>
      <c r="AC31" s="0" t="str">
        <f aca="false">IF(R31="","",R31-R30)</f>
        <v/>
      </c>
      <c r="AD31" s="0" t="n">
        <f aca="false">IF(V31="","",V31-V30)</f>
        <v>0</v>
      </c>
      <c r="AE31" s="0" t="n">
        <f aca="false">IF(S31="","",S31-S30)</f>
        <v>0</v>
      </c>
    </row>
    <row r="32" customFormat="false" ht="15.75" hidden="false" customHeight="true" outlineLevel="0" collapsed="false">
      <c r="A32" s="186" t="n">
        <f aca="false">IF(D32="","",SUM($J$12:$L$12)-D32)</f>
        <v>4.2</v>
      </c>
      <c r="C32" s="30" t="n">
        <v>12</v>
      </c>
      <c r="D32" s="0" t="n">
        <f aca="false">IF(E32="","",SUM(E32:L32))</f>
        <v>2.8</v>
      </c>
      <c r="E32" s="0" t="n">
        <v>0.3</v>
      </c>
      <c r="G32" s="0" t="n">
        <v>2</v>
      </c>
      <c r="H32" s="176"/>
      <c r="I32" s="0" t="n">
        <v>0.5</v>
      </c>
      <c r="M32" s="208"/>
      <c r="N32" s="192"/>
      <c r="O32" s="229" t="n">
        <v>99</v>
      </c>
      <c r="P32" s="30" t="n">
        <v>12</v>
      </c>
      <c r="Q32" s="0" t="n">
        <f aca="false">IF(S32="","",SUM(S32:AA32)-SUM($S$19:$AA$19))</f>
        <v>100</v>
      </c>
      <c r="S32" s="0" t="n">
        <v>99</v>
      </c>
      <c r="U32" s="176"/>
      <c r="V32" s="30" t="n">
        <v>159</v>
      </c>
      <c r="AB32" s="0" t="n">
        <f aca="false">IF(AE32="","",SUM(AC32:AK32))</f>
        <v>0</v>
      </c>
      <c r="AC32" s="0" t="str">
        <f aca="false">IF(R32="","",R32-R31)</f>
        <v/>
      </c>
      <c r="AD32" s="0" t="n">
        <f aca="false">IF(V32="","",V32-V31)</f>
        <v>0</v>
      </c>
      <c r="AE32" s="0" t="n">
        <f aca="false">IF(S32="","",S32-S31)</f>
        <v>0</v>
      </c>
    </row>
    <row r="33" customFormat="false" ht="15.75" hidden="false" customHeight="true" outlineLevel="0" collapsed="false">
      <c r="A33" s="186" t="n">
        <f aca="false">IF(D33="","",SUM($J$12:$L$12)-D33)</f>
        <v>3.5</v>
      </c>
      <c r="C33" s="30" t="n">
        <v>13</v>
      </c>
      <c r="D33" s="0" t="n">
        <f aca="false">IF(E33="","",SUM(E33:L33))</f>
        <v>3.5</v>
      </c>
      <c r="E33" s="0" t="n">
        <v>0</v>
      </c>
      <c r="F33" s="0" t="n">
        <v>3</v>
      </c>
      <c r="H33" s="176"/>
      <c r="I33" s="0" t="n">
        <v>0.5</v>
      </c>
      <c r="M33" s="208"/>
      <c r="N33" s="192"/>
      <c r="O33" s="229" t="n">
        <f aca="false">O32+$O$18</f>
        <v>139</v>
      </c>
      <c r="P33" s="30" t="n">
        <v>13</v>
      </c>
      <c r="Q33" s="0" t="n">
        <f aca="false">IF(S33="","",SUM(S33:AA33)-SUM($S$19:$AA$19))</f>
        <v>166</v>
      </c>
      <c r="S33" s="0" t="n">
        <v>165</v>
      </c>
      <c r="U33" s="176"/>
      <c r="V33" s="30" t="n">
        <v>159</v>
      </c>
      <c r="AB33" s="0" t="n">
        <f aca="false">IF(AE33="","",SUM(AC33:AK33))</f>
        <v>66</v>
      </c>
      <c r="AC33" s="0" t="str">
        <f aca="false">IF(R33="","",R33-R32)</f>
        <v/>
      </c>
      <c r="AD33" s="0" t="n">
        <f aca="false">IF(V33="","",V33-V32)</f>
        <v>0</v>
      </c>
      <c r="AE33" s="0" t="n">
        <f aca="false">IF(S33="","",S33-S32)</f>
        <v>66</v>
      </c>
    </row>
    <row r="34" customFormat="false" ht="15.75" hidden="false" customHeight="true" outlineLevel="0" collapsed="false">
      <c r="A34" s="186" t="n">
        <f aca="false">IF(D34="","",SUM($J$12:$L$12)-D34)</f>
        <v>2.5</v>
      </c>
      <c r="C34" s="30" t="n">
        <v>14</v>
      </c>
      <c r="D34" s="0" t="n">
        <f aca="false">IF(E34="","",SUM(E34:L34))</f>
        <v>4.5</v>
      </c>
      <c r="E34" s="0" t="n">
        <v>2</v>
      </c>
      <c r="G34" s="0" t="n">
        <v>2</v>
      </c>
      <c r="H34" s="176"/>
      <c r="I34" s="0" t="n">
        <v>0.5</v>
      </c>
      <c r="M34" s="208"/>
      <c r="N34" s="192"/>
      <c r="O34" s="229" t="n">
        <f aca="false">O33+$O$18</f>
        <v>179</v>
      </c>
      <c r="P34" s="30" t="n">
        <v>14</v>
      </c>
      <c r="Q34" s="0" t="n">
        <f aca="false">IF(S34="","",SUM(S34:AA34)-SUM($S$19:$AA$19))</f>
        <v>166</v>
      </c>
      <c r="S34" s="0" t="n">
        <v>165</v>
      </c>
      <c r="U34" s="176"/>
      <c r="V34" s="30" t="n">
        <v>159</v>
      </c>
      <c r="AB34" s="0" t="n">
        <f aca="false">IF(AE34="","",SUM(AC34:AK34))</f>
        <v>0</v>
      </c>
      <c r="AC34" s="0" t="str">
        <f aca="false">IF(R34="","",R34-R33)</f>
        <v/>
      </c>
      <c r="AD34" s="0" t="n">
        <f aca="false">IF(V34="","",V34-V33)</f>
        <v>0</v>
      </c>
      <c r="AE34" s="0" t="n">
        <f aca="false">IF(S34="","",S34-S33)</f>
        <v>0</v>
      </c>
    </row>
    <row r="35" customFormat="false" ht="15.75" hidden="false" customHeight="true" outlineLevel="0" collapsed="false">
      <c r="A35" s="186" t="n">
        <f aca="false">IF(D35="","",SUM($J$12:$L$12)-D35)</f>
        <v>4.5</v>
      </c>
      <c r="C35" s="130" t="n">
        <v>15</v>
      </c>
      <c r="D35" s="0" t="n">
        <f aca="false">IF(E35="","",SUM(E35:L35))</f>
        <v>2.5</v>
      </c>
      <c r="E35" s="0" t="n">
        <v>0</v>
      </c>
      <c r="G35" s="0" t="n">
        <v>2</v>
      </c>
      <c r="H35" s="176"/>
      <c r="I35" s="0" t="n">
        <v>0.5</v>
      </c>
      <c r="M35" s="208"/>
      <c r="N35" s="192"/>
      <c r="O35" s="229" t="n">
        <f aca="false">O34+$O$18</f>
        <v>219</v>
      </c>
      <c r="P35" s="130" t="n">
        <v>15</v>
      </c>
      <c r="Q35" s="0" t="n">
        <f aca="false">IF(S35="","",SUM(S35:AA35)-SUM($S$19:$AA$19))</f>
        <v>166</v>
      </c>
      <c r="S35" s="0" t="n">
        <v>165</v>
      </c>
      <c r="U35" s="176"/>
      <c r="V35" s="30" t="n">
        <v>159</v>
      </c>
      <c r="AB35" s="0" t="n">
        <f aca="false">IF(AE35="","",SUM(AC35:AK35))</f>
        <v>0</v>
      </c>
      <c r="AC35" s="0" t="str">
        <f aca="false">IF(R35="","",R35-R34)</f>
        <v/>
      </c>
      <c r="AD35" s="0" t="n">
        <f aca="false">IF(V35="","",V35-V34)</f>
        <v>0</v>
      </c>
      <c r="AE35" s="0" t="n">
        <f aca="false">IF(S35="","",S35-S34)</f>
        <v>0</v>
      </c>
    </row>
    <row r="36" customFormat="false" ht="15.75" hidden="false" customHeight="true" outlineLevel="0" collapsed="false">
      <c r="A36" s="186" t="n">
        <f aca="false">IF(D36="","",SUM($J$12:$L$12)-D36)</f>
        <v>6</v>
      </c>
      <c r="C36" s="130" t="n">
        <v>16</v>
      </c>
      <c r="D36" s="0" t="n">
        <f aca="false">IF(E36="","",SUM(E36:L36))</f>
        <v>1</v>
      </c>
      <c r="E36" s="0" t="n">
        <v>0</v>
      </c>
      <c r="H36" s="176"/>
      <c r="I36" s="0" t="n">
        <v>1</v>
      </c>
      <c r="M36" s="208"/>
      <c r="N36" s="192"/>
      <c r="O36" s="229" t="n">
        <f aca="false">O35+$O$18</f>
        <v>259</v>
      </c>
      <c r="P36" s="130" t="n">
        <v>16</v>
      </c>
      <c r="Q36" s="0" t="n">
        <f aca="false">IF(S36="","",SUM(S36:AA36)-SUM($S$19:$AA$19))</f>
        <v>183</v>
      </c>
      <c r="S36" s="0" t="n">
        <v>177</v>
      </c>
      <c r="U36" s="176"/>
      <c r="V36" s="30" t="n">
        <v>164</v>
      </c>
      <c r="AB36" s="0" t="n">
        <f aca="false">IF(AE36="","",SUM(AC36:AK36))</f>
        <v>17</v>
      </c>
      <c r="AC36" s="0" t="str">
        <f aca="false">IF(R36="","",R36-R35)</f>
        <v/>
      </c>
      <c r="AD36" s="0" t="n">
        <f aca="false">IF(V36="","",V36-V35)</f>
        <v>5</v>
      </c>
      <c r="AE36" s="0" t="n">
        <f aca="false">IF(S36="","",S36-S35)</f>
        <v>12</v>
      </c>
    </row>
    <row r="37" customFormat="false" ht="15.75" hidden="false" customHeight="true" outlineLevel="0" collapsed="false">
      <c r="A37" s="186" t="n">
        <f aca="false">IF(D37="","",SUM($J$12:$L$12)-D37)</f>
        <v>5.25</v>
      </c>
      <c r="C37" s="30" t="n">
        <v>17</v>
      </c>
      <c r="D37" s="0" t="n">
        <f aca="false">IF(E37="","",SUM(E37:L37))</f>
        <v>1.75</v>
      </c>
      <c r="E37" s="0" t="n">
        <v>1.25</v>
      </c>
      <c r="H37" s="176"/>
      <c r="I37" s="0" t="n">
        <v>0.5</v>
      </c>
      <c r="M37" s="208"/>
      <c r="N37" s="192"/>
      <c r="O37" s="229" t="n">
        <f aca="false">O36+$O$18</f>
        <v>299</v>
      </c>
      <c r="P37" s="30" t="n">
        <v>17</v>
      </c>
      <c r="Q37" s="0" t="n">
        <f aca="false">IF(S37="","",SUM(S37:AA37)-SUM($S$19:$AA$19))</f>
        <v>183</v>
      </c>
      <c r="S37" s="0" t="n">
        <v>177</v>
      </c>
      <c r="U37" s="176"/>
      <c r="V37" s="30" t="n">
        <v>164</v>
      </c>
      <c r="AB37" s="0" t="n">
        <f aca="false">IF(AE37="","",SUM(AC37:AK37))</f>
        <v>0</v>
      </c>
      <c r="AC37" s="0" t="str">
        <f aca="false">IF(R37="","",R37-R36)</f>
        <v/>
      </c>
      <c r="AD37" s="0" t="n">
        <f aca="false">IF(V37="","",V37-V36)</f>
        <v>0</v>
      </c>
      <c r="AE37" s="0" t="n">
        <f aca="false">IF(S37="","",S37-S36)</f>
        <v>0</v>
      </c>
    </row>
    <row r="38" customFormat="false" ht="15.75" hidden="false" customHeight="true" outlineLevel="0" collapsed="false">
      <c r="A38" s="186" t="n">
        <f aca="false">IF(D38="","",SUM($J$12:$L$12)-D38)</f>
        <v>4</v>
      </c>
      <c r="C38" s="30" t="n">
        <v>18</v>
      </c>
      <c r="D38" s="0" t="n">
        <f aca="false">IF(E38="","",SUM(E38:L38))</f>
        <v>3</v>
      </c>
      <c r="E38" s="0" t="n">
        <v>2</v>
      </c>
      <c r="H38" s="176"/>
      <c r="I38" s="0" t="n">
        <v>1</v>
      </c>
      <c r="M38" s="208"/>
      <c r="N38" s="192"/>
      <c r="O38" s="229" t="n">
        <f aca="false">O37+$O$18</f>
        <v>339</v>
      </c>
      <c r="P38" s="30" t="n">
        <v>18</v>
      </c>
      <c r="Q38" s="0" t="n">
        <f aca="false">IF(S38="","",SUM(S38:AA38)-SUM($S$19:$AA$19))</f>
        <v>183</v>
      </c>
      <c r="S38" s="0" t="n">
        <v>177</v>
      </c>
      <c r="U38" s="176"/>
      <c r="V38" s="30" t="n">
        <v>164</v>
      </c>
      <c r="AB38" s="0" t="n">
        <f aca="false">IF(AE38="","",SUM(AC38:AK38))</f>
        <v>0</v>
      </c>
      <c r="AC38" s="0" t="str">
        <f aca="false">IF(R38="","",R38-R37)</f>
        <v/>
      </c>
      <c r="AD38" s="0" t="n">
        <f aca="false">IF(V38="","",V38-V37)</f>
        <v>0</v>
      </c>
      <c r="AE38" s="0" t="n">
        <f aca="false">IF(S38="","",S38-S37)</f>
        <v>0</v>
      </c>
    </row>
    <row r="39" customFormat="false" ht="15.75" hidden="false" customHeight="true" outlineLevel="0" collapsed="false">
      <c r="A39" s="186" t="n">
        <f aca="false">IF(D39="","",SUM($J$12:$L$12)-D39)</f>
        <v>4.5</v>
      </c>
      <c r="C39" s="30" t="n">
        <v>19</v>
      </c>
      <c r="D39" s="0" t="n">
        <f aca="false">IF(E39="","",SUM(E39:L39))</f>
        <v>2.5</v>
      </c>
      <c r="E39" s="0" t="n">
        <v>1</v>
      </c>
      <c r="H39" s="176"/>
      <c r="I39" s="0" t="n">
        <v>1.5</v>
      </c>
      <c r="M39" s="208"/>
      <c r="N39" s="192"/>
      <c r="O39" s="229" t="n">
        <f aca="false">O38+$O$18</f>
        <v>379</v>
      </c>
      <c r="P39" s="30" t="n">
        <v>19</v>
      </c>
      <c r="Q39" s="0" t="n">
        <f aca="false">IF(S39="","",SUM(S39:AA39)-SUM($S$19:$AA$19))</f>
        <v>183</v>
      </c>
      <c r="S39" s="0" t="n">
        <v>177</v>
      </c>
      <c r="U39" s="176"/>
      <c r="V39" s="30" t="n">
        <v>164</v>
      </c>
      <c r="AB39" s="0" t="n">
        <f aca="false">IF(AE39="","",SUM(AC39:AK39))</f>
        <v>0</v>
      </c>
      <c r="AC39" s="0" t="str">
        <f aca="false">IF(R39="","",R39-R38)</f>
        <v/>
      </c>
      <c r="AD39" s="0" t="n">
        <f aca="false">IF(V39="","",V39-V38)</f>
        <v>0</v>
      </c>
      <c r="AE39" s="0" t="n">
        <f aca="false">IF(S39="","",S39-S38)</f>
        <v>0</v>
      </c>
    </row>
    <row r="40" customFormat="false" ht="15.75" hidden="false" customHeight="true" outlineLevel="0" collapsed="false">
      <c r="A40" s="186" t="n">
        <f aca="false">IF(D40="","",SUM($J$12:$L$12)-D40)</f>
        <v>1.5</v>
      </c>
      <c r="C40" s="30" t="n">
        <v>20</v>
      </c>
      <c r="D40" s="0" t="n">
        <f aca="false">IF(E40="","",SUM(E40:L40))</f>
        <v>5.5</v>
      </c>
      <c r="E40" s="0" t="n">
        <v>4.5</v>
      </c>
      <c r="H40" s="176"/>
      <c r="I40" s="0" t="n">
        <v>1</v>
      </c>
      <c r="M40" s="208"/>
      <c r="N40" s="192"/>
      <c r="O40" s="229" t="n">
        <f aca="false">O39+$O$18</f>
        <v>419</v>
      </c>
      <c r="P40" s="30" t="n">
        <v>20</v>
      </c>
      <c r="Q40" s="0" t="n">
        <f aca="false">IF(S40="","",SUM(S40:AA40)-SUM($S$19:$AA$19))</f>
        <v>183</v>
      </c>
      <c r="S40" s="0" t="n">
        <v>177</v>
      </c>
      <c r="U40" s="176"/>
      <c r="V40" s="30" t="n">
        <v>164</v>
      </c>
      <c r="AB40" s="0" t="n">
        <f aca="false">IF(AE40="","",SUM(AC40:AK40))</f>
        <v>0</v>
      </c>
      <c r="AC40" s="0" t="str">
        <f aca="false">IF(R40="","",R40-R39)</f>
        <v/>
      </c>
      <c r="AD40" s="0" t="n">
        <f aca="false">IF(V40="","",V40-V39)</f>
        <v>0</v>
      </c>
      <c r="AE40" s="0" t="n">
        <f aca="false">IF(S40="","",S40-S39)</f>
        <v>0</v>
      </c>
    </row>
    <row r="41" customFormat="false" ht="15.75" hidden="false" customHeight="true" outlineLevel="0" collapsed="false">
      <c r="A41" s="186" t="n">
        <f aca="false">IF(D41="","",SUM($J$12:$L$12)-D41)</f>
        <v>4</v>
      </c>
      <c r="C41" s="30" t="n">
        <v>21</v>
      </c>
      <c r="D41" s="0" t="n">
        <f aca="false">IF(E41="","",SUM(E41:L41))</f>
        <v>3</v>
      </c>
      <c r="E41" s="0" t="n">
        <v>2</v>
      </c>
      <c r="H41" s="176"/>
      <c r="I41" s="0" t="n">
        <v>1</v>
      </c>
      <c r="M41" s="208"/>
      <c r="N41" s="192"/>
      <c r="O41" s="229" t="n">
        <f aca="false">O40+$O$18</f>
        <v>459</v>
      </c>
      <c r="P41" s="30" t="n">
        <v>21</v>
      </c>
      <c r="Q41" s="0" t="n">
        <f aca="false">IF(S41="","",SUM(S41:AA41)-SUM($S$19:$AA$19))</f>
        <v>183</v>
      </c>
      <c r="S41" s="0" t="n">
        <v>177</v>
      </c>
      <c r="U41" s="176"/>
      <c r="V41" s="30" t="n">
        <v>164</v>
      </c>
      <c r="AB41" s="0" t="n">
        <f aca="false">IF(AE41="","",SUM(AC41:AK41))</f>
        <v>0</v>
      </c>
      <c r="AC41" s="0" t="str">
        <f aca="false">IF(R41="","",R41-R40)</f>
        <v/>
      </c>
      <c r="AD41" s="0" t="n">
        <f aca="false">IF(V41="","",V41-V40)</f>
        <v>0</v>
      </c>
      <c r="AE41" s="0" t="n">
        <f aca="false">IF(S41="","",S41-S40)</f>
        <v>0</v>
      </c>
    </row>
    <row r="42" customFormat="false" ht="15.75" hidden="false" customHeight="true" outlineLevel="0" collapsed="false">
      <c r="A42" s="186" t="n">
        <f aca="false">IF(D42="","",SUM($J$12:$L$12)-D42)</f>
        <v>5</v>
      </c>
      <c r="C42" s="130" t="n">
        <v>22</v>
      </c>
      <c r="D42" s="0" t="n">
        <f aca="false">IF(E42="","",SUM(E42:L42))</f>
        <v>2</v>
      </c>
      <c r="E42" s="0" t="n">
        <v>0</v>
      </c>
      <c r="F42" s="0" t="n">
        <v>1</v>
      </c>
      <c r="H42" s="176"/>
      <c r="I42" s="0" t="n">
        <v>1</v>
      </c>
      <c r="M42" s="208"/>
      <c r="N42" s="192"/>
      <c r="O42" s="229" t="n">
        <f aca="false">O41+$O$18</f>
        <v>499</v>
      </c>
      <c r="P42" s="130" t="n">
        <v>22</v>
      </c>
      <c r="Q42" s="0" t="n">
        <f aca="false">IF(S42="","",SUM(S42:AA42)-SUM($S$19:$AA$19))</f>
        <v>183</v>
      </c>
      <c r="S42" s="0" t="n">
        <v>177</v>
      </c>
      <c r="U42" s="176"/>
      <c r="V42" s="30" t="n">
        <v>164</v>
      </c>
      <c r="AB42" s="0" t="n">
        <f aca="false">IF(AE42="","",SUM(AC42:AK42))</f>
        <v>0</v>
      </c>
      <c r="AC42" s="0" t="str">
        <f aca="false">IF(R42="","",R42-R41)</f>
        <v/>
      </c>
      <c r="AD42" s="0" t="n">
        <f aca="false">IF(V42="","",V42-V41)</f>
        <v>0</v>
      </c>
      <c r="AE42" s="0" t="n">
        <f aca="false">IF(S42="","",S42-S41)</f>
        <v>0</v>
      </c>
    </row>
    <row r="43" customFormat="false" ht="15.75" hidden="false" customHeight="true" outlineLevel="0" collapsed="false">
      <c r="A43" s="186" t="n">
        <f aca="false">IF(D43="","",SUM($J$12:$L$12)-D43)</f>
        <v>3</v>
      </c>
      <c r="C43" s="130" t="n">
        <v>23</v>
      </c>
      <c r="D43" s="0" t="n">
        <f aca="false">IF(E43="","",SUM(E43:L43))</f>
        <v>4</v>
      </c>
      <c r="E43" s="0" t="n">
        <v>0</v>
      </c>
      <c r="F43" s="0" t="n">
        <v>1</v>
      </c>
      <c r="H43" s="159"/>
      <c r="I43" s="0" t="n">
        <v>3</v>
      </c>
      <c r="M43" s="208"/>
      <c r="N43" s="192"/>
      <c r="O43" s="229" t="n">
        <f aca="false">O42+$O$18</f>
        <v>539</v>
      </c>
      <c r="P43" s="130" t="n">
        <v>23</v>
      </c>
      <c r="Q43" s="0" t="n">
        <f aca="false">IF(S43="","",SUM(S43:AA43)-SUM($S$19:$AA$19))</f>
        <v>195</v>
      </c>
      <c r="S43" s="0" t="n">
        <v>177</v>
      </c>
      <c r="U43" s="176"/>
      <c r="V43" s="30" t="n">
        <v>176</v>
      </c>
      <c r="AB43" s="0" t="n">
        <f aca="false">IF(AE43="","",SUM(AC43:AK43))</f>
        <v>12</v>
      </c>
      <c r="AC43" s="0" t="str">
        <f aca="false">IF(R43="","",R43-R42)</f>
        <v/>
      </c>
      <c r="AD43" s="0" t="n">
        <f aca="false">IF(V43="","",V43-V42)</f>
        <v>12</v>
      </c>
      <c r="AE43" s="0" t="n">
        <f aca="false">IF(S43="","",S43-S42)</f>
        <v>0</v>
      </c>
    </row>
    <row r="44" customFormat="false" ht="15.75" hidden="false" customHeight="true" outlineLevel="0" collapsed="false">
      <c r="A44" s="186" t="n">
        <f aca="false">IF(D44="","",SUM($J$12:$L$12)-D44)</f>
        <v>3.5</v>
      </c>
      <c r="C44" s="30" t="n">
        <v>24</v>
      </c>
      <c r="D44" s="0" t="n">
        <f aca="false">IF(E44="","",SUM(E44:L44))</f>
        <v>3.5</v>
      </c>
      <c r="E44" s="0" t="n">
        <v>0</v>
      </c>
      <c r="F44" s="0" t="n">
        <v>1</v>
      </c>
      <c r="G44" s="0" t="n">
        <v>2</v>
      </c>
      <c r="H44" s="159"/>
      <c r="I44" s="0" t="n">
        <v>0.5</v>
      </c>
      <c r="M44" s="208"/>
      <c r="O44" s="229" t="n">
        <f aca="false">O43+$O$18</f>
        <v>579</v>
      </c>
      <c r="P44" s="30" t="n">
        <v>24</v>
      </c>
      <c r="Q44" s="0" t="n">
        <f aca="false">IF(S44="","",SUM(S44:AA44)-SUM($S$19:$AA$19))</f>
        <v>205</v>
      </c>
      <c r="S44" s="0" t="n">
        <v>187</v>
      </c>
      <c r="U44" s="176"/>
      <c r="V44" s="30" t="n">
        <v>176</v>
      </c>
      <c r="AB44" s="0" t="n">
        <f aca="false">IF(AE44="","",SUM(AC44:AK44))</f>
        <v>10</v>
      </c>
      <c r="AC44" s="0" t="str">
        <f aca="false">IF(R44="","",R44-R43)</f>
        <v/>
      </c>
      <c r="AD44" s="0" t="n">
        <f aca="false">IF(V44="","",V44-V43)</f>
        <v>0</v>
      </c>
      <c r="AE44" s="0" t="n">
        <f aca="false">IF(S44="","",S44-S43)</f>
        <v>10</v>
      </c>
    </row>
    <row r="45" customFormat="false" ht="15.75" hidden="false" customHeight="true" outlineLevel="0" collapsed="false">
      <c r="A45" s="186" t="n">
        <f aca="false">IF(D45="","",SUM($J$12:$L$12)-D45)</f>
        <v>3.5</v>
      </c>
      <c r="C45" s="30" t="n">
        <v>25</v>
      </c>
      <c r="D45" s="0" t="n">
        <f aca="false">IF(E45="","",SUM(E45:L45))</f>
        <v>3.5</v>
      </c>
      <c r="E45" s="0" t="n">
        <v>0</v>
      </c>
      <c r="G45" s="0" t="n">
        <v>3</v>
      </c>
      <c r="H45" s="159"/>
      <c r="I45" s="0" t="n">
        <v>0.5</v>
      </c>
      <c r="M45" s="208"/>
      <c r="O45" s="229" t="n">
        <f aca="false">O44+$O$18</f>
        <v>619</v>
      </c>
      <c r="P45" s="30" t="n">
        <v>25</v>
      </c>
      <c r="Q45" s="0" t="n">
        <f aca="false">IF(S45="","",SUM(S45:AA45)-SUM($S$19:$AA$19))</f>
        <v>215</v>
      </c>
      <c r="S45" s="30" t="n">
        <v>197</v>
      </c>
      <c r="U45" s="159"/>
      <c r="V45" s="30" t="n">
        <v>176</v>
      </c>
      <c r="AB45" s="0" t="n">
        <f aca="false">IF(AE45="","",SUM(AC45:AK45))</f>
        <v>10</v>
      </c>
      <c r="AC45" s="0" t="str">
        <f aca="false">IF(R45="","",R45-R44)</f>
        <v/>
      </c>
      <c r="AD45" s="0" t="n">
        <f aca="false">IF(V45="","",V45-V44)</f>
        <v>0</v>
      </c>
      <c r="AE45" s="0" t="n">
        <f aca="false">IF(S45="","",S45-S44)</f>
        <v>10</v>
      </c>
    </row>
    <row r="46" customFormat="false" ht="15.75" hidden="false" customHeight="true" outlineLevel="0" collapsed="false">
      <c r="A46" s="186" t="n">
        <f aca="false">IF(D46="","",SUM($J$12:$L$12)-D46)</f>
        <v>3.5</v>
      </c>
      <c r="C46" s="30" t="n">
        <v>26</v>
      </c>
      <c r="D46" s="0" t="n">
        <f aca="false">IF(E46="","",SUM(E46:L46))</f>
        <v>3.5</v>
      </c>
      <c r="E46" s="0" t="n">
        <v>0</v>
      </c>
      <c r="G46" s="0" t="n">
        <v>3</v>
      </c>
      <c r="H46" s="159"/>
      <c r="I46" s="0" t="n">
        <v>0.5</v>
      </c>
      <c r="M46" s="208"/>
      <c r="O46" s="229" t="n">
        <f aca="false">O45+$O$18</f>
        <v>659</v>
      </c>
      <c r="P46" s="30" t="n">
        <v>26</v>
      </c>
      <c r="Q46" s="0" t="n">
        <f aca="false">IF(S46="","",SUM(S46:AA46)-SUM($S$19:$AA$19))</f>
        <v>225</v>
      </c>
      <c r="S46" s="30" t="n">
        <v>207</v>
      </c>
      <c r="U46" s="159"/>
      <c r="V46" s="30" t="n">
        <v>176</v>
      </c>
      <c r="AB46" s="0" t="n">
        <f aca="false">IF(AE46="","",SUM(AC46:AK46))</f>
        <v>10</v>
      </c>
      <c r="AC46" s="0" t="str">
        <f aca="false">IF(R46="","",R46-R45)</f>
        <v/>
      </c>
      <c r="AD46" s="0" t="n">
        <f aca="false">IF(V46="","",V46-V45)</f>
        <v>0</v>
      </c>
      <c r="AE46" s="0" t="n">
        <f aca="false">IF(S46="","",S46-S45)</f>
        <v>10</v>
      </c>
    </row>
    <row r="47" customFormat="false" ht="15.75" hidden="false" customHeight="true" outlineLevel="0" collapsed="false">
      <c r="A47" s="186" t="n">
        <f aca="false">IF(D47="","",SUM($J$12:$L$12)-D47)</f>
        <v>3.5</v>
      </c>
      <c r="C47" s="30" t="n">
        <v>27</v>
      </c>
      <c r="D47" s="0" t="n">
        <f aca="false">IF(E47="","",SUM(E47:L47))</f>
        <v>3.5</v>
      </c>
      <c r="E47" s="0" t="n">
        <v>0</v>
      </c>
      <c r="G47" s="0" t="n">
        <v>3</v>
      </c>
      <c r="H47" s="159"/>
      <c r="I47" s="0" t="n">
        <v>0.5</v>
      </c>
      <c r="M47" s="208"/>
      <c r="O47" s="229" t="n">
        <f aca="false">O46+$O$18</f>
        <v>699</v>
      </c>
      <c r="P47" s="30" t="n">
        <v>27</v>
      </c>
      <c r="Q47" s="0" t="n">
        <f aca="false">IF(S47="","",SUM(S47:AA47)-SUM($S$19:$AA$19))</f>
        <v>235</v>
      </c>
      <c r="S47" s="30" t="n">
        <v>217</v>
      </c>
      <c r="U47" s="159"/>
      <c r="V47" s="30" t="n">
        <v>176</v>
      </c>
      <c r="AB47" s="0" t="n">
        <f aca="false">IF(AE47="","",SUM(AC47:AK47))</f>
        <v>10</v>
      </c>
      <c r="AC47" s="0" t="str">
        <f aca="false">IF(R47="","",R47-R46)</f>
        <v/>
      </c>
      <c r="AD47" s="0" t="n">
        <f aca="false">IF(V47="","",V47-V46)</f>
        <v>0</v>
      </c>
      <c r="AE47" s="0" t="n">
        <f aca="false">IF(S47="","",S47-S46)</f>
        <v>10</v>
      </c>
    </row>
    <row r="48" customFormat="false" ht="15.75" hidden="false" customHeight="true" outlineLevel="0" collapsed="false">
      <c r="A48" s="186" t="n">
        <f aca="false">IF(D48="","",SUM($J$12:$L$12)-D48)</f>
        <v>7</v>
      </c>
      <c r="C48" s="30" t="n">
        <v>28</v>
      </c>
      <c r="D48" s="0" t="n">
        <f aca="false">IF(E48="","",SUM(E48:L48))</f>
        <v>0</v>
      </c>
      <c r="E48" s="0" t="n">
        <v>0</v>
      </c>
      <c r="H48" s="159"/>
      <c r="I48" s="0" t="n">
        <v>0</v>
      </c>
      <c r="M48" s="208"/>
      <c r="O48" s="229" t="n">
        <f aca="false">O47+$O$18</f>
        <v>739</v>
      </c>
      <c r="P48" s="30" t="n">
        <v>28</v>
      </c>
      <c r="Q48" s="0" t="n">
        <f aca="false">IF(S48="","",SUM(S48:AA48)-SUM($S$19:$AA$19))</f>
        <v>248</v>
      </c>
      <c r="S48" s="0" t="n">
        <v>230</v>
      </c>
      <c r="U48" s="159"/>
      <c r="V48" s="30" t="n">
        <v>176</v>
      </c>
      <c r="AB48" s="0" t="n">
        <f aca="false">IF(AE48="","",SUM(AC48:AK48))</f>
        <v>13</v>
      </c>
      <c r="AC48" s="0" t="str">
        <f aca="false">IF(R48="","",R48-R47)</f>
        <v/>
      </c>
      <c r="AD48" s="0" t="n">
        <f aca="false">IF(V48="","",V48-V47)</f>
        <v>0</v>
      </c>
      <c r="AE48" s="0" t="n">
        <f aca="false">IF(S48="","",S48-S47)</f>
        <v>13</v>
      </c>
    </row>
    <row r="49" customFormat="false" ht="15.75" hidden="false" customHeight="true" outlineLevel="0" collapsed="false">
      <c r="A49" s="186" t="n">
        <f aca="false">IF(D49="","",SUM($J$12:$L$12)-D49)</f>
        <v>7</v>
      </c>
      <c r="C49" s="130" t="n">
        <v>29</v>
      </c>
      <c r="D49" s="0" t="n">
        <f aca="false">IF(E49="","",SUM(E49:L49))</f>
        <v>0</v>
      </c>
      <c r="E49" s="0" t="n">
        <v>0</v>
      </c>
      <c r="H49" s="159"/>
      <c r="I49" s="0" t="n">
        <v>0</v>
      </c>
      <c r="M49" s="208"/>
      <c r="O49" s="229" t="n">
        <f aca="false">O48+$O$18</f>
        <v>779</v>
      </c>
      <c r="P49" s="130" t="n">
        <v>29</v>
      </c>
      <c r="Q49" s="0" t="n">
        <f aca="false">IF(S49="","",SUM(S49:AA49)-SUM($S$19:$AA$19))</f>
        <v>248</v>
      </c>
      <c r="S49" s="0" t="n">
        <v>230</v>
      </c>
      <c r="U49" s="159"/>
      <c r="V49" s="30" t="n">
        <v>176</v>
      </c>
      <c r="AB49" s="0" t="n">
        <f aca="false">IF(AE49="","",SUM(AC49:AK49))</f>
        <v>0</v>
      </c>
      <c r="AC49" s="0" t="str">
        <f aca="false">IF(R49="","",R49-R48)</f>
        <v/>
      </c>
      <c r="AD49" s="0" t="n">
        <f aca="false">IF(V49="","",V49-V48)</f>
        <v>0</v>
      </c>
      <c r="AE49" s="0" t="n">
        <f aca="false">IF(S49="","",S49-S48)</f>
        <v>0</v>
      </c>
    </row>
    <row r="50" customFormat="false" ht="15.75" hidden="false" customHeight="true" outlineLevel="0" collapsed="false">
      <c r="A50" s="186" t="n">
        <f aca="false">IF(D50="","",SUM($J$12:$L$12)-D50)</f>
        <v>7</v>
      </c>
      <c r="C50" s="130" t="n">
        <v>30</v>
      </c>
      <c r="D50" s="0" t="n">
        <f aca="false">IF(E50="","",SUM(E50:L50))</f>
        <v>0</v>
      </c>
      <c r="E50" s="0" t="n">
        <v>0</v>
      </c>
      <c r="H50" s="176"/>
      <c r="I50" s="0" t="n">
        <v>0</v>
      </c>
      <c r="M50" s="208"/>
      <c r="O50" s="229" t="n">
        <f aca="false">O49+$O$18</f>
        <v>819</v>
      </c>
      <c r="P50" s="130" t="n">
        <v>30</v>
      </c>
      <c r="Q50" s="0" t="n">
        <f aca="false">IF(S50="","",SUM(S50:AA50)-SUM($S$19:$AA$19))</f>
        <v>248</v>
      </c>
      <c r="S50" s="0" t="n">
        <v>230</v>
      </c>
      <c r="U50" s="176"/>
      <c r="V50" s="30" t="n">
        <v>176</v>
      </c>
      <c r="AB50" s="0" t="n">
        <f aca="false">IF(AE50="","",SUM(AC50:AK50))</f>
        <v>0</v>
      </c>
      <c r="AC50" s="0" t="str">
        <f aca="false">IF(R50="","",R50-R49)</f>
        <v/>
      </c>
      <c r="AD50" s="0" t="n">
        <f aca="false">IF(V50="","",V50-V49)</f>
        <v>0</v>
      </c>
      <c r="AE50" s="0" t="n">
        <f aca="false">IF(S50="","",S50-S49)</f>
        <v>0</v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30"/>
      <c r="D51" s="0" t="str">
        <f aca="false">IF(E51="","",SUM(E51:L51))</f>
        <v/>
      </c>
      <c r="H51" s="176"/>
      <c r="M51" s="208"/>
      <c r="P51" s="30"/>
      <c r="Q51" s="0" t="str">
        <f aca="false">IF(R51="","",SUM(R51:AA51)-SUM($R$19:$AA$19))</f>
        <v/>
      </c>
      <c r="U51" s="176"/>
      <c r="V51" s="30"/>
      <c r="AB51" s="0" t="str">
        <f aca="false">IF(AE51="","",SUM(AC51:AK51))</f>
        <v/>
      </c>
      <c r="AC51" s="0" t="str">
        <f aca="false">IF(R51="","",R51-R50)</f>
        <v/>
      </c>
      <c r="AD51" s="0" t="str">
        <f aca="false">IF(V51="","",V51-V50)</f>
        <v/>
      </c>
      <c r="AE51" s="0" t="str">
        <f aca="false">IF(S51="","",S51-S50)</f>
        <v/>
      </c>
    </row>
    <row r="52" customFormat="false" ht="12.75" hidden="false" customHeight="false" outlineLevel="0" collapsed="false">
      <c r="C52" s="30"/>
      <c r="M52" s="208"/>
      <c r="P52" s="130"/>
      <c r="AB52" s="0" t="str">
        <f aca="false">IF(AE52="","",SUM(AC52:AK52))</f>
        <v/>
      </c>
    </row>
    <row r="53" customFormat="false" ht="12.75" hidden="false" customHeight="false" outlineLevel="0" collapsed="false">
      <c r="C53" s="30"/>
      <c r="P53" s="130"/>
    </row>
    <row r="54" customFormat="false" ht="12.75" hidden="false" customHeight="false" outlineLevel="0" collapsed="false">
      <c r="C54" s="30"/>
      <c r="P54" s="30"/>
    </row>
    <row r="55" customFormat="false" ht="12.75" hidden="false" customHeight="false" outlineLevel="0" collapsed="false">
      <c r="C55" s="30"/>
      <c r="O55" s="203"/>
      <c r="P55" s="30"/>
    </row>
    <row r="56" customFormat="false" ht="12.75" hidden="false" customHeight="false" outlineLevel="0" collapsed="false">
      <c r="C56" s="30"/>
      <c r="O56" s="203"/>
      <c r="P56" s="30"/>
    </row>
    <row r="57" customFormat="false" ht="12.75" hidden="false" customHeight="false" outlineLevel="0" collapsed="false">
      <c r="C57" s="30"/>
      <c r="O57" s="203"/>
    </row>
    <row r="58" customFormat="false" ht="12.75" hidden="false" customHeight="false" outlineLevel="0" collapsed="false">
      <c r="O58" s="203" t="n">
        <f aca="false">COUNT(O24:O57)</f>
        <v>24</v>
      </c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  <c r="M77" s="0" t="n">
        <v>10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164</v>
      </c>
      <c r="M78" s="225" t="s">
        <v>165</v>
      </c>
      <c r="N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7</v>
      </c>
      <c r="L79" s="0" t="n">
        <v>12</v>
      </c>
      <c r="M79" s="0" t="n">
        <v>20</v>
      </c>
      <c r="N79" s="0" t="n">
        <f aca="false">SUM(D79:M79)</f>
        <v>88</v>
      </c>
      <c r="O79" s="0" t="s">
        <v>120</v>
      </c>
    </row>
    <row r="80" customFormat="false" ht="12.75" hidden="false" customHeight="false" outlineLevel="0" collapsed="false">
      <c r="B80" s="0" t="s">
        <v>166</v>
      </c>
      <c r="C80" s="30" t="s">
        <v>10</v>
      </c>
      <c r="D80" s="0" t="n">
        <f aca="false">SUM(D81:D111)</f>
        <v>0</v>
      </c>
      <c r="E80" s="0" t="n">
        <f aca="false">SUM(E81:E111)</f>
        <v>0</v>
      </c>
      <c r="F80" s="0" t="n">
        <f aca="false">SUM(F81:F111)</f>
        <v>0</v>
      </c>
      <c r="G80" s="0" t="n">
        <f aca="false">SUM(G81:G111)</f>
        <v>0</v>
      </c>
      <c r="H80" s="0" t="n">
        <f aca="false">SUM(H81:H111)</f>
        <v>0</v>
      </c>
      <c r="I80" s="0" t="n">
        <f aca="false">SUM(I81:I111)</f>
        <v>2</v>
      </c>
      <c r="J80" s="0" t="n">
        <f aca="false">SUM(J81:J111)</f>
        <v>2</v>
      </c>
      <c r="K80" s="0" t="n">
        <f aca="false">SUM(K81:K111)</f>
        <v>2</v>
      </c>
      <c r="L80" s="0" t="n">
        <f aca="false">SUM(L81:L111)</f>
        <v>2</v>
      </c>
      <c r="M80" s="0" t="n">
        <f aca="false">SUM(M81:M111)</f>
        <v>3</v>
      </c>
      <c r="N80" s="0" t="n">
        <f aca="false">SUM(D80:M80)</f>
        <v>11</v>
      </c>
      <c r="O80" s="0" t="s">
        <v>121</v>
      </c>
    </row>
    <row r="81" customFormat="false" ht="12.75" hidden="false" customHeight="false" outlineLevel="0" collapsed="false">
      <c r="B81" s="0" t="str">
        <f aca="false">IF(SUM(D81:M81)&gt;0,SUM(D81:M81),"")</f>
        <v/>
      </c>
      <c r="C81" s="130" t="n">
        <v>1</v>
      </c>
    </row>
    <row r="82" customFormat="false" ht="12.75" hidden="false" customHeight="false" outlineLevel="0" collapsed="false">
      <c r="B82" s="0" t="str">
        <f aca="false">IF(SUM(D82:M82)&gt;0,SUM(D82:M82),"")</f>
        <v/>
      </c>
      <c r="C82" s="130" t="n">
        <v>2</v>
      </c>
    </row>
    <row r="83" customFormat="false" ht="12.75" hidden="false" customHeight="false" outlineLevel="0" collapsed="false">
      <c r="B83" s="0" t="n">
        <f aca="false">IF(SUM(D83:M83)&gt;0,SUM(D83:M83),"")</f>
        <v>1</v>
      </c>
      <c r="C83" s="30" t="n">
        <v>3</v>
      </c>
      <c r="M83" s="0" t="n">
        <v>1</v>
      </c>
    </row>
    <row r="84" customFormat="false" ht="12.75" hidden="false" customHeight="false" outlineLevel="0" collapsed="false">
      <c r="B84" s="0" t="n">
        <f aca="false">IF(SUM(D84:M84)&gt;0,SUM(D84:M84),"")</f>
        <v>3</v>
      </c>
      <c r="C84" s="30" t="n">
        <v>4</v>
      </c>
      <c r="K84" s="0" t="n">
        <v>1</v>
      </c>
      <c r="L84" s="0" t="n">
        <v>1</v>
      </c>
      <c r="M84" s="0" t="n">
        <v>1</v>
      </c>
    </row>
    <row r="85" customFormat="false" ht="12.75" hidden="false" customHeight="false" outlineLevel="0" collapsed="false">
      <c r="B85" s="0" t="n">
        <f aca="false">IF(SUM(D85:M85)&gt;0,SUM(D85:M85),"")</f>
        <v>2</v>
      </c>
      <c r="C85" s="30" t="n">
        <v>5</v>
      </c>
      <c r="I85" s="0" t="n">
        <v>1</v>
      </c>
      <c r="J85" s="0" t="n">
        <v>1</v>
      </c>
    </row>
    <row r="86" customFormat="false" ht="12.75" hidden="false" customHeight="false" outlineLevel="0" collapsed="false">
      <c r="B86" s="0" t="str">
        <f aca="false">IF(SUM(D86:M86)&gt;0,SUM(D86:M86),"")</f>
        <v/>
      </c>
      <c r="C86" s="30" t="n">
        <v>6</v>
      </c>
    </row>
    <row r="87" customFormat="false" ht="12.75" hidden="false" customHeight="false" outlineLevel="0" collapsed="false">
      <c r="B87" s="0" t="str">
        <f aca="false">IF(SUM(D87:M87)&gt;0,SUM(D87:M87),"")</f>
        <v/>
      </c>
      <c r="C87" s="30" t="n">
        <v>7</v>
      </c>
    </row>
    <row r="88" customFormat="false" ht="12.75" hidden="false" customHeight="false" outlineLevel="0" collapsed="false">
      <c r="B88" s="0" t="str">
        <f aca="false">IF(SUM(D88:M88)&gt;0,SUM(D88:M88),"")</f>
        <v/>
      </c>
      <c r="C88" s="130" t="n">
        <v>8</v>
      </c>
    </row>
    <row r="89" customFormat="false" ht="12.75" hidden="false" customHeight="false" outlineLevel="0" collapsed="false">
      <c r="B89" s="0" t="str">
        <f aca="false">IF(SUM(D89:M89)&gt;0,SUM(D89:M89),"")</f>
        <v/>
      </c>
      <c r="C89" s="130" t="n">
        <v>9</v>
      </c>
    </row>
    <row r="90" customFormat="false" ht="12.75" hidden="false" customHeight="false" outlineLevel="0" collapsed="false">
      <c r="B90" s="0" t="str">
        <f aca="false">IF(SUM(D90:M90)&gt;0,SUM(D90:M90),"")</f>
        <v/>
      </c>
      <c r="C90" s="30" t="n">
        <v>10</v>
      </c>
    </row>
    <row r="91" customFormat="false" ht="12.75" hidden="false" customHeight="false" outlineLevel="0" collapsed="false">
      <c r="B91" s="0" t="str">
        <f aca="false">IF(SUM(D91:M91)&gt;0,SUM(D91:M91),"")</f>
        <v/>
      </c>
      <c r="C91" s="30" t="n">
        <v>11</v>
      </c>
      <c r="G91" s="134"/>
    </row>
    <row r="92" customFormat="false" ht="12.75" hidden="false" customHeight="false" outlineLevel="0" collapsed="false">
      <c r="B92" s="0" t="str">
        <f aca="false">IF(SUM(D92:M92)&gt;0,SUM(D92:M92),"")</f>
        <v/>
      </c>
      <c r="C92" s="30" t="n">
        <v>12</v>
      </c>
    </row>
    <row r="93" customFormat="false" ht="12.75" hidden="false" customHeight="false" outlineLevel="0" collapsed="false">
      <c r="B93" s="0" t="str">
        <f aca="false">IF(SUM(D93:M93)&gt;0,SUM(D93:M93),"")</f>
        <v/>
      </c>
      <c r="C93" s="30" t="n">
        <v>13</v>
      </c>
    </row>
    <row r="94" customFormat="false" ht="12.75" hidden="false" customHeight="false" outlineLevel="0" collapsed="false">
      <c r="B94" s="0" t="n">
        <f aca="false">IF(SUM(D94:M94)&gt;0,SUM(D94:M94),"")</f>
        <v>2</v>
      </c>
      <c r="C94" s="30" t="n">
        <v>14</v>
      </c>
      <c r="L94" s="0" t="n">
        <v>1</v>
      </c>
      <c r="M94" s="0" t="n">
        <v>1</v>
      </c>
    </row>
    <row r="95" customFormat="false" ht="12.75" hidden="false" customHeight="false" outlineLevel="0" collapsed="false">
      <c r="B95" s="0" t="str">
        <f aca="false">IF(SUM(D95:M95)&gt;0,SUM(D95:M95),"")</f>
        <v/>
      </c>
      <c r="C95" s="130" t="n">
        <v>15</v>
      </c>
    </row>
    <row r="96" customFormat="false" ht="12.75" hidden="false" customHeight="false" outlineLevel="0" collapsed="false">
      <c r="B96" s="0" t="str">
        <f aca="false">IF(SUM(D96:M96)&gt;0,SUM(D96:M96),"")</f>
        <v/>
      </c>
      <c r="C96" s="130" t="n">
        <v>16</v>
      </c>
    </row>
    <row r="97" customFormat="false" ht="12.75" hidden="false" customHeight="false" outlineLevel="0" collapsed="false">
      <c r="B97" s="0" t="str">
        <f aca="false">IF(SUM(D97:M97)&gt;0,SUM(D97:M97),"")</f>
        <v/>
      </c>
      <c r="C97" s="30" t="n">
        <v>17</v>
      </c>
    </row>
    <row r="98" customFormat="false" ht="12.75" hidden="false" customHeight="false" outlineLevel="0" collapsed="false">
      <c r="B98" s="0" t="n">
        <f aca="false">IF(SUM(D98:M98)&gt;0,SUM(D98:M98),"")</f>
        <v>2</v>
      </c>
      <c r="C98" s="30" t="n">
        <v>18</v>
      </c>
      <c r="I98" s="0" t="n">
        <v>1</v>
      </c>
      <c r="J98" s="0" t="n">
        <v>1</v>
      </c>
    </row>
    <row r="99" customFormat="false" ht="12.75" hidden="false" customHeight="false" outlineLevel="0" collapsed="false">
      <c r="B99" s="0" t="n">
        <f aca="false">IF(SUM(D99:M99)&gt;0,SUM(D99:M99),"")</f>
        <v>1</v>
      </c>
      <c r="C99" s="30" t="n">
        <v>19</v>
      </c>
      <c r="K99" s="0" t="n">
        <v>1</v>
      </c>
    </row>
    <row r="100" customFormat="false" ht="12.75" hidden="false" customHeight="false" outlineLevel="0" collapsed="false">
      <c r="B100" s="0" t="str">
        <f aca="false">IF(SUM(D100:M100)&gt;0,SUM(D100:M100),"")</f>
        <v/>
      </c>
      <c r="C100" s="30" t="n">
        <v>20</v>
      </c>
    </row>
    <row r="101" customFormat="false" ht="12.75" hidden="false" customHeight="false" outlineLevel="0" collapsed="false">
      <c r="B101" s="0" t="str">
        <f aca="false">IF(SUM(D101:M101)&gt;0,SUM(D101:M101),"")</f>
        <v/>
      </c>
      <c r="C101" s="30" t="n">
        <v>21</v>
      </c>
    </row>
    <row r="102" customFormat="false" ht="12.75" hidden="false" customHeight="false" outlineLevel="0" collapsed="false">
      <c r="B102" s="0" t="str">
        <f aca="false">IF(SUM(D102:M102)&gt;0,SUM(D102:M102),"")</f>
        <v/>
      </c>
      <c r="C102" s="130" t="n">
        <v>22</v>
      </c>
    </row>
    <row r="103" customFormat="false" ht="12.75" hidden="false" customHeight="false" outlineLevel="0" collapsed="false">
      <c r="B103" s="0" t="str">
        <f aca="false">IF(SUM(D103:M103)&gt;0,SUM(D103:M103),"")</f>
        <v/>
      </c>
      <c r="C103" s="130" t="n">
        <v>23</v>
      </c>
    </row>
    <row r="104" customFormat="false" ht="12.75" hidden="false" customHeight="false" outlineLevel="0" collapsed="false">
      <c r="B104" s="0" t="str">
        <f aca="false">IF(SUM(D104:M104)&gt;0,SUM(D104:M104),"")</f>
        <v/>
      </c>
      <c r="C104" s="30" t="n">
        <v>24</v>
      </c>
    </row>
    <row r="105" customFormat="false" ht="12.75" hidden="false" customHeight="false" outlineLevel="0" collapsed="false">
      <c r="B105" s="0" t="str">
        <f aca="false">IF(SUM(D105:M105)&gt;0,SUM(D105:M105),"")</f>
        <v/>
      </c>
      <c r="C105" s="30" t="n">
        <v>25</v>
      </c>
    </row>
    <row r="106" customFormat="false" ht="12.75" hidden="false" customHeight="false" outlineLevel="0" collapsed="false">
      <c r="B106" s="0" t="str">
        <f aca="false">IF(SUM(D106:M106)&gt;0,SUM(D106:M106),"")</f>
        <v/>
      </c>
      <c r="C106" s="30" t="n">
        <v>26</v>
      </c>
    </row>
    <row r="107" customFormat="false" ht="12.75" hidden="false" customHeight="false" outlineLevel="0" collapsed="false">
      <c r="B107" s="0" t="str">
        <f aca="false">IF(SUM(D107:M107)&gt;0,SUM(D107:M107),"")</f>
        <v/>
      </c>
      <c r="C107" s="30" t="n">
        <v>27</v>
      </c>
    </row>
    <row r="108" customFormat="false" ht="12.75" hidden="false" customHeight="false" outlineLevel="0" collapsed="false">
      <c r="B108" s="0" t="str">
        <f aca="false">IF(SUM(D108:M108)&gt;0,SUM(D108:M108),"")</f>
        <v/>
      </c>
      <c r="C108" s="30" t="n">
        <v>28</v>
      </c>
    </row>
    <row r="109" customFormat="false" ht="12.75" hidden="false" customHeight="false" outlineLevel="0" collapsed="false">
      <c r="B109" s="0" t="str">
        <f aca="false">IF(SUM(D109:M109)&gt;0,SUM(D109:M109),"")</f>
        <v/>
      </c>
      <c r="C109" s="130" t="n">
        <v>29</v>
      </c>
    </row>
    <row r="110" customFormat="false" ht="12.75" hidden="false" customHeight="false" outlineLevel="0" collapsed="false">
      <c r="B110" s="0" t="str">
        <f aca="false">IF(SUM(D110:M110)&gt;0,SUM(D110:M110),"")</f>
        <v/>
      </c>
      <c r="C110" s="130" t="n">
        <v>30</v>
      </c>
      <c r="S110" s="134"/>
    </row>
    <row r="111" customFormat="false" ht="12.75" hidden="false" customHeight="false" outlineLevel="0" collapsed="false">
      <c r="C111" s="30"/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B113" s="226" t="n">
        <v>87</v>
      </c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87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0</v>
      </c>
      <c r="K117" s="0" t="n">
        <f aca="false">SUM(K118:K148)</f>
        <v>3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3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130" t="n">
        <v>1</v>
      </c>
      <c r="U118" s="130" t="n">
        <v>1</v>
      </c>
    </row>
    <row r="119" customFormat="false" ht="12.75" hidden="false" customHeight="false" outlineLevel="0" collapsed="false">
      <c r="C119" s="130" t="n">
        <v>2</v>
      </c>
      <c r="U119" s="130" t="n">
        <v>2</v>
      </c>
    </row>
    <row r="120" customFormat="false" ht="12.75" hidden="false" customHeight="false" outlineLevel="0" collapsed="false">
      <c r="C120" s="30" t="n">
        <v>3</v>
      </c>
      <c r="U120" s="30" t="n">
        <v>3</v>
      </c>
    </row>
    <row r="121" customFormat="false" ht="12.75" hidden="false" customHeight="false" outlineLevel="0" collapsed="false">
      <c r="C121" s="30" t="n">
        <v>4</v>
      </c>
      <c r="U121" s="30" t="n">
        <v>4</v>
      </c>
    </row>
    <row r="122" customFormat="false" ht="12.75" hidden="false" customHeight="false" outlineLevel="0" collapsed="false">
      <c r="C122" s="30" t="n">
        <v>5</v>
      </c>
      <c r="U122" s="30" t="n">
        <v>5</v>
      </c>
    </row>
    <row r="123" customFormat="false" ht="12.75" hidden="false" customHeight="false" outlineLevel="0" collapsed="false">
      <c r="C123" s="30" t="n">
        <v>6</v>
      </c>
      <c r="U123" s="30" t="n">
        <v>6</v>
      </c>
    </row>
    <row r="124" customFormat="false" ht="12.75" hidden="false" customHeight="false" outlineLevel="0" collapsed="false">
      <c r="C124" s="30" t="n">
        <v>7</v>
      </c>
      <c r="U124" s="30" t="n">
        <v>7</v>
      </c>
    </row>
    <row r="125" customFormat="false" ht="12.75" hidden="false" customHeight="false" outlineLevel="0" collapsed="false">
      <c r="C125" s="130" t="n">
        <v>8</v>
      </c>
      <c r="U125" s="130" t="n">
        <v>8</v>
      </c>
    </row>
    <row r="126" customFormat="false" ht="12.75" hidden="false" customHeight="false" outlineLevel="0" collapsed="false">
      <c r="C126" s="130" t="n">
        <v>9</v>
      </c>
      <c r="U126" s="130" t="n">
        <v>9</v>
      </c>
    </row>
    <row r="127" customFormat="false" ht="12.75" hidden="false" customHeight="false" outlineLevel="0" collapsed="false">
      <c r="C127" s="30" t="n">
        <v>10</v>
      </c>
      <c r="U127" s="30" t="n">
        <v>10</v>
      </c>
    </row>
    <row r="128" customFormat="false" ht="12.75" hidden="false" customHeight="false" outlineLevel="0" collapsed="false">
      <c r="C128" s="30" t="n">
        <v>11</v>
      </c>
      <c r="U128" s="30" t="n">
        <v>11</v>
      </c>
      <c r="Y128" s="134"/>
    </row>
    <row r="129" customFormat="false" ht="12.75" hidden="false" customHeight="false" outlineLevel="0" collapsed="false">
      <c r="C129" s="30" t="n">
        <v>12</v>
      </c>
      <c r="U129" s="30" t="n">
        <v>12</v>
      </c>
    </row>
    <row r="130" customFormat="false" ht="12.75" hidden="false" customHeight="false" outlineLevel="0" collapsed="false">
      <c r="C130" s="30" t="n">
        <v>13</v>
      </c>
      <c r="J130" s="1"/>
      <c r="U130" s="30" t="n">
        <v>13</v>
      </c>
    </row>
    <row r="131" customFormat="false" ht="12.75" hidden="false" customHeight="false" outlineLevel="0" collapsed="false">
      <c r="C131" s="30" t="n">
        <v>14</v>
      </c>
      <c r="U131" s="30" t="n">
        <v>14</v>
      </c>
    </row>
    <row r="132" customFormat="false" ht="12.75" hidden="false" customHeight="false" outlineLevel="0" collapsed="false">
      <c r="C132" s="130" t="n">
        <v>15</v>
      </c>
      <c r="U132" s="130" t="n">
        <v>15</v>
      </c>
    </row>
    <row r="133" customFormat="false" ht="12.75" hidden="false" customHeight="false" outlineLevel="0" collapsed="false">
      <c r="C133" s="130" t="n">
        <v>16</v>
      </c>
      <c r="U133" s="130" t="n">
        <v>16</v>
      </c>
    </row>
    <row r="134" customFormat="false" ht="12.75" hidden="false" customHeight="false" outlineLevel="0" collapsed="false">
      <c r="C134" s="30" t="n">
        <v>17</v>
      </c>
      <c r="U134" s="30" t="n">
        <v>17</v>
      </c>
    </row>
    <row r="135" customFormat="false" ht="12.75" hidden="false" customHeight="false" outlineLevel="0" collapsed="false">
      <c r="C135" s="30" t="n">
        <v>18</v>
      </c>
      <c r="K135" s="0" t="n">
        <v>3</v>
      </c>
      <c r="U135" s="30" t="n">
        <v>18</v>
      </c>
    </row>
    <row r="136" customFormat="false" ht="12.75" hidden="false" customHeight="false" outlineLevel="0" collapsed="false">
      <c r="C136" s="30" t="n">
        <v>19</v>
      </c>
      <c r="U136" s="30" t="n">
        <v>19</v>
      </c>
    </row>
    <row r="137" customFormat="false" ht="12.75" hidden="false" customHeight="false" outlineLevel="0" collapsed="false">
      <c r="C137" s="30" t="n">
        <v>20</v>
      </c>
      <c r="U137" s="30" t="n">
        <v>20</v>
      </c>
    </row>
    <row r="138" customFormat="false" ht="12.75" hidden="false" customHeight="false" outlineLevel="0" collapsed="false">
      <c r="C138" s="30" t="n">
        <v>21</v>
      </c>
      <c r="U138" s="30" t="n">
        <v>21</v>
      </c>
    </row>
    <row r="139" customFormat="false" ht="12.75" hidden="false" customHeight="false" outlineLevel="0" collapsed="false">
      <c r="C139" s="130" t="n">
        <v>22</v>
      </c>
      <c r="U139" s="130" t="n">
        <v>22</v>
      </c>
    </row>
    <row r="140" customFormat="false" ht="12.75" hidden="false" customHeight="false" outlineLevel="0" collapsed="false">
      <c r="C140" s="130" t="n">
        <v>23</v>
      </c>
      <c r="U140" s="130" t="n">
        <v>23</v>
      </c>
    </row>
    <row r="141" customFormat="false" ht="12.75" hidden="false" customHeight="false" outlineLevel="0" collapsed="false">
      <c r="C141" s="30" t="n">
        <v>24</v>
      </c>
      <c r="U141" s="30" t="n">
        <v>24</v>
      </c>
    </row>
    <row r="142" customFormat="false" ht="12.75" hidden="false" customHeight="false" outlineLevel="0" collapsed="false">
      <c r="C142" s="30" t="n">
        <v>25</v>
      </c>
      <c r="U142" s="30" t="n">
        <v>25</v>
      </c>
    </row>
    <row r="143" customFormat="false" ht="12.75" hidden="false" customHeight="false" outlineLevel="0" collapsed="false">
      <c r="C143" s="30" t="n">
        <v>26</v>
      </c>
      <c r="U143" s="30" t="n">
        <v>26</v>
      </c>
    </row>
    <row r="144" customFormat="false" ht="12.75" hidden="false" customHeight="false" outlineLevel="0" collapsed="false">
      <c r="C144" s="30" t="n">
        <v>27</v>
      </c>
      <c r="U144" s="30" t="n">
        <v>27</v>
      </c>
    </row>
    <row r="145" customFormat="false" ht="12.75" hidden="false" customHeight="false" outlineLevel="0" collapsed="false">
      <c r="C145" s="30" t="n">
        <v>28</v>
      </c>
      <c r="U145" s="30" t="n">
        <v>28</v>
      </c>
    </row>
    <row r="146" customFormat="false" ht="12.75" hidden="false" customHeight="false" outlineLevel="0" collapsed="false">
      <c r="C146" s="130" t="n">
        <v>29</v>
      </c>
      <c r="U146" s="130" t="n">
        <v>29</v>
      </c>
    </row>
    <row r="147" customFormat="false" ht="12.75" hidden="false" customHeight="false" outlineLevel="0" collapsed="false">
      <c r="C147" s="130" t="n">
        <v>30</v>
      </c>
      <c r="U147" s="130" t="n">
        <v>30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C30:AC51">
    <cfRule type="cellIs" priority="5" operator="equal" aboveAverage="0" equalAverage="0" bottom="0" percent="0" rank="0" text="" dxfId="0">
      <formula>$AC$18</formula>
    </cfRule>
    <cfRule type="cellIs" priority="6" operator="equal" aboveAverage="0" equalAverage="0" bottom="0" percent="0" rank="0" text="" dxfId="0">
      <formula>$AC$18</formula>
    </cfRule>
  </conditionalFormatting>
  <conditionalFormatting sqref="AB30:AB51">
    <cfRule type="cellIs" priority="7" operator="equal" aboveAverage="0" equalAverage="0" bottom="0" percent="0" rank="0" text="" dxfId="1">
      <formula>$AB$18</formula>
    </cfRule>
  </conditionalFormatting>
  <conditionalFormatting sqref="AB29">
    <cfRule type="cellIs" priority="8" operator="equal" aboveAverage="0" equalAverage="0" bottom="0" percent="0" rank="0" text="" dxfId="2">
      <formula>$AB$18</formula>
    </cfRule>
  </conditionalFormatting>
  <conditionalFormatting sqref="AB21">
    <cfRule type="cellIs" priority="9" operator="equal" aboveAverage="0" equalAverage="0" bottom="0" percent="0" rank="0" text="" dxfId="3">
      <formula>$AB$18</formula>
    </cfRule>
  </conditionalFormatting>
  <conditionalFormatting sqref="AB22">
    <cfRule type="cellIs" priority="10" operator="equal" aboveAverage="0" equalAverage="0" bottom="0" percent="0" rank="0" text="" dxfId="4">
      <formula>$AB$18</formula>
    </cfRule>
  </conditionalFormatting>
  <conditionalFormatting sqref="AB23">
    <cfRule type="cellIs" priority="11" operator="equal" aboveAverage="0" equalAverage="0" bottom="0" percent="0" rank="0" text="" dxfId="5">
      <formula>$AB$18</formula>
    </cfRule>
  </conditionalFormatting>
  <conditionalFormatting sqref="AB24">
    <cfRule type="cellIs" priority="12" operator="equal" aboveAverage="0" equalAverage="0" bottom="0" percent="0" rank="0" text="" dxfId="6">
      <formula>$AB$18</formula>
    </cfRule>
  </conditionalFormatting>
  <conditionalFormatting sqref="AB25">
    <cfRule type="cellIs" priority="13" operator="equal" aboveAverage="0" equalAverage="0" bottom="0" percent="0" rank="0" text="" dxfId="7">
      <formula>$AB$18</formula>
    </cfRule>
  </conditionalFormatting>
  <conditionalFormatting sqref="AB26">
    <cfRule type="cellIs" priority="14" operator="equal" aboveAverage="0" equalAverage="0" bottom="0" percent="0" rank="0" text="" dxfId="8">
      <formula>$AB$18</formula>
    </cfRule>
  </conditionalFormatting>
  <conditionalFormatting sqref="AB27">
    <cfRule type="cellIs" priority="15" operator="equal" aboveAverage="0" equalAverage="0" bottom="0" percent="0" rank="0" text="" dxfId="9">
      <formula>$AB$18</formula>
    </cfRule>
  </conditionalFormatting>
  <conditionalFormatting sqref="AB28">
    <cfRule type="cellIs" priority="16" operator="equal" aboveAverage="0" equalAverage="0" bottom="0" percent="0" rank="0" text="" dxfId="10">
      <formula>$AB$18</formula>
    </cfRule>
  </conditionalFormatting>
  <conditionalFormatting sqref="A20:A51">
    <cfRule type="cellIs" priority="17" operator="lessThan" aboveAverage="0" equalAverage="0" bottom="0" percent="0" rank="0" text="" dxfId="11">
      <formula>0</formula>
    </cfRule>
  </conditionalFormatting>
  <conditionalFormatting sqref="A21:A51">
    <cfRule type="cellIs" priority="18" operator="lessThan" aboveAverage="0" equalAverage="0" bottom="0" percent="0" rank="0" text="" dxfId="12">
      <formula>0</formula>
    </cfRule>
    <cfRule type="cellIs" priority="19" operator="lessThan" aboveAverage="0" equalAverage="0" bottom="0" percent="0" rank="0" text="" dxfId="13">
      <formula>0</formula>
    </cfRule>
    <cfRule type="cellIs" priority="20" operator="lessThan" aboveAverage="0" equalAverage="0" bottom="0" percent="0" rank="0" text="" dxfId="14">
      <formula>0</formula>
    </cfRule>
  </conditionalFormatting>
  <conditionalFormatting sqref="D81:L110">
    <cfRule type="cellIs" priority="21" operator="greaterThan" aboveAverage="0" equalAverage="0" bottom="0" percent="0" rank="0" text="" dxfId="15">
      <formula>0</formula>
    </cfRule>
  </conditionalFormatting>
  <conditionalFormatting sqref="D118:O147">
    <cfRule type="cellIs" priority="22" operator="greaterThan" aboveAverage="0" equalAverage="0" bottom="0" percent="0" rank="0" text="" dxfId="16">
      <formula>0</formula>
    </cfRule>
  </conditionalFormatting>
  <conditionalFormatting sqref="AC21:AC51">
    <cfRule type="cellIs" priority="23" operator="equal" aboveAverage="0" equalAverage="0" bottom="0" percent="0" rank="0" text="" dxfId="0">
      <formula>$AC$18</formula>
    </cfRule>
  </conditionalFormatting>
  <conditionalFormatting sqref="AD21">
    <cfRule type="cellIs" priority="24" operator="equal" aboveAverage="0" equalAverage="0" bottom="0" percent="0" rank="0" text="" dxfId="0">
      <formula>$AD$18</formula>
    </cfRule>
  </conditionalFormatting>
  <conditionalFormatting sqref="M81:M111">
    <cfRule type="cellIs" priority="25" operator="greaterThan" aboveAverage="0" equalAverage="0" bottom="0" percent="0" rank="0" text="" dxfId="0">
      <formula>0</formula>
    </cfRule>
  </conditionalFormatting>
  <conditionalFormatting sqref="D81:M111">
    <cfRule type="cellIs" priority="26" operator="greaterThan" aboveAverage="0" equalAverage="0" bottom="0" percent="0" rank="0" text="" dxfId="0">
      <formula>0</formula>
    </cfRule>
    <cfRule type="cellIs" priority="27" operator="greaterThan" aboveAverage="0" equalAverage="0" bottom="0" percent="0" rank="0" text="" dxfId="0">
      <formula>1</formula>
    </cfRule>
    <cfRule type="cellIs" priority="28" operator="greaterThan" aboveAverage="0" equalAverage="0" bottom="0" percent="0" rank="0" text="" dxfId="0">
      <formula>1</formula>
    </cfRule>
    <cfRule type="cellIs" priority="29" operator="greaterThan" aboveAverage="0" equalAverage="0" bottom="0" percent="0" rank="0" text="" dxfId="0">
      <formula>1</formula>
    </cfRule>
  </conditionalFormatting>
  <conditionalFormatting sqref="D118:O148">
    <cfRule type="cellIs" priority="30" operator="greaterThan" aboveAverage="0" equalAverage="0" bottom="0" percent="0" rank="0" text="" dxfId="0">
      <formula>0</formula>
    </cfRule>
    <cfRule type="cellIs" priority="31" operator="greaterThan" aboveAverage="0" equalAverage="0" bottom="0" percent="0" rank="0" text="" dxfId="1">
      <formula>0</formula>
    </cfRule>
  </conditionalFormatting>
  <conditionalFormatting sqref="AC22">
    <cfRule type="cellIs" priority="32" operator="equal" aboveAverage="0" equalAverage="0" bottom="0" percent="0" rank="0" text="" dxfId="2">
      <formula>$AC$18</formula>
    </cfRule>
  </conditionalFormatting>
  <conditionalFormatting sqref="AD21">
    <cfRule type="cellIs" priority="33" operator="equal" aboveAverage="0" equalAverage="0" bottom="0" percent="0" rank="0" text="" dxfId="3">
      <formula>$AD$18</formula>
    </cfRule>
  </conditionalFormatting>
  <conditionalFormatting sqref="AC22:AC51">
    <cfRule type="cellIs" priority="34" operator="equal" aboveAverage="0" equalAverage="0" bottom="0" percent="0" rank="0" text="" dxfId="4">
      <formula>$AC$18</formula>
    </cfRule>
    <cfRule type="cellIs" priority="35" operator="equal" aboveAverage="0" equalAverage="0" bottom="0" percent="0" rank="0" text="" dxfId="5">
      <formula>$AC$18</formula>
    </cfRule>
  </conditionalFormatting>
  <conditionalFormatting sqref="AE21">
    <cfRule type="cellIs" priority="36" operator="equal" aboveAverage="0" equalAverage="0" bottom="0" percent="0" rank="0" text="" dxfId="0">
      <formula>$AD$18</formula>
    </cfRule>
  </conditionalFormatting>
  <conditionalFormatting sqref="AE21">
    <cfRule type="cellIs" priority="37" operator="equal" aboveAverage="0" equalAverage="0" bottom="0" percent="0" rank="0" text="" dxfId="0">
      <formula>$AD$18</formula>
    </cfRule>
  </conditionalFormatting>
  <conditionalFormatting sqref="AE52">
    <cfRule type="cellIs" priority="38" operator="equal" aboveAverage="0" equalAverage="0" bottom="0" percent="0" rank="0" text="" dxfId="0">
      <formula>$AE$18</formula>
    </cfRule>
  </conditionalFormatting>
  <conditionalFormatting sqref="D81:M110">
    <cfRule type="cellIs" priority="39" operator="greaterThan" aboveAverage="0" equalAverage="0" bottom="0" percent="0" rank="0" text="" dxfId="0">
      <formula>0</formula>
    </cfRule>
  </conditionalFormatting>
  <conditionalFormatting sqref="AD22:AE28">
    <cfRule type="cellIs" priority="40" operator="equal" aboveAverage="0" equalAverage="0" bottom="0" percent="0" rank="0" text="" dxfId="1">
      <formula>$AC$18</formula>
    </cfRule>
    <cfRule type="cellIs" priority="41" operator="equal" aboveAverage="0" equalAverage="0" bottom="0" percent="0" rank="0" text="" dxfId="2">
      <formula>$AC$18</formula>
    </cfRule>
  </conditionalFormatting>
  <conditionalFormatting sqref="AD30:AE51">
    <cfRule type="cellIs" priority="42" operator="equal" aboveAverage="0" equalAverage="0" bottom="0" percent="0" rank="0" text="" dxfId="3">
      <formula>$AC$18</formula>
    </cfRule>
    <cfRule type="cellIs" priority="43" operator="equal" aboveAverage="0" equalAverage="0" bottom="0" percent="0" rank="0" text="" dxfId="4">
      <formula>$AC$18</formula>
    </cfRule>
  </conditionalFormatting>
  <conditionalFormatting sqref="AD22:AE51">
    <cfRule type="cellIs" priority="44" operator="equal" aboveAverage="0" equalAverage="0" bottom="0" percent="0" rank="0" text="" dxfId="5">
      <formula>$AC$18</formula>
    </cfRule>
  </conditionalFormatting>
  <conditionalFormatting sqref="AD22:AE22">
    <cfRule type="cellIs" priority="45" operator="equal" aboveAverage="0" equalAverage="0" bottom="0" percent="0" rank="0" text="" dxfId="6">
      <formula>$AC$18</formula>
    </cfRule>
  </conditionalFormatting>
  <conditionalFormatting sqref="AD22:AE51">
    <cfRule type="cellIs" priority="46" operator="equal" aboveAverage="0" equalAverage="0" bottom="0" percent="0" rank="0" text="" dxfId="7">
      <formula>$AC$18</formula>
    </cfRule>
    <cfRule type="cellIs" priority="47" operator="equal" aboveAverage="0" equalAverage="0" bottom="0" percent="0" rank="0" text="" dxfId="8">
      <formula>$AC$18</formula>
    </cfRule>
  </conditionalFormatting>
  <conditionalFormatting sqref="AD22:AD51">
    <cfRule type="cellIs" priority="48" operator="equal" aboveAverage="0" equalAverage="0" bottom="0" percent="0" rank="0" text="" dxfId="9">
      <formula>$AD$18</formula>
    </cfRule>
  </conditionalFormatting>
  <conditionalFormatting sqref="AE22:AE52">
    <cfRule type="cellIs" priority="49" operator="equal" aboveAverage="0" equalAverage="0" bottom="0" percent="0" rank="0" text="" dxfId="10">
      <formula>$AE$18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8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V49" activeCellId="0" sqref="V49"/>
    </sheetView>
  </sheetViews>
  <sheetFormatPr defaultRowHeight="12.75"/>
  <cols>
    <col collapsed="false" hidden="false" max="8" min="1" style="0" width="8.36734693877551"/>
    <col collapsed="false" hidden="false" max="9" min="9" style="0" width="14.5816326530612"/>
    <col collapsed="false" hidden="false" max="30" min="10" style="0" width="8.36734693877551"/>
    <col collapsed="false" hidden="false" max="31" min="31" style="0" width="10.9336734693878"/>
    <col collapsed="false" hidden="false" max="33" min="32" style="0" width="8.36734693877551"/>
    <col collapsed="false" hidden="false" max="34" min="34" style="0" width="11.3418367346939"/>
    <col collapsed="false" hidden="false" max="1025" min="35" style="0" width="8.36734693877551"/>
  </cols>
  <sheetData>
    <row r="1" customFormat="false" ht="12.75" hidden="false" customHeight="false" outlineLevel="0" collapsed="false">
      <c r="I1" s="163" t="n">
        <f aca="true">NOW()</f>
        <v>43164.7511944329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224" t="n">
        <f aca="false">I2-I1</f>
        <v>-547.176958321776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2066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-1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4729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0.572916666666667</v>
      </c>
      <c r="K8" s="180" t="n">
        <v>0.717361111111111</v>
      </c>
      <c r="L8" s="180" t="n">
        <v>0.390972222222222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0.604166666666667</v>
      </c>
      <c r="K9" s="180" t="n">
        <v>0.739583333333333</v>
      </c>
      <c r="L9" s="180" t="n">
        <v>0.422222222222222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0.75</v>
      </c>
      <c r="K10" s="174" t="n">
        <f aca="false">(K9-K8)*24</f>
        <v>0.533333333333329</v>
      </c>
      <c r="L10" s="174" t="n">
        <f aca="false">(L9-L8)*24</f>
        <v>0.75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F11" s="134"/>
      <c r="AH11" s="227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n">
        <f aca="false">(B14*B15-D17)/(B15-COUNT(D21:D51))</f>
        <v>-4.6255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e">
        <f aca="false">R16/E18</f>
        <v>#DIV/0!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f aca="false">COUNT(C21:C51)</f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31</v>
      </c>
      <c r="Q15" s="30"/>
      <c r="R15" s="190" t="n">
        <f aca="false">MAX(R21:R51)/F5</f>
        <v>1.00083752093802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1</v>
      </c>
      <c r="S16" s="132"/>
      <c r="T16" s="132"/>
      <c r="U16" s="30" t="n">
        <f aca="false">MAX(U21:U51)-U19</f>
        <v>0</v>
      </c>
      <c r="V16" s="30" t="n">
        <f aca="false">MAX(V21:V51)-V19</f>
        <v>48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-33.3407096774194</v>
      </c>
      <c r="B17" s="192" t="n">
        <f aca="false">B14*COUNT(D21:D51)</f>
        <v>100.161290322581</v>
      </c>
      <c r="C17" s="193" t="s">
        <v>88</v>
      </c>
      <c r="D17" s="194" t="n">
        <f aca="false">SUM(D21:D51)</f>
        <v>133.502</v>
      </c>
      <c r="E17" s="30"/>
      <c r="F17" s="30" t="n">
        <f aca="false">D17-E14</f>
        <v>18.502</v>
      </c>
      <c r="H17" s="176"/>
      <c r="O17" s="184" t="s">
        <v>1</v>
      </c>
      <c r="P17" s="0" t="s">
        <v>89</v>
      </c>
      <c r="R17" s="170" t="n">
        <f aca="false">(MAX(R21:R51)-R19)/COUNT(R21:R51)</f>
        <v>1</v>
      </c>
      <c r="S17" s="30"/>
      <c r="U17" s="133" t="n">
        <f aca="false">U16/COUNT(U21:U51)</f>
        <v>0</v>
      </c>
      <c r="V17" s="134" t="n">
        <f aca="false">(MAX(V21:V51)-V19)/COUNT(V21:V51)</f>
        <v>1.54838709677419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0</v>
      </c>
      <c r="F18" s="30" t="n">
        <f aca="false">SUM(F21:F51)</f>
        <v>30.5</v>
      </c>
      <c r="G18" s="30" t="n">
        <f aca="false">SUM(G21:G51)</f>
        <v>89</v>
      </c>
      <c r="H18" s="159" t="n">
        <f aca="false">SUM(H21:H51)</f>
        <v>0.001</v>
      </c>
      <c r="I18" s="196" t="n">
        <f aca="false">SUM(I21:I51)</f>
        <v>14</v>
      </c>
      <c r="L18" s="196" t="n">
        <f aca="false">SUM(L21:L51)</f>
        <v>0.001</v>
      </c>
      <c r="O18" s="192" t="n">
        <v>40</v>
      </c>
      <c r="P18" s="0" t="s">
        <v>90</v>
      </c>
      <c r="R18" s="0" t="n">
        <f aca="false">F5-MAX(R21:R51)</f>
        <v>-1</v>
      </c>
      <c r="S18" s="132" t="n">
        <f aca="false">F4-S19</f>
        <v>580</v>
      </c>
      <c r="U18" s="0" t="n">
        <v>220</v>
      </c>
      <c r="AA18" s="30"/>
      <c r="AB18" s="0" t="n">
        <f aca="false">MAX(AB21:AB51)</f>
        <v>84</v>
      </c>
      <c r="AC18" s="0" t="n">
        <f aca="false">MAX(AC21:AC51)</f>
        <v>1</v>
      </c>
      <c r="AD18" s="0" t="n">
        <f aca="false">MAX(AD21:AD51)</f>
        <v>47</v>
      </c>
      <c r="AE18" s="0" t="n">
        <f aca="false">MAX(AE21:AE51)</f>
        <v>40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55.498</v>
      </c>
      <c r="C19" s="30" t="s">
        <v>86</v>
      </c>
      <c r="D19" s="132" t="n">
        <f aca="false">D17/COUNT(D21:D51)</f>
        <v>4.94451851851852</v>
      </c>
      <c r="E19" s="132" t="n">
        <f aca="false">E18/COUNT(E21:E51)</f>
        <v>0</v>
      </c>
      <c r="F19" s="30" t="n">
        <f aca="false">IF(COUNT(F21:F51)&gt;0,(F18/COUNT(F21:F51)),0)</f>
        <v>1.12962962962963</v>
      </c>
      <c r="G19" s="30" t="n">
        <f aca="false">IF(COUNT(G21:G51)&gt;0,(G18/COUNT(G21:G51)),0)</f>
        <v>3.42307692307692</v>
      </c>
      <c r="H19" s="191" t="n">
        <f aca="false">H18/COUNT(D21:D51)</f>
        <v>3.7037037037037E-005</v>
      </c>
      <c r="I19" s="132" t="n">
        <f aca="false">I18/COUNT(I21:I51)</f>
        <v>0.608695652173913</v>
      </c>
      <c r="L19" s="132" t="n">
        <f aca="false">L18/COUNT(L21:L51)</f>
        <v>0.001</v>
      </c>
      <c r="P19" s="198" t="s">
        <v>91</v>
      </c>
      <c r="R19" s="0" t="n">
        <v>1194</v>
      </c>
      <c r="S19" s="133" t="n">
        <v>230</v>
      </c>
      <c r="T19" s="30"/>
      <c r="U19" s="30" t="n">
        <v>0</v>
      </c>
      <c r="V19" s="30" t="n">
        <v>176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$F$5-O21</f>
        <v>199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E20" s="30" t="s">
        <v>167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6.498</v>
      </c>
      <c r="C21" s="30" t="n">
        <v>1</v>
      </c>
      <c r="D21" s="170" t="n">
        <f aca="false">IF(F21="","",SUM(E21:L21))</f>
        <v>0.502</v>
      </c>
      <c r="E21" s="0" t="n">
        <v>0</v>
      </c>
      <c r="F21" s="0" t="n">
        <v>0</v>
      </c>
      <c r="H21" s="176" t="n">
        <v>0.001</v>
      </c>
      <c r="I21" s="0" t="n">
        <v>0.5</v>
      </c>
      <c r="L21" s="0" t="n">
        <v>0.001</v>
      </c>
      <c r="M21" s="208"/>
      <c r="O21" s="184" t="n">
        <v>995</v>
      </c>
      <c r="P21" s="30" t="n">
        <v>1</v>
      </c>
      <c r="Q21" s="0" t="n">
        <f aca="false">IF(S21="","",SUM(R21:AA21)-SUM($R$19:$AA$19))</f>
        <v>3</v>
      </c>
      <c r="R21" s="0" t="n">
        <v>1195</v>
      </c>
      <c r="S21" s="0" t="n">
        <v>231</v>
      </c>
      <c r="U21" s="176" t="n">
        <v>0</v>
      </c>
      <c r="V21" s="30" t="n">
        <v>177</v>
      </c>
      <c r="AB21" s="0" t="n">
        <f aca="false">IF(AC21="","",SUM(AC21:AK21))</f>
        <v>3</v>
      </c>
      <c r="AC21" s="199" t="n">
        <f aca="false">R21-R19</f>
        <v>1</v>
      </c>
      <c r="AD21" s="199" t="n">
        <f aca="false">V21-V19</f>
        <v>1</v>
      </c>
      <c r="AE21" s="228" t="n">
        <f aca="false">S21-S19</f>
        <v>1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str">
        <f aca="false">IF(D22="","",SUM($J$12:$L$12)-D22)</f>
        <v/>
      </c>
      <c r="C22" s="30" t="n">
        <v>2</v>
      </c>
      <c r="D22" s="170" t="str">
        <f aca="false">IF(F22="","",SUM(E22:L22))</f>
        <v/>
      </c>
      <c r="H22" s="176"/>
      <c r="M22" s="208"/>
      <c r="N22" s="192"/>
      <c r="P22" s="30" t="n">
        <v>2</v>
      </c>
      <c r="Q22" s="0" t="n">
        <f aca="false">IF(S22="","",SUM(S22:AA22)-SUM($S$19:$AA$19))</f>
        <v>2</v>
      </c>
      <c r="S22" s="0" t="n">
        <v>231</v>
      </c>
      <c r="U22" s="176"/>
      <c r="V22" s="30" t="n">
        <v>177</v>
      </c>
      <c r="AB22" s="0" t="n">
        <f aca="false">IF(AE22="","",SUM(AC22:AK22))</f>
        <v>0</v>
      </c>
      <c r="AC22" s="0" t="str">
        <f aca="false">IF(R22="","",R22-R21)</f>
        <v/>
      </c>
      <c r="AD22" s="0" t="n">
        <f aca="false">IF(V22="","",V22-V21)</f>
        <v>0</v>
      </c>
      <c r="AE22" s="0" t="n">
        <f aca="false">IF(S22="","",S22-S21)</f>
        <v>0</v>
      </c>
    </row>
    <row r="23" customFormat="false" ht="15.75" hidden="false" customHeight="true" outlineLevel="0" collapsed="false">
      <c r="A23" s="186" t="str">
        <f aca="false">IF(D23="","",SUM($J$12:$L$12)-D23)</f>
        <v/>
      </c>
      <c r="C23" s="30" t="n">
        <v>3</v>
      </c>
      <c r="D23" s="170" t="str">
        <f aca="false">IF(F23="","",SUM(E23:L23))</f>
        <v/>
      </c>
      <c r="H23" s="200"/>
      <c r="M23" s="208"/>
      <c r="N23" s="192"/>
      <c r="P23" s="30" t="n">
        <v>3</v>
      </c>
      <c r="Q23" s="0" t="n">
        <f aca="false">IF(S23="","",SUM(S23:AA23)-SUM($S$19:$AA$19))</f>
        <v>2</v>
      </c>
      <c r="S23" s="0" t="n">
        <v>231</v>
      </c>
      <c r="U23" s="176"/>
      <c r="V23" s="30" t="n">
        <v>177</v>
      </c>
      <c r="AB23" s="0" t="n">
        <f aca="false">IF(AE23="","",SUM(AC23:AK23))</f>
        <v>0</v>
      </c>
      <c r="AC23" s="0" t="str">
        <f aca="false">IF(R23="","",R23-R22)</f>
        <v/>
      </c>
      <c r="AD23" s="0" t="n">
        <f aca="false">IF(V23="","",V23-V22)</f>
        <v>0</v>
      </c>
      <c r="AE23" s="0" t="n">
        <f aca="false">IF(S23="","",S23-S22)</f>
        <v>0</v>
      </c>
    </row>
    <row r="24" customFormat="false" ht="15.75" hidden="false" customHeight="true" outlineLevel="0" collapsed="false">
      <c r="A24" s="186" t="str">
        <f aca="false">IF(D24="","",SUM($J$12:$L$12)-D24)</f>
        <v/>
      </c>
      <c r="C24" s="30" t="n">
        <v>4</v>
      </c>
      <c r="D24" s="170" t="str">
        <f aca="false">IF(F24="","",SUM(E24:L24))</f>
        <v/>
      </c>
      <c r="H24" s="176"/>
      <c r="M24" s="208"/>
      <c r="N24" s="192"/>
      <c r="O24" s="203" t="n">
        <f aca="false">$O$21+$O$18</f>
        <v>1035</v>
      </c>
      <c r="P24" s="30" t="n">
        <v>4</v>
      </c>
      <c r="Q24" s="0" t="n">
        <f aca="false">IF(S24="","",SUM(S24:AA24)-SUM($S$19:$AA$19))</f>
        <v>2</v>
      </c>
      <c r="S24" s="0" t="n">
        <v>231</v>
      </c>
      <c r="U24" s="176"/>
      <c r="V24" s="30" t="n">
        <v>177</v>
      </c>
      <c r="AB24" s="0" t="n">
        <f aca="false">IF(AE24="","",SUM(AC24:AK24))</f>
        <v>0</v>
      </c>
      <c r="AC24" s="0" t="str">
        <f aca="false">IF(R24="","",R24-R23)</f>
        <v/>
      </c>
      <c r="AD24" s="0" t="n">
        <f aca="false">IF(V24="","",V24-V23)</f>
        <v>0</v>
      </c>
      <c r="AE24" s="0" t="n">
        <f aca="false">IF(S24="","",S24-S23)</f>
        <v>0</v>
      </c>
    </row>
    <row r="25" customFormat="false" ht="15.75" hidden="false" customHeight="true" outlineLevel="0" collapsed="false">
      <c r="A25" s="186" t="str">
        <f aca="false">IF(D25="","",SUM($J$12:$L$12)-D25)</f>
        <v/>
      </c>
      <c r="C25" s="30" t="n">
        <v>5</v>
      </c>
      <c r="D25" s="170" t="str">
        <f aca="false">IF(F25="","",SUM(E25:L25))</f>
        <v/>
      </c>
      <c r="H25" s="176"/>
      <c r="M25" s="208"/>
      <c r="N25" s="192"/>
      <c r="O25" s="203" t="n">
        <f aca="false">O24+$O$18</f>
        <v>1075</v>
      </c>
      <c r="P25" s="30" t="n">
        <v>5</v>
      </c>
      <c r="Q25" s="0" t="n">
        <f aca="false">IF(S25="","",SUM(S25:AA25)-SUM($S$19:$AA$19))</f>
        <v>2</v>
      </c>
      <c r="S25" s="0" t="n">
        <v>231</v>
      </c>
      <c r="U25" s="176"/>
      <c r="V25" s="30" t="n">
        <v>177</v>
      </c>
      <c r="AB25" s="0" t="n">
        <f aca="false">IF(AE25="","",SUM(AC25:AK25))</f>
        <v>0</v>
      </c>
      <c r="AC25" s="0" t="str">
        <f aca="false">IF(R25="","",R25-R24)</f>
        <v/>
      </c>
      <c r="AD25" s="0" t="n">
        <f aca="false">IF(V25="","",V25-V24)</f>
        <v>0</v>
      </c>
      <c r="AE25" s="0" t="n">
        <f aca="false">IF(S25="","",S25-S24)</f>
        <v>0</v>
      </c>
    </row>
    <row r="26" customFormat="false" ht="15.75" hidden="false" customHeight="true" outlineLevel="0" collapsed="false">
      <c r="A26" s="186" t="n">
        <f aca="false">IF(D26="","",SUM($J$12:$L$12)-D26)</f>
        <v>-5</v>
      </c>
      <c r="C26" s="130" t="n">
        <v>6</v>
      </c>
      <c r="D26" s="170" t="n">
        <f aca="false">IF(F26="","",SUM(E26:L26))</f>
        <v>12</v>
      </c>
      <c r="F26" s="0" t="n">
        <v>6</v>
      </c>
      <c r="G26" s="0" t="n">
        <v>6</v>
      </c>
      <c r="H26" s="176"/>
      <c r="M26" s="208"/>
      <c r="N26" s="192"/>
      <c r="O26" s="203" t="n">
        <f aca="false">O25+$O$18</f>
        <v>1115</v>
      </c>
      <c r="P26" s="130" t="n">
        <v>6</v>
      </c>
      <c r="Q26" s="0" t="n">
        <f aca="false">IF(S26="","",SUM(S26:AA26)-SUM($S$19:$AA$19))</f>
        <v>2</v>
      </c>
      <c r="S26" s="0" t="n">
        <v>231</v>
      </c>
      <c r="U26" s="176"/>
      <c r="V26" s="30" t="n">
        <v>177</v>
      </c>
      <c r="AB26" s="0" t="n">
        <f aca="false">IF(AE26="","",SUM(AC26:AK26))</f>
        <v>0</v>
      </c>
      <c r="AC26" s="0" t="str">
        <f aca="false">IF(R26="","",R26-R25)</f>
        <v/>
      </c>
      <c r="AD26" s="0" t="n">
        <f aca="false">IF(V26="","",V26-V25)</f>
        <v>0</v>
      </c>
      <c r="AE26" s="0" t="n">
        <f aca="false">IF(S26="","",S26-S25)</f>
        <v>0</v>
      </c>
    </row>
    <row r="27" customFormat="false" ht="15.75" hidden="false" customHeight="true" outlineLevel="0" collapsed="false">
      <c r="A27" s="186" t="n">
        <f aca="false">IF(D27="","",SUM($J$12:$L$12)-D27)</f>
        <v>-5</v>
      </c>
      <c r="C27" s="130" t="n">
        <v>7</v>
      </c>
      <c r="D27" s="170" t="n">
        <f aca="false">IF(F27="","",SUM(E27:L27))</f>
        <v>12</v>
      </c>
      <c r="F27" s="0" t="n">
        <v>6</v>
      </c>
      <c r="G27" s="0" t="n">
        <v>6</v>
      </c>
      <c r="H27" s="176"/>
      <c r="M27" s="208"/>
      <c r="N27" s="192"/>
      <c r="O27" s="203" t="n">
        <f aca="false">O26+$O$18</f>
        <v>1155</v>
      </c>
      <c r="P27" s="130" t="n">
        <v>7</v>
      </c>
      <c r="Q27" s="0" t="n">
        <f aca="false">IF(S27="","",SUM(S27:AA27)-SUM($S$19:$AA$19))</f>
        <v>2</v>
      </c>
      <c r="S27" s="0" t="n">
        <v>231</v>
      </c>
      <c r="U27" s="176"/>
      <c r="V27" s="30" t="n">
        <v>177</v>
      </c>
      <c r="AB27" s="0" t="n">
        <f aca="false">IF(AE27="","",SUM(AC27:AK27))</f>
        <v>0</v>
      </c>
      <c r="AC27" s="0" t="str">
        <f aca="false">IF(R27="","",R27-R26)</f>
        <v/>
      </c>
      <c r="AD27" s="0" t="n">
        <f aca="false">IF(V27="","",V27-V26)</f>
        <v>0</v>
      </c>
      <c r="AE27" s="0" t="n">
        <f aca="false">IF(S27="","",S27-S26)</f>
        <v>0</v>
      </c>
    </row>
    <row r="28" customFormat="false" ht="15.75" hidden="false" customHeight="true" outlineLevel="0" collapsed="false">
      <c r="A28" s="186" t="n">
        <f aca="false">IF(D28="","",SUM($J$12:$L$12)-D28)</f>
        <v>2</v>
      </c>
      <c r="C28" s="30" t="n">
        <v>8</v>
      </c>
      <c r="D28" s="170" t="n">
        <f aca="false">IF(F28="","",SUM(E28:L28))</f>
        <v>5</v>
      </c>
      <c r="F28" s="0" t="n">
        <v>1</v>
      </c>
      <c r="G28" s="0" t="n">
        <v>4</v>
      </c>
      <c r="H28" s="176"/>
      <c r="M28" s="208"/>
      <c r="N28" s="192"/>
      <c r="O28" s="203" t="n">
        <f aca="false">O27+$O$18</f>
        <v>1195</v>
      </c>
      <c r="P28" s="30" t="n">
        <v>8</v>
      </c>
      <c r="Q28" s="0" t="n">
        <f aca="false">IF(S28="","",SUM(S28:AA28)-SUM($S$19:$AA$19))</f>
        <v>2</v>
      </c>
      <c r="S28" s="0" t="n">
        <v>231</v>
      </c>
      <c r="U28" s="176"/>
      <c r="V28" s="30" t="n">
        <v>177</v>
      </c>
      <c r="AB28" s="0" t="n">
        <f aca="false">IF(AE28="","",SUM(AC28:AK28))</f>
        <v>0</v>
      </c>
      <c r="AC28" s="0" t="str">
        <f aca="false">IF(R28="","",R28-R27)</f>
        <v/>
      </c>
      <c r="AD28" s="0" t="n">
        <f aca="false">IF(V28="","",V28-V27)</f>
        <v>0</v>
      </c>
      <c r="AE28" s="0" t="n">
        <f aca="false">IF(S28="","",S28-S27)</f>
        <v>0</v>
      </c>
    </row>
    <row r="29" customFormat="false" ht="15.75" hidden="false" customHeight="true" outlineLevel="0" collapsed="false">
      <c r="A29" s="186" t="n">
        <f aca="false">IF(D29="","",SUM($J$12:$L$12)-D29)</f>
        <v>2</v>
      </c>
      <c r="C29" s="30" t="n">
        <v>9</v>
      </c>
      <c r="D29" s="170" t="n">
        <f aca="false">IF(F29="","",SUM(E29:L29))</f>
        <v>5</v>
      </c>
      <c r="F29" s="0" t="n">
        <v>1</v>
      </c>
      <c r="G29" s="0" t="n">
        <v>4</v>
      </c>
      <c r="H29" s="176"/>
      <c r="M29" s="208"/>
      <c r="N29" s="192"/>
      <c r="O29" s="203"/>
      <c r="P29" s="30" t="n">
        <v>9</v>
      </c>
      <c r="Q29" s="0" t="n">
        <f aca="false">IF(S29="","",SUM(S29:AA29)-SUM($S$19:$AA$19))</f>
        <v>2</v>
      </c>
      <c r="S29" s="0" t="n">
        <v>231</v>
      </c>
      <c r="U29" s="176"/>
      <c r="V29" s="30" t="n">
        <v>177</v>
      </c>
      <c r="AB29" s="0" t="n">
        <f aca="false">IF(AE29="","",SUM(AC29:AK29))</f>
        <v>0</v>
      </c>
      <c r="AC29" s="0" t="str">
        <f aca="false">IF(R29="","",R29-R28)</f>
        <v/>
      </c>
      <c r="AD29" s="0" t="n">
        <f aca="false">IF(V29="","",V29-V28)</f>
        <v>0</v>
      </c>
      <c r="AE29" s="0" t="n">
        <f aca="false">IF(S29="","",S29-S28)</f>
        <v>0</v>
      </c>
    </row>
    <row r="30" customFormat="false" ht="15.75" hidden="false" customHeight="true" outlineLevel="0" collapsed="false">
      <c r="A30" s="186" t="n">
        <f aca="false">IF(D30="","",SUM($J$12:$L$12)-D30)</f>
        <v>1.5</v>
      </c>
      <c r="C30" s="30" t="n">
        <v>10</v>
      </c>
      <c r="D30" s="170" t="n">
        <f aca="false">IF(F30="","",SUM(E30:L30))</f>
        <v>5.5</v>
      </c>
      <c r="F30" s="0" t="n">
        <v>1</v>
      </c>
      <c r="G30" s="0" t="n">
        <v>4</v>
      </c>
      <c r="H30" s="176"/>
      <c r="I30" s="0" t="n">
        <v>0.5</v>
      </c>
      <c r="M30" s="208"/>
      <c r="N30" s="192"/>
      <c r="P30" s="30" t="n">
        <v>10</v>
      </c>
      <c r="Q30" s="0" t="n">
        <f aca="false">IF(S30="","",SUM(S30:AA30)-SUM($S$19:$AA$19))</f>
        <v>2</v>
      </c>
      <c r="S30" s="0" t="n">
        <v>231</v>
      </c>
      <c r="U30" s="176"/>
      <c r="V30" s="30" t="n">
        <v>177</v>
      </c>
      <c r="AB30" s="0" t="n">
        <f aca="false">IF(AE30="","",SUM(AC30:AK30))</f>
        <v>0</v>
      </c>
      <c r="AC30" s="0" t="str">
        <f aca="false">IF(R30="","",R30-R29)</f>
        <v/>
      </c>
      <c r="AD30" s="0" t="n">
        <f aca="false">IF(V30="","",V30-V29)</f>
        <v>0</v>
      </c>
      <c r="AE30" s="0" t="n">
        <f aca="false">IF(S30="","",S30-S29)</f>
        <v>0</v>
      </c>
    </row>
    <row r="31" customFormat="false" ht="15.75" hidden="false" customHeight="true" outlineLevel="0" collapsed="false">
      <c r="A31" s="186" t="n">
        <f aca="false">IF(D31="","",SUM($J$12:$L$12)-D31)</f>
        <v>-5.5</v>
      </c>
      <c r="C31" s="30" t="n">
        <v>11</v>
      </c>
      <c r="D31" s="170" t="n">
        <f aca="false">IF(F31="","",SUM(E31:L31))</f>
        <v>12.5</v>
      </c>
      <c r="F31" s="0" t="n">
        <v>6</v>
      </c>
      <c r="G31" s="0" t="n">
        <v>6</v>
      </c>
      <c r="H31" s="176"/>
      <c r="I31" s="0" t="n">
        <v>0.5</v>
      </c>
      <c r="M31" s="208"/>
      <c r="N31" s="192"/>
      <c r="P31" s="30" t="n">
        <v>11</v>
      </c>
      <c r="Q31" s="0" t="n">
        <f aca="false">IF(S31="","",SUM(S31:AA31)-SUM($S$19:$AA$19))</f>
        <v>2</v>
      </c>
      <c r="S31" s="0" t="n">
        <v>231</v>
      </c>
      <c r="U31" s="176"/>
      <c r="V31" s="30" t="n">
        <v>177</v>
      </c>
      <c r="AB31" s="0" t="n">
        <f aca="false">IF(AE31="","",SUM(AC31:AK31))</f>
        <v>0</v>
      </c>
      <c r="AC31" s="0" t="str">
        <f aca="false">IF(R31="","",R31-R30)</f>
        <v/>
      </c>
      <c r="AD31" s="0" t="n">
        <f aca="false">IF(V31="","",V31-V30)</f>
        <v>0</v>
      </c>
      <c r="AE31" s="0" t="n">
        <f aca="false">IF(S31="","",S31-S30)</f>
        <v>0</v>
      </c>
    </row>
    <row r="32" customFormat="false" ht="15.75" hidden="false" customHeight="true" outlineLevel="0" collapsed="false">
      <c r="A32" s="186" t="n">
        <f aca="false">IF(D32="","",SUM($J$12:$L$12)-D32)</f>
        <v>-5.5</v>
      </c>
      <c r="C32" s="30" t="n">
        <v>12</v>
      </c>
      <c r="D32" s="170" t="n">
        <f aca="false">IF(F32="","",SUM(E32:L32))</f>
        <v>12.5</v>
      </c>
      <c r="F32" s="0" t="n">
        <v>6</v>
      </c>
      <c r="G32" s="0" t="n">
        <v>6</v>
      </c>
      <c r="H32" s="176"/>
      <c r="I32" s="0" t="n">
        <v>0.5</v>
      </c>
      <c r="M32" s="208"/>
      <c r="N32" s="192"/>
      <c r="O32" s="229" t="n">
        <v>99</v>
      </c>
      <c r="P32" s="30" t="n">
        <v>12</v>
      </c>
      <c r="Q32" s="0" t="n">
        <f aca="false">IF(S32="","",SUM(S32:AA32)-SUM($S$19:$AA$19))</f>
        <v>2</v>
      </c>
      <c r="S32" s="0" t="n">
        <v>231</v>
      </c>
      <c r="U32" s="176"/>
      <c r="V32" s="30" t="n">
        <v>177</v>
      </c>
      <c r="AB32" s="0" t="n">
        <f aca="false">IF(AE32="","",SUM(AC32:AK32))</f>
        <v>0</v>
      </c>
      <c r="AC32" s="0" t="str">
        <f aca="false">IF(R32="","",R32-R31)</f>
        <v/>
      </c>
      <c r="AD32" s="0" t="n">
        <f aca="false">IF(V32="","",V32-V31)</f>
        <v>0</v>
      </c>
      <c r="AE32" s="0" t="n">
        <f aca="false">IF(S32="","",S32-S31)</f>
        <v>0</v>
      </c>
    </row>
    <row r="33" customFormat="false" ht="15.75" hidden="false" customHeight="true" outlineLevel="0" collapsed="false">
      <c r="A33" s="186" t="n">
        <f aca="false">IF(D33="","",SUM($J$12:$L$12)-D33)</f>
        <v>4.5</v>
      </c>
      <c r="C33" s="130" t="n">
        <v>13</v>
      </c>
      <c r="D33" s="170" t="n">
        <f aca="false">IF(F33="","",SUM(E33:L33))</f>
        <v>2.5</v>
      </c>
      <c r="F33" s="0" t="n">
        <v>1</v>
      </c>
      <c r="G33" s="0" t="n">
        <v>1</v>
      </c>
      <c r="H33" s="176"/>
      <c r="I33" s="0" t="n">
        <v>0.5</v>
      </c>
      <c r="M33" s="208"/>
      <c r="N33" s="192"/>
      <c r="O33" s="229" t="n">
        <f aca="false">O32+$O$18</f>
        <v>139</v>
      </c>
      <c r="P33" s="130" t="n">
        <v>13</v>
      </c>
      <c r="Q33" s="0" t="n">
        <f aca="false">IF(S33="","",SUM(S33:AA33)-SUM($S$19:$AA$19))</f>
        <v>2</v>
      </c>
      <c r="S33" s="0" t="n">
        <v>231</v>
      </c>
      <c r="U33" s="176"/>
      <c r="V33" s="30" t="n">
        <v>177</v>
      </c>
      <c r="AB33" s="0" t="n">
        <f aca="false">IF(AE33="","",SUM(AC33:AK33))</f>
        <v>0</v>
      </c>
      <c r="AC33" s="0" t="str">
        <f aca="false">IF(R33="","",R33-R32)</f>
        <v/>
      </c>
      <c r="AD33" s="0" t="n">
        <f aca="false">IF(V33="","",V33-V32)</f>
        <v>0</v>
      </c>
      <c r="AE33" s="0" t="n">
        <f aca="false">IF(S33="","",S33-S32)</f>
        <v>0</v>
      </c>
    </row>
    <row r="34" customFormat="false" ht="15.75" hidden="false" customHeight="true" outlineLevel="0" collapsed="false">
      <c r="A34" s="186" t="n">
        <f aca="false">IF(D34="","",SUM($J$12:$L$12)-D34)</f>
        <v>4.5</v>
      </c>
      <c r="C34" s="130" t="n">
        <v>14</v>
      </c>
      <c r="D34" s="170" t="n">
        <f aca="false">IF(F34="","",SUM(E34:L34))</f>
        <v>2.5</v>
      </c>
      <c r="F34" s="0" t="n">
        <v>1</v>
      </c>
      <c r="G34" s="0" t="n">
        <v>1</v>
      </c>
      <c r="H34" s="176"/>
      <c r="I34" s="0" t="n">
        <v>0.5</v>
      </c>
      <c r="M34" s="208"/>
      <c r="N34" s="192"/>
      <c r="O34" s="229" t="n">
        <f aca="false">O33+$O$18</f>
        <v>179</v>
      </c>
      <c r="P34" s="130" t="n">
        <v>14</v>
      </c>
      <c r="Q34" s="0" t="n">
        <f aca="false">IF(S34="","",SUM(S34:AA34)-SUM($S$19:$AA$19))</f>
        <v>2</v>
      </c>
      <c r="S34" s="0" t="n">
        <v>231</v>
      </c>
      <c r="U34" s="176"/>
      <c r="V34" s="30" t="n">
        <v>177</v>
      </c>
      <c r="AB34" s="0" t="n">
        <f aca="false">IF(AE34="","",SUM(AC34:AK34))</f>
        <v>0</v>
      </c>
      <c r="AC34" s="0" t="str">
        <f aca="false">IF(R34="","",R34-R33)</f>
        <v/>
      </c>
      <c r="AD34" s="0" t="n">
        <f aca="false">IF(V34="","",V34-V33)</f>
        <v>0</v>
      </c>
      <c r="AE34" s="0" t="n">
        <f aca="false">IF(S34="","",S34-S33)</f>
        <v>0</v>
      </c>
    </row>
    <row r="35" customFormat="false" ht="15.75" hidden="false" customHeight="true" outlineLevel="0" collapsed="false">
      <c r="A35" s="186" t="n">
        <f aca="false">IF(D35="","",SUM($J$12:$L$12)-D35)</f>
        <v>5.5</v>
      </c>
      <c r="C35" s="30" t="n">
        <v>15</v>
      </c>
      <c r="D35" s="170" t="n">
        <f aca="false">IF(F35="","",SUM(E35:L35))</f>
        <v>1.5</v>
      </c>
      <c r="F35" s="0" t="n">
        <v>0</v>
      </c>
      <c r="G35" s="0" t="n">
        <v>1</v>
      </c>
      <c r="H35" s="176"/>
      <c r="I35" s="0" t="n">
        <v>0.5</v>
      </c>
      <c r="M35" s="208"/>
      <c r="N35" s="192"/>
      <c r="O35" s="229" t="n">
        <f aca="false">O34+$O$18</f>
        <v>219</v>
      </c>
      <c r="P35" s="30" t="n">
        <v>15</v>
      </c>
      <c r="Q35" s="0" t="n">
        <f aca="false">IF(S35="","",SUM(S35:AA35)-SUM($S$19:$AA$19))</f>
        <v>2</v>
      </c>
      <c r="S35" s="0" t="n">
        <v>231</v>
      </c>
      <c r="U35" s="176"/>
      <c r="V35" s="30" t="n">
        <v>177</v>
      </c>
      <c r="AB35" s="0" t="n">
        <f aca="false">IF(AE35="","",SUM(AC35:AK35))</f>
        <v>0</v>
      </c>
      <c r="AC35" s="0" t="str">
        <f aca="false">IF(R35="","",R35-R34)</f>
        <v/>
      </c>
      <c r="AD35" s="0" t="n">
        <f aca="false">IF(V35="","",V35-V34)</f>
        <v>0</v>
      </c>
      <c r="AE35" s="0" t="n">
        <f aca="false">IF(S35="","",S35-S34)</f>
        <v>0</v>
      </c>
    </row>
    <row r="36" customFormat="false" ht="15.75" hidden="false" customHeight="true" outlineLevel="0" collapsed="false">
      <c r="A36" s="186" t="n">
        <f aca="false">IF(D36="","",SUM($J$12:$L$12)-D36)</f>
        <v>5.5</v>
      </c>
      <c r="C36" s="30" t="n">
        <v>16</v>
      </c>
      <c r="D36" s="170" t="n">
        <f aca="false">IF(F36="","",SUM(E36:L36))</f>
        <v>1.5</v>
      </c>
      <c r="F36" s="0" t="n">
        <v>0</v>
      </c>
      <c r="G36" s="0" t="n">
        <v>1</v>
      </c>
      <c r="H36" s="176"/>
      <c r="I36" s="0" t="n">
        <v>0.5</v>
      </c>
      <c r="M36" s="208"/>
      <c r="N36" s="192"/>
      <c r="O36" s="229" t="n">
        <f aca="false">O35+$O$18</f>
        <v>259</v>
      </c>
      <c r="P36" s="30" t="n">
        <v>16</v>
      </c>
      <c r="Q36" s="0" t="n">
        <f aca="false">IF(S36="","",SUM(S36:AA36)-SUM($S$19:$AA$19))</f>
        <v>2</v>
      </c>
      <c r="S36" s="0" t="n">
        <v>231</v>
      </c>
      <c r="U36" s="176"/>
      <c r="V36" s="30" t="n">
        <v>177</v>
      </c>
      <c r="AB36" s="0" t="n">
        <f aca="false">IF(AE36="","",SUM(AC36:AK36))</f>
        <v>0</v>
      </c>
      <c r="AC36" s="0" t="str">
        <f aca="false">IF(R36="","",R36-R35)</f>
        <v/>
      </c>
      <c r="AD36" s="0" t="n">
        <f aca="false">IF(V36="","",V36-V35)</f>
        <v>0</v>
      </c>
      <c r="AE36" s="0" t="n">
        <f aca="false">IF(S36="","",S36-S35)</f>
        <v>0</v>
      </c>
    </row>
    <row r="37" customFormat="false" ht="15.75" hidden="false" customHeight="true" outlineLevel="0" collapsed="false">
      <c r="A37" s="186" t="n">
        <f aca="false">IF(D37="","",SUM($J$12:$L$12)-D37)</f>
        <v>5.5</v>
      </c>
      <c r="C37" s="30" t="n">
        <v>17</v>
      </c>
      <c r="D37" s="170" t="n">
        <f aca="false">IF(F37="","",SUM(E37:L37))</f>
        <v>1.5</v>
      </c>
      <c r="F37" s="0" t="n">
        <v>0</v>
      </c>
      <c r="G37" s="0" t="n">
        <v>1</v>
      </c>
      <c r="H37" s="176"/>
      <c r="I37" s="0" t="n">
        <v>0.5</v>
      </c>
      <c r="M37" s="208"/>
      <c r="N37" s="192"/>
      <c r="O37" s="229" t="n">
        <f aca="false">O36+$O$18</f>
        <v>299</v>
      </c>
      <c r="P37" s="30" t="n">
        <v>17</v>
      </c>
      <c r="Q37" s="0" t="n">
        <f aca="false">IF(S37="","",SUM(S37:AA37)-SUM($S$19:$AA$19))</f>
        <v>2</v>
      </c>
      <c r="S37" s="0" t="n">
        <v>231</v>
      </c>
      <c r="U37" s="176"/>
      <c r="V37" s="30" t="n">
        <v>177</v>
      </c>
      <c r="AB37" s="0" t="n">
        <f aca="false">IF(AE37="","",SUM(AC37:AK37))</f>
        <v>0</v>
      </c>
      <c r="AC37" s="0" t="str">
        <f aca="false">IF(R37="","",R37-R36)</f>
        <v/>
      </c>
      <c r="AD37" s="0" t="n">
        <f aca="false">IF(V37="","",V37-V36)</f>
        <v>0</v>
      </c>
      <c r="AE37" s="0" t="n">
        <f aca="false">IF(S37="","",S37-S36)</f>
        <v>0</v>
      </c>
    </row>
    <row r="38" customFormat="false" ht="15.75" hidden="false" customHeight="true" outlineLevel="0" collapsed="false">
      <c r="A38" s="186" t="n">
        <f aca="false">IF(D38="","",SUM($J$12:$L$12)-D38)</f>
        <v>5.5</v>
      </c>
      <c r="C38" s="30" t="n">
        <v>18</v>
      </c>
      <c r="D38" s="170" t="n">
        <f aca="false">IF(F38="","",SUM(E38:L38))</f>
        <v>1.5</v>
      </c>
      <c r="F38" s="0" t="n">
        <v>0</v>
      </c>
      <c r="G38" s="0" t="n">
        <v>1</v>
      </c>
      <c r="H38" s="176"/>
      <c r="I38" s="0" t="n">
        <v>0.5</v>
      </c>
      <c r="M38" s="208"/>
      <c r="N38" s="192"/>
      <c r="O38" s="229" t="n">
        <f aca="false">O37+$O$18</f>
        <v>339</v>
      </c>
      <c r="P38" s="30" t="n">
        <v>18</v>
      </c>
      <c r="Q38" s="0" t="n">
        <f aca="false">IF(S38="","",SUM(S38:AA38)-SUM($S$19:$AA$19))</f>
        <v>2</v>
      </c>
      <c r="S38" s="0" t="n">
        <v>231</v>
      </c>
      <c r="U38" s="176"/>
      <c r="V38" s="30" t="n">
        <v>177</v>
      </c>
      <c r="AB38" s="0" t="n">
        <f aca="false">IF(AE38="","",SUM(AC38:AK38))</f>
        <v>0</v>
      </c>
      <c r="AC38" s="0" t="str">
        <f aca="false">IF(R38="","",R38-R37)</f>
        <v/>
      </c>
      <c r="AD38" s="0" t="n">
        <f aca="false">IF(V38="","",V38-V37)</f>
        <v>0</v>
      </c>
      <c r="AE38" s="0" t="n">
        <f aca="false">IF(S38="","",S38-S37)</f>
        <v>0</v>
      </c>
    </row>
    <row r="39" customFormat="false" ht="15.75" hidden="false" customHeight="true" outlineLevel="0" collapsed="false">
      <c r="A39" s="186" t="n">
        <f aca="false">IF(D39="","",SUM($J$12:$L$12)-D39)</f>
        <v>5</v>
      </c>
      <c r="C39" s="30" t="n">
        <v>19</v>
      </c>
      <c r="D39" s="170" t="n">
        <f aca="false">IF(F39="","",SUM(E39:L39))</f>
        <v>2</v>
      </c>
      <c r="F39" s="0" t="n">
        <v>0</v>
      </c>
      <c r="G39" s="0" t="n">
        <v>1.5</v>
      </c>
      <c r="H39" s="176"/>
      <c r="I39" s="0" t="n">
        <v>0.5</v>
      </c>
      <c r="M39" s="208"/>
      <c r="N39" s="192"/>
      <c r="O39" s="229" t="n">
        <f aca="false">O38+$O$18</f>
        <v>379</v>
      </c>
      <c r="P39" s="30" t="n">
        <v>19</v>
      </c>
      <c r="Q39" s="0" t="n">
        <f aca="false">IF(S39="","",SUM(S39:AA39)-SUM($S$19:$AA$19))</f>
        <v>42</v>
      </c>
      <c r="S39" s="0" t="n">
        <v>271</v>
      </c>
      <c r="U39" s="176"/>
      <c r="V39" s="30" t="n">
        <v>177</v>
      </c>
      <c r="AB39" s="0" t="n">
        <f aca="false">IF(AE39="","",SUM(AC39:AK39))</f>
        <v>40</v>
      </c>
      <c r="AC39" s="0" t="str">
        <f aca="false">IF(R39="","",R39-R38)</f>
        <v/>
      </c>
      <c r="AD39" s="0" t="n">
        <f aca="false">IF(V39="","",V39-V38)</f>
        <v>0</v>
      </c>
      <c r="AE39" s="0" t="n">
        <f aca="false">IF(S39="","",S39-S38)</f>
        <v>40</v>
      </c>
    </row>
    <row r="40" customFormat="false" ht="15.75" hidden="false" customHeight="true" outlineLevel="0" collapsed="false">
      <c r="A40" s="186" t="n">
        <f aca="false">IF(D40="","",SUM($J$12:$L$12)-D40)</f>
        <v>3</v>
      </c>
      <c r="C40" s="130" t="n">
        <v>20</v>
      </c>
      <c r="D40" s="170" t="n">
        <f aca="false">IF(F40="","",SUM(E40:L40))</f>
        <v>4</v>
      </c>
      <c r="F40" s="0" t="n">
        <v>1</v>
      </c>
      <c r="G40" s="0" t="n">
        <v>0</v>
      </c>
      <c r="H40" s="176"/>
      <c r="I40" s="0" t="n">
        <v>3</v>
      </c>
      <c r="M40" s="208"/>
      <c r="N40" s="192"/>
      <c r="O40" s="229" t="n">
        <f aca="false">O39+$O$18</f>
        <v>419</v>
      </c>
      <c r="P40" s="130" t="n">
        <v>20</v>
      </c>
      <c r="Q40" s="0" t="n">
        <f aca="false">IF(S40="","",SUM(S40:AA40)-SUM($S$19:$AA$19))</f>
        <v>42</v>
      </c>
      <c r="S40" s="0" t="n">
        <v>271</v>
      </c>
      <c r="U40" s="176"/>
      <c r="V40" s="30" t="n">
        <v>177</v>
      </c>
      <c r="AB40" s="0" t="n">
        <f aca="false">IF(AE40="","",SUM(AC40:AK40))</f>
        <v>0</v>
      </c>
      <c r="AC40" s="0" t="str">
        <f aca="false">IF(R40="","",R40-R39)</f>
        <v/>
      </c>
      <c r="AD40" s="0" t="n">
        <f aca="false">IF(V40="","",V40-V39)</f>
        <v>0</v>
      </c>
      <c r="AE40" s="0" t="n">
        <f aca="false">IF(S40="","",S40-S39)</f>
        <v>0</v>
      </c>
    </row>
    <row r="41" customFormat="false" ht="15.75" hidden="false" customHeight="true" outlineLevel="0" collapsed="false">
      <c r="A41" s="186" t="n">
        <f aca="false">IF(D41="","",SUM($J$12:$L$12)-D41)</f>
        <v>3</v>
      </c>
      <c r="C41" s="130" t="n">
        <v>21</v>
      </c>
      <c r="D41" s="170" t="n">
        <f aca="false">IF(F41="","",SUM(E41:L41))</f>
        <v>4</v>
      </c>
      <c r="F41" s="0" t="n">
        <v>0</v>
      </c>
      <c r="G41" s="0" t="n">
        <v>3.5</v>
      </c>
      <c r="H41" s="176"/>
      <c r="I41" s="0" t="n">
        <v>0.5</v>
      </c>
      <c r="M41" s="208"/>
      <c r="N41" s="192"/>
      <c r="O41" s="229" t="n">
        <f aca="false">O40+$O$18</f>
        <v>459</v>
      </c>
      <c r="P41" s="130" t="n">
        <v>21</v>
      </c>
      <c r="Q41" s="0" t="n">
        <f aca="false">IF(S41="","",SUM(S41:AA41)-SUM($S$19:$AA$19))</f>
        <v>42</v>
      </c>
      <c r="S41" s="0" t="n">
        <v>271</v>
      </c>
      <c r="U41" s="176"/>
      <c r="V41" s="30" t="n">
        <v>177</v>
      </c>
      <c r="AB41" s="0" t="n">
        <f aca="false">IF(AE41="","",SUM(AC41:AK41))</f>
        <v>0</v>
      </c>
      <c r="AC41" s="0" t="str">
        <f aca="false">IF(R41="","",R41-R40)</f>
        <v/>
      </c>
      <c r="AD41" s="0" t="n">
        <f aca="false">IF(V41="","",V41-V40)</f>
        <v>0</v>
      </c>
      <c r="AE41" s="0" t="n">
        <f aca="false">IF(S41="","",S41-S40)</f>
        <v>0</v>
      </c>
    </row>
    <row r="42" customFormat="false" ht="15.75" hidden="false" customHeight="true" outlineLevel="0" collapsed="false">
      <c r="A42" s="186" t="n">
        <f aca="false">IF(D42="","",SUM($J$12:$L$12)-D42)</f>
        <v>5</v>
      </c>
      <c r="C42" s="30" t="n">
        <v>22</v>
      </c>
      <c r="D42" s="170" t="n">
        <f aca="false">IF(F42="","",SUM(E42:L42))</f>
        <v>2</v>
      </c>
      <c r="F42" s="0" t="n">
        <v>0.5</v>
      </c>
      <c r="G42" s="0" t="n">
        <v>1</v>
      </c>
      <c r="H42" s="176"/>
      <c r="I42" s="0" t="n">
        <v>0.5</v>
      </c>
      <c r="M42" s="208"/>
      <c r="N42" s="192"/>
      <c r="O42" s="229" t="n">
        <f aca="false">O41+$O$18</f>
        <v>499</v>
      </c>
      <c r="P42" s="30" t="n">
        <v>22</v>
      </c>
      <c r="Q42" s="0" t="n">
        <f aca="false">IF(S42="","",SUM(S42:AA42)-SUM($S$19:$AA$19))</f>
        <v>42</v>
      </c>
      <c r="S42" s="0" t="n">
        <v>271</v>
      </c>
      <c r="U42" s="176"/>
      <c r="V42" s="30" t="n">
        <v>177</v>
      </c>
      <c r="AB42" s="0" t="n">
        <f aca="false">IF(AE42="","",SUM(AC42:AK42))</f>
        <v>0</v>
      </c>
      <c r="AC42" s="0" t="str">
        <f aca="false">IF(R42="","",R42-R41)</f>
        <v/>
      </c>
      <c r="AD42" s="0" t="n">
        <f aca="false">IF(V42="","",V42-V41)</f>
        <v>0</v>
      </c>
      <c r="AE42" s="0" t="n">
        <f aca="false">IF(S42="","",S42-S41)</f>
        <v>0</v>
      </c>
    </row>
    <row r="43" customFormat="false" ht="15.75" hidden="false" customHeight="true" outlineLevel="0" collapsed="false">
      <c r="A43" s="186" t="n">
        <f aca="false">IF(D43="","",SUM($J$12:$L$12)-D43)</f>
        <v>2.5</v>
      </c>
      <c r="C43" s="30" t="n">
        <v>23</v>
      </c>
      <c r="D43" s="170" t="n">
        <f aca="false">IF(F43="","",SUM(E43:L43))</f>
        <v>4.5</v>
      </c>
      <c r="F43" s="0" t="n">
        <v>0</v>
      </c>
      <c r="G43" s="0" t="n">
        <v>4</v>
      </c>
      <c r="H43" s="159"/>
      <c r="I43" s="0" t="n">
        <v>0.5</v>
      </c>
      <c r="M43" s="208"/>
      <c r="N43" s="192"/>
      <c r="O43" s="229" t="n">
        <f aca="false">O42+$O$18</f>
        <v>539</v>
      </c>
      <c r="P43" s="30" t="n">
        <v>23</v>
      </c>
      <c r="Q43" s="0" t="n">
        <f aca="false">IF(S43="","",SUM(S43:AA43)-SUM($S$19:$AA$19))</f>
        <v>42</v>
      </c>
      <c r="S43" s="0" t="n">
        <v>271</v>
      </c>
      <c r="U43" s="176"/>
      <c r="V43" s="30" t="n">
        <v>177</v>
      </c>
      <c r="AB43" s="0" t="n">
        <f aca="false">IF(AE43="","",SUM(AC43:AK43))</f>
        <v>0</v>
      </c>
      <c r="AC43" s="0" t="str">
        <f aca="false">IF(R43="","",R43-R42)</f>
        <v/>
      </c>
      <c r="AD43" s="0" t="n">
        <f aca="false">IF(V43="","",V43-V42)</f>
        <v>0</v>
      </c>
      <c r="AE43" s="0" t="n">
        <f aca="false">IF(S43="","",S43-S42)</f>
        <v>0</v>
      </c>
    </row>
    <row r="44" customFormat="false" ht="15.75" hidden="false" customHeight="true" outlineLevel="0" collapsed="false">
      <c r="A44" s="186" t="n">
        <f aca="false">IF(D44="","",SUM($J$12:$L$12)-D44)</f>
        <v>2</v>
      </c>
      <c r="C44" s="30" t="n">
        <v>24</v>
      </c>
      <c r="D44" s="170" t="n">
        <f aca="false">IF(F44="","",SUM(E44:L44))</f>
        <v>5</v>
      </c>
      <c r="F44" s="0" t="n">
        <v>0</v>
      </c>
      <c r="G44" s="0" t="n">
        <v>5</v>
      </c>
      <c r="H44" s="159"/>
      <c r="I44" s="0" t="n">
        <v>0</v>
      </c>
      <c r="M44" s="208"/>
      <c r="O44" s="229" t="n">
        <f aca="false">O43+$O$18</f>
        <v>579</v>
      </c>
      <c r="P44" s="30" t="n">
        <v>24</v>
      </c>
      <c r="Q44" s="0" t="n">
        <f aca="false">IF(S44="","",SUM(S44:AA44)-SUM($S$19:$AA$19))</f>
        <v>42</v>
      </c>
      <c r="S44" s="0" t="n">
        <v>271</v>
      </c>
      <c r="U44" s="176"/>
      <c r="V44" s="30" t="n">
        <v>177</v>
      </c>
      <c r="AB44" s="0" t="n">
        <f aca="false">IF(AE44="","",SUM(AC44:AK44))</f>
        <v>0</v>
      </c>
      <c r="AC44" s="0" t="str">
        <f aca="false">IF(R44="","",R44-R43)</f>
        <v/>
      </c>
      <c r="AD44" s="0" t="n">
        <f aca="false">IF(V44="","",V44-V43)</f>
        <v>0</v>
      </c>
      <c r="AE44" s="0" t="n">
        <f aca="false">IF(S44="","",S44-S43)</f>
        <v>0</v>
      </c>
    </row>
    <row r="45" customFormat="false" ht="15.75" hidden="false" customHeight="true" outlineLevel="0" collapsed="false">
      <c r="A45" s="186" t="n">
        <f aca="false">IF(D45="","",SUM($J$12:$L$12)-D45)</f>
        <v>3.5</v>
      </c>
      <c r="C45" s="30" t="n">
        <v>25</v>
      </c>
      <c r="D45" s="170" t="n">
        <f aca="false">IF(F45="","",SUM(E45:L45))</f>
        <v>3.5</v>
      </c>
      <c r="F45" s="0" t="n">
        <v>0</v>
      </c>
      <c r="G45" s="0" t="n">
        <v>3</v>
      </c>
      <c r="H45" s="159"/>
      <c r="I45" s="0" t="n">
        <v>0.5</v>
      </c>
      <c r="M45" s="208"/>
      <c r="O45" s="229" t="n">
        <f aca="false">O44+$O$18</f>
        <v>619</v>
      </c>
      <c r="P45" s="30" t="n">
        <v>25</v>
      </c>
      <c r="Q45" s="0" t="n">
        <f aca="false">IF(S45="","",SUM(S45:AA45)-SUM($S$19:$AA$19))</f>
        <v>126</v>
      </c>
      <c r="S45" s="0" t="n">
        <v>308</v>
      </c>
      <c r="U45" s="159"/>
      <c r="V45" s="30" t="n">
        <v>224</v>
      </c>
      <c r="AB45" s="0" t="n">
        <f aca="false">IF(AE45="","",SUM(AC45:AK45))</f>
        <v>84</v>
      </c>
      <c r="AC45" s="0" t="str">
        <f aca="false">IF(R45="","",R45-R44)</f>
        <v/>
      </c>
      <c r="AD45" s="0" t="n">
        <f aca="false">IF(V45="","",V45-V44)</f>
        <v>47</v>
      </c>
      <c r="AE45" s="0" t="n">
        <f aca="false">IF(S45="","",S45-S44)</f>
        <v>37</v>
      </c>
    </row>
    <row r="46" customFormat="false" ht="15.75" hidden="false" customHeight="true" outlineLevel="0" collapsed="false">
      <c r="A46" s="186" t="n">
        <f aca="false">IF(D46="","",SUM($J$12:$L$12)-D46)</f>
        <v>1</v>
      </c>
      <c r="C46" s="30" t="n">
        <v>26</v>
      </c>
      <c r="D46" s="170" t="n">
        <f aca="false">IF(F46="","",SUM(E46:L46))</f>
        <v>6</v>
      </c>
      <c r="F46" s="0" t="n">
        <v>0</v>
      </c>
      <c r="G46" s="0" t="n">
        <v>5</v>
      </c>
      <c r="H46" s="159"/>
      <c r="I46" s="0" t="n">
        <v>1</v>
      </c>
      <c r="M46" s="208"/>
      <c r="O46" s="229" t="n">
        <f aca="false">O45+$O$18</f>
        <v>659</v>
      </c>
      <c r="P46" s="30" t="n">
        <v>26</v>
      </c>
      <c r="Q46" s="0" t="n">
        <f aca="false">IF(S46="","",SUM(S46:AA46)-SUM($S$19:$AA$19))</f>
        <v>126</v>
      </c>
      <c r="S46" s="0" t="n">
        <v>308</v>
      </c>
      <c r="U46" s="159"/>
      <c r="V46" s="30" t="n">
        <v>224</v>
      </c>
      <c r="AB46" s="0" t="n">
        <f aca="false">IF(AE46="","",SUM(AC46:AK46))</f>
        <v>0</v>
      </c>
      <c r="AC46" s="0" t="str">
        <f aca="false">IF(R46="","",R46-R45)</f>
        <v/>
      </c>
      <c r="AD46" s="0" t="n">
        <f aca="false">IF(V46="","",V46-V45)</f>
        <v>0</v>
      </c>
      <c r="AE46" s="0" t="n">
        <f aca="false">IF(S46="","",S46-S45)</f>
        <v>0</v>
      </c>
    </row>
    <row r="47" customFormat="false" ht="15.75" hidden="false" customHeight="true" outlineLevel="0" collapsed="false">
      <c r="A47" s="186" t="n">
        <f aca="false">IF(D47="","",SUM($J$12:$L$12)-D47)</f>
        <v>6.5</v>
      </c>
      <c r="C47" s="130" t="n">
        <v>27</v>
      </c>
      <c r="D47" s="170" t="n">
        <f aca="false">IF(F47="","",SUM(E47:L47))</f>
        <v>0.5</v>
      </c>
      <c r="F47" s="0" t="n">
        <v>0</v>
      </c>
      <c r="G47" s="0" t="n">
        <v>0</v>
      </c>
      <c r="H47" s="159"/>
      <c r="I47" s="0" t="n">
        <v>0.5</v>
      </c>
      <c r="M47" s="208"/>
      <c r="O47" s="229" t="n">
        <f aca="false">O46+$O$18</f>
        <v>699</v>
      </c>
      <c r="P47" s="130" t="n">
        <v>27</v>
      </c>
      <c r="Q47" s="0" t="n">
        <f aca="false">IF(S47="","",SUM(S47:AA47)-SUM($S$19:$AA$19))</f>
        <v>126</v>
      </c>
      <c r="S47" s="0" t="n">
        <v>308</v>
      </c>
      <c r="U47" s="159"/>
      <c r="V47" s="30" t="n">
        <v>224</v>
      </c>
      <c r="AB47" s="0" t="n">
        <f aca="false">IF(AE47="","",SUM(AC47:AK47))</f>
        <v>0</v>
      </c>
      <c r="AC47" s="0" t="str">
        <f aca="false">IF(R47="","",R47-R46)</f>
        <v/>
      </c>
      <c r="AD47" s="0" t="n">
        <f aca="false">IF(V47="","",V47-V46)</f>
        <v>0</v>
      </c>
      <c r="AE47" s="0" t="n">
        <f aca="false">IF(S47="","",S47-S46)</f>
        <v>0</v>
      </c>
    </row>
    <row r="48" customFormat="false" ht="15.75" hidden="false" customHeight="true" outlineLevel="0" collapsed="false">
      <c r="A48" s="186" t="n">
        <f aca="false">IF(D48="","",SUM($J$12:$L$12)-D48)</f>
        <v>2.5</v>
      </c>
      <c r="C48" s="130" t="n">
        <v>28</v>
      </c>
      <c r="D48" s="170" t="n">
        <f aca="false">IF(F48="","",SUM(E48:L48))</f>
        <v>4.5</v>
      </c>
      <c r="F48" s="0" t="n">
        <v>0</v>
      </c>
      <c r="G48" s="0" t="n">
        <v>4</v>
      </c>
      <c r="H48" s="159"/>
      <c r="I48" s="0" t="n">
        <v>0.5</v>
      </c>
      <c r="M48" s="208"/>
      <c r="O48" s="229" t="n">
        <f aca="false">O47+$O$18</f>
        <v>739</v>
      </c>
      <c r="P48" s="130" t="n">
        <v>28</v>
      </c>
      <c r="Q48" s="0" t="n">
        <f aca="false">IF(S48="","",SUM(S48:AA48)-SUM($S$19:$AA$19))</f>
        <v>126</v>
      </c>
      <c r="S48" s="0" t="n">
        <v>308</v>
      </c>
      <c r="U48" s="159"/>
      <c r="V48" s="30" t="n">
        <v>224</v>
      </c>
      <c r="AB48" s="0" t="n">
        <f aca="false">IF(AE48="","",SUM(AC48:AK48))</f>
        <v>0</v>
      </c>
      <c r="AC48" s="0" t="str">
        <f aca="false">IF(R48="","",R48-R47)</f>
        <v/>
      </c>
      <c r="AD48" s="0" t="n">
        <f aca="false">IF(V48="","",V48-V47)</f>
        <v>0</v>
      </c>
      <c r="AE48" s="0" t="n">
        <f aca="false">IF(S48="","",S48-S47)</f>
        <v>0</v>
      </c>
    </row>
    <row r="49" customFormat="false" ht="15.75" hidden="false" customHeight="true" outlineLevel="0" collapsed="false">
      <c r="A49" s="186" t="n">
        <f aca="false">IF(D49="","",SUM($J$12:$L$12)-D49)</f>
        <v>2.5</v>
      </c>
      <c r="C49" s="30" t="n">
        <v>29</v>
      </c>
      <c r="D49" s="170" t="n">
        <f aca="false">IF(F49="","",SUM(E49:L49))</f>
        <v>4.5</v>
      </c>
      <c r="F49" s="0" t="n">
        <v>0</v>
      </c>
      <c r="G49" s="0" t="n">
        <v>4</v>
      </c>
      <c r="H49" s="159"/>
      <c r="I49" s="0" t="n">
        <v>0.5</v>
      </c>
      <c r="M49" s="208"/>
      <c r="O49" s="229" t="n">
        <f aca="false">O48+$O$18</f>
        <v>779</v>
      </c>
      <c r="P49" s="30" t="n">
        <v>29</v>
      </c>
      <c r="Q49" s="0" t="n">
        <f aca="false">IF(S49="","",SUM(S49:AA49)-SUM($S$19:$AA$19))</f>
        <v>126</v>
      </c>
      <c r="S49" s="0" t="n">
        <v>308</v>
      </c>
      <c r="U49" s="159"/>
      <c r="V49" s="30" t="n">
        <v>224</v>
      </c>
      <c r="AB49" s="0" t="n">
        <f aca="false">IF(AE49="","",SUM(AC49:AK49))</f>
        <v>0</v>
      </c>
      <c r="AC49" s="0" t="str">
        <f aca="false">IF(R49="","",R49-R48)</f>
        <v/>
      </c>
      <c r="AD49" s="0" t="n">
        <f aca="false">IF(V49="","",V49-V48)</f>
        <v>0</v>
      </c>
      <c r="AE49" s="0" t="n">
        <f aca="false">IF(S49="","",S49-S48)</f>
        <v>0</v>
      </c>
    </row>
    <row r="50" customFormat="false" ht="15.75" hidden="false" customHeight="true" outlineLevel="0" collapsed="false">
      <c r="A50" s="186" t="n">
        <f aca="false">IF(D50="","",SUM($J$12:$L$12)-D50)</f>
        <v>-1.5</v>
      </c>
      <c r="C50" s="30" t="n">
        <v>30</v>
      </c>
      <c r="D50" s="170" t="n">
        <f aca="false">IF(F50="","",SUM(E50:L50))</f>
        <v>8.5</v>
      </c>
      <c r="F50" s="0" t="n">
        <v>0</v>
      </c>
      <c r="G50" s="0" t="n">
        <v>8</v>
      </c>
      <c r="H50" s="176"/>
      <c r="I50" s="0" t="n">
        <v>0.5</v>
      </c>
      <c r="M50" s="208"/>
      <c r="O50" s="229" t="n">
        <f aca="false">O49+$O$18</f>
        <v>819</v>
      </c>
      <c r="P50" s="30" t="n">
        <v>30</v>
      </c>
      <c r="Q50" s="0" t="n">
        <f aca="false">IF(S50="","",SUM(S50:AA50)-SUM($S$19:$AA$19))</f>
        <v>126</v>
      </c>
      <c r="S50" s="0" t="n">
        <v>308</v>
      </c>
      <c r="U50" s="176"/>
      <c r="V50" s="30" t="n">
        <v>224</v>
      </c>
      <c r="AB50" s="0" t="n">
        <f aca="false">IF(AE50="","",SUM(AC50:AK50))</f>
        <v>0</v>
      </c>
      <c r="AC50" s="0" t="str">
        <f aca="false">IF(R50="","",R50-R49)</f>
        <v/>
      </c>
      <c r="AD50" s="0" t="n">
        <f aca="false">IF(V50="","",V50-V49)</f>
        <v>0</v>
      </c>
      <c r="AE50" s="0" t="n">
        <f aca="false">IF(S50="","",S50-S49)</f>
        <v>0</v>
      </c>
    </row>
    <row r="51" customFormat="false" ht="12.75" hidden="false" customHeight="false" outlineLevel="0" collapsed="false">
      <c r="A51" s="186" t="n">
        <f aca="false">IF(D51="","",SUM($J$12:$L$12)-D51)</f>
        <v>-1.5</v>
      </c>
      <c r="C51" s="30" t="n">
        <v>31</v>
      </c>
      <c r="D51" s="170" t="n">
        <f aca="false">IF(F51="","",SUM(E51:L51))</f>
        <v>8.5</v>
      </c>
      <c r="F51" s="0" t="n">
        <v>0</v>
      </c>
      <c r="G51" s="0" t="n">
        <v>8</v>
      </c>
      <c r="H51" s="176"/>
      <c r="I51" s="0" t="n">
        <v>0.5</v>
      </c>
      <c r="M51" s="208"/>
      <c r="P51" s="30" t="n">
        <v>31</v>
      </c>
      <c r="Q51" s="0" t="n">
        <f aca="false">IF(S51="","",SUM(S51:AA51)-SUM($S$19:$AA$19))</f>
        <v>126</v>
      </c>
      <c r="S51" s="0" t="n">
        <v>308</v>
      </c>
      <c r="U51" s="176"/>
      <c r="V51" s="30" t="n">
        <v>224</v>
      </c>
      <c r="AB51" s="0" t="n">
        <f aca="false">IF(AE51="","",SUM(AC51:AK51))</f>
        <v>0</v>
      </c>
      <c r="AC51" s="0" t="str">
        <f aca="false">IF(R51="","",R51-R50)</f>
        <v/>
      </c>
      <c r="AD51" s="0" t="n">
        <f aca="false">IF(V51="","",V51-V50)</f>
        <v>0</v>
      </c>
      <c r="AE51" s="0" t="n">
        <f aca="false">IF(S51="","",S51-S50)</f>
        <v>0</v>
      </c>
    </row>
    <row r="52" customFormat="false" ht="12.75" hidden="false" customHeight="false" outlineLevel="0" collapsed="false">
      <c r="C52" s="30"/>
      <c r="M52" s="208"/>
      <c r="P52" s="130"/>
      <c r="AB52" s="0" t="str">
        <f aca="false">IF(AE52="","",SUM(AC52:AK52))</f>
        <v/>
      </c>
    </row>
    <row r="53" customFormat="false" ht="12.75" hidden="false" customHeight="false" outlineLevel="0" collapsed="false">
      <c r="C53" s="30"/>
      <c r="P53" s="130"/>
    </row>
    <row r="54" customFormat="false" ht="12.75" hidden="false" customHeight="false" outlineLevel="0" collapsed="false">
      <c r="C54" s="30"/>
      <c r="P54" s="30"/>
    </row>
    <row r="55" customFormat="false" ht="12.75" hidden="false" customHeight="false" outlineLevel="0" collapsed="false">
      <c r="C55" s="30"/>
      <c r="O55" s="203"/>
      <c r="P55" s="30"/>
    </row>
    <row r="56" customFormat="false" ht="12.75" hidden="false" customHeight="false" outlineLevel="0" collapsed="false">
      <c r="C56" s="30"/>
      <c r="O56" s="203"/>
      <c r="P56" s="30"/>
    </row>
    <row r="57" customFormat="false" ht="12.75" hidden="false" customHeight="false" outlineLevel="0" collapsed="false">
      <c r="C57" s="30"/>
      <c r="O57" s="203"/>
    </row>
    <row r="58" customFormat="false" ht="12.75" hidden="false" customHeight="false" outlineLevel="0" collapsed="false">
      <c r="O58" s="203" t="n">
        <f aca="false">COUNT(O24:O57)</f>
        <v>24</v>
      </c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  <c r="M77" s="0" t="n">
        <v>10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164</v>
      </c>
      <c r="M78" s="225" t="s">
        <v>165</v>
      </c>
      <c r="N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7</v>
      </c>
      <c r="L79" s="0" t="n">
        <v>12</v>
      </c>
      <c r="M79" s="0" t="n">
        <v>20</v>
      </c>
      <c r="N79" s="0" t="n">
        <f aca="false">SUM(D79:M79)</f>
        <v>88</v>
      </c>
      <c r="O79" s="0" t="s">
        <v>120</v>
      </c>
    </row>
    <row r="80" customFormat="false" ht="12.75" hidden="false" customHeight="false" outlineLevel="0" collapsed="false">
      <c r="B80" s="0" t="s">
        <v>166</v>
      </c>
      <c r="C80" s="30" t="s">
        <v>10</v>
      </c>
      <c r="D80" s="0" t="n">
        <f aca="false">SUM(D81:D111)</f>
        <v>1</v>
      </c>
      <c r="E80" s="0" t="n">
        <f aca="false">SUM(E81:E111)</f>
        <v>1</v>
      </c>
      <c r="F80" s="0" t="n">
        <f aca="false">SUM(F81:F111)</f>
        <v>0</v>
      </c>
      <c r="G80" s="0" t="n">
        <f aca="false">SUM(G81:G111)</f>
        <v>0</v>
      </c>
      <c r="H80" s="0" t="n">
        <f aca="false">SUM(H81:H111)</f>
        <v>0</v>
      </c>
      <c r="I80" s="0" t="n">
        <f aca="false">SUM(I81:I111)</f>
        <v>0</v>
      </c>
      <c r="J80" s="0" t="n">
        <f aca="false">SUM(J81:J111)</f>
        <v>0</v>
      </c>
      <c r="K80" s="0" t="n">
        <f aca="false">SUM(K81:K111)</f>
        <v>0</v>
      </c>
      <c r="L80" s="0" t="n">
        <f aca="false">SUM(L81:L111)</f>
        <v>0</v>
      </c>
      <c r="M80" s="0" t="n">
        <f aca="false">SUM(M81:M111)</f>
        <v>4</v>
      </c>
      <c r="N80" s="0" t="n">
        <f aca="false">SUM(D80:M80)</f>
        <v>6</v>
      </c>
      <c r="O80" s="0" t="s">
        <v>121</v>
      </c>
    </row>
    <row r="81" customFormat="false" ht="12.75" hidden="false" customHeight="false" outlineLevel="0" collapsed="false">
      <c r="B81" s="0" t="str">
        <f aca="false">IF(SUM(D81:M81)&gt;0,SUM(D81:M81),"")</f>
        <v/>
      </c>
      <c r="C81" s="30" t="n">
        <v>1</v>
      </c>
    </row>
    <row r="82" customFormat="false" ht="12.75" hidden="false" customHeight="false" outlineLevel="0" collapsed="false">
      <c r="B82" s="0" t="str">
        <f aca="false">IF(SUM(D82:M82)&gt;0,SUM(D82:M82),"")</f>
        <v/>
      </c>
      <c r="C82" s="30" t="n">
        <v>2</v>
      </c>
    </row>
    <row r="83" customFormat="false" ht="12.75" hidden="false" customHeight="false" outlineLevel="0" collapsed="false">
      <c r="B83" s="0" t="n">
        <f aca="false">IF(SUM(D83:M83)&gt;0,SUM(D83:M83),"")</f>
        <v>1</v>
      </c>
      <c r="C83" s="30" t="n">
        <v>3</v>
      </c>
      <c r="M83" s="0" t="n">
        <v>1</v>
      </c>
    </row>
    <row r="84" customFormat="false" ht="12.75" hidden="false" customHeight="false" outlineLevel="0" collapsed="false">
      <c r="B84" s="0" t="n">
        <f aca="false">IF(SUM(D84:M84)&gt;0,SUM(D84:M84),"")</f>
        <v>1</v>
      </c>
      <c r="C84" s="30" t="n">
        <v>4</v>
      </c>
      <c r="M84" s="0" t="n">
        <v>1</v>
      </c>
    </row>
    <row r="85" customFormat="false" ht="12.75" hidden="false" customHeight="false" outlineLevel="0" collapsed="false">
      <c r="B85" s="0" t="str">
        <f aca="false">IF(SUM(D85:M85)&gt;0,SUM(D85:M85),"")</f>
        <v/>
      </c>
      <c r="C85" s="30" t="n">
        <v>5</v>
      </c>
    </row>
    <row r="86" customFormat="false" ht="12.75" hidden="false" customHeight="false" outlineLevel="0" collapsed="false">
      <c r="B86" s="0" t="str">
        <f aca="false">IF(SUM(D86:M86)&gt;0,SUM(D86:M86),"")</f>
        <v/>
      </c>
      <c r="C86" s="130" t="n">
        <v>6</v>
      </c>
    </row>
    <row r="87" customFormat="false" ht="12.75" hidden="false" customHeight="false" outlineLevel="0" collapsed="false">
      <c r="B87" s="0" t="str">
        <f aca="false">IF(SUM(D87:M87)&gt;0,SUM(D87:M87),"")</f>
        <v/>
      </c>
      <c r="C87" s="130" t="n">
        <v>7</v>
      </c>
    </row>
    <row r="88" customFormat="false" ht="12.75" hidden="false" customHeight="false" outlineLevel="0" collapsed="false">
      <c r="B88" s="0" t="str">
        <f aca="false">IF(SUM(D88:M88)&gt;0,SUM(D88:M88),"")</f>
        <v/>
      </c>
      <c r="C88" s="30" t="n">
        <v>8</v>
      </c>
    </row>
    <row r="89" customFormat="false" ht="12.75" hidden="false" customHeight="false" outlineLevel="0" collapsed="false">
      <c r="B89" s="0" t="str">
        <f aca="false">IF(SUM(D89:M89)&gt;0,SUM(D89:M89),"")</f>
        <v/>
      </c>
      <c r="C89" s="30" t="n">
        <v>9</v>
      </c>
    </row>
    <row r="90" customFormat="false" ht="12.75" hidden="false" customHeight="false" outlineLevel="0" collapsed="false">
      <c r="B90" s="0" t="str">
        <f aca="false">IF(SUM(D90:M90)&gt;0,SUM(D90:M90),"")</f>
        <v/>
      </c>
      <c r="C90" s="30" t="n">
        <v>10</v>
      </c>
    </row>
    <row r="91" customFormat="false" ht="12.75" hidden="false" customHeight="false" outlineLevel="0" collapsed="false">
      <c r="B91" s="0" t="str">
        <f aca="false">IF(SUM(D91:M91)&gt;0,SUM(D91:M91),"")</f>
        <v/>
      </c>
      <c r="C91" s="30" t="n">
        <v>11</v>
      </c>
      <c r="G91" s="134"/>
    </row>
    <row r="92" customFormat="false" ht="12.75" hidden="false" customHeight="false" outlineLevel="0" collapsed="false">
      <c r="B92" s="0" t="str">
        <f aca="false">IF(SUM(D92:M92)&gt;0,SUM(D92:M92),"")</f>
        <v/>
      </c>
      <c r="C92" s="30" t="n">
        <v>12</v>
      </c>
    </row>
    <row r="93" customFormat="false" ht="12.75" hidden="false" customHeight="false" outlineLevel="0" collapsed="false">
      <c r="B93" s="0" t="str">
        <f aca="false">IF(SUM(D93:M93)&gt;0,SUM(D93:M93),"")</f>
        <v/>
      </c>
      <c r="C93" s="130" t="n">
        <v>13</v>
      </c>
    </row>
    <row r="94" customFormat="false" ht="12.75" hidden="false" customHeight="false" outlineLevel="0" collapsed="false">
      <c r="B94" s="0" t="n">
        <f aca="false">IF(SUM(D94:M94)&gt;0,SUM(D94:M94),"")</f>
        <v>1</v>
      </c>
      <c r="C94" s="130" t="n">
        <v>14</v>
      </c>
      <c r="M94" s="0" t="n">
        <v>1</v>
      </c>
    </row>
    <row r="95" customFormat="false" ht="12.75" hidden="false" customHeight="false" outlineLevel="0" collapsed="false">
      <c r="B95" s="0" t="str">
        <f aca="false">IF(SUM(D95:M95)&gt;0,SUM(D95:M95),"")</f>
        <v/>
      </c>
      <c r="C95" s="30" t="n">
        <v>15</v>
      </c>
    </row>
    <row r="96" customFormat="false" ht="12.75" hidden="false" customHeight="false" outlineLevel="0" collapsed="false">
      <c r="B96" s="0" t="str">
        <f aca="false">IF(SUM(D96:M96)&gt;0,SUM(D96:M96),"")</f>
        <v/>
      </c>
      <c r="C96" s="30" t="n">
        <v>16</v>
      </c>
    </row>
    <row r="97" customFormat="false" ht="12.75" hidden="false" customHeight="false" outlineLevel="0" collapsed="false">
      <c r="B97" s="0" t="str">
        <f aca="false">IF(SUM(D97:M97)&gt;0,SUM(D97:M97),"")</f>
        <v/>
      </c>
      <c r="C97" s="30" t="n">
        <v>17</v>
      </c>
    </row>
    <row r="98" customFormat="false" ht="12.75" hidden="false" customHeight="false" outlineLevel="0" collapsed="false">
      <c r="B98" s="0" t="str">
        <f aca="false">IF(SUM(D98:M98)&gt;0,SUM(D98:M98),"")</f>
        <v/>
      </c>
      <c r="C98" s="30" t="n">
        <v>18</v>
      </c>
    </row>
    <row r="99" customFormat="false" ht="12.75" hidden="false" customHeight="false" outlineLevel="0" collapsed="false">
      <c r="B99" s="0" t="str">
        <f aca="false">IF(SUM(D99:M99)&gt;0,SUM(D99:M99),"")</f>
        <v/>
      </c>
      <c r="C99" s="30" t="n">
        <v>19</v>
      </c>
    </row>
    <row r="100" customFormat="false" ht="12.75" hidden="false" customHeight="false" outlineLevel="0" collapsed="false">
      <c r="B100" s="0" t="str">
        <f aca="false">IF(SUM(D100:M100)&gt;0,SUM(D100:M100),"")</f>
        <v/>
      </c>
      <c r="C100" s="130" t="n">
        <v>20</v>
      </c>
    </row>
    <row r="101" customFormat="false" ht="12.75" hidden="false" customHeight="false" outlineLevel="0" collapsed="false">
      <c r="B101" s="0" t="str">
        <f aca="false">IF(SUM(D101:M101)&gt;0,SUM(D101:M101),"")</f>
        <v/>
      </c>
      <c r="C101" s="130" t="n">
        <v>21</v>
      </c>
    </row>
    <row r="102" customFormat="false" ht="12.75" hidden="false" customHeight="false" outlineLevel="0" collapsed="false">
      <c r="B102" s="0" t="str">
        <f aca="false">IF(SUM(D102:M102)&gt;0,SUM(D102:M102),"")</f>
        <v/>
      </c>
      <c r="C102" s="30" t="n">
        <v>22</v>
      </c>
    </row>
    <row r="103" customFormat="false" ht="12.75" hidden="false" customHeight="false" outlineLevel="0" collapsed="false">
      <c r="B103" s="0" t="str">
        <f aca="false">IF(SUM(D103:M103)&gt;0,SUM(D103:M103),"")</f>
        <v/>
      </c>
      <c r="C103" s="30" t="n">
        <v>23</v>
      </c>
    </row>
    <row r="104" customFormat="false" ht="12.75" hidden="false" customHeight="false" outlineLevel="0" collapsed="false">
      <c r="B104" s="0" t="str">
        <f aca="false">IF(SUM(D104:M104)&gt;0,SUM(D104:M104),"")</f>
        <v/>
      </c>
      <c r="C104" s="30" t="n">
        <v>24</v>
      </c>
    </row>
    <row r="105" customFormat="false" ht="12.75" hidden="false" customHeight="false" outlineLevel="0" collapsed="false">
      <c r="B105" s="0" t="str">
        <f aca="false">IF(SUM(D105:M105)&gt;0,SUM(D105:M105),"")</f>
        <v/>
      </c>
      <c r="C105" s="30" t="n">
        <v>25</v>
      </c>
    </row>
    <row r="106" customFormat="false" ht="12.75" hidden="false" customHeight="false" outlineLevel="0" collapsed="false">
      <c r="B106" s="0" t="str">
        <f aca="false">IF(SUM(D106:M106)&gt;0,SUM(D106:M106),"")</f>
        <v/>
      </c>
      <c r="C106" s="30" t="n">
        <v>26</v>
      </c>
    </row>
    <row r="107" customFormat="false" ht="12.75" hidden="false" customHeight="false" outlineLevel="0" collapsed="false">
      <c r="B107" s="0" t="str">
        <f aca="false">IF(SUM(D107:M107)&gt;0,SUM(D107:M107),"")</f>
        <v/>
      </c>
      <c r="C107" s="130" t="n">
        <v>27</v>
      </c>
    </row>
    <row r="108" customFormat="false" ht="12.75" hidden="false" customHeight="false" outlineLevel="0" collapsed="false">
      <c r="B108" s="0" t="n">
        <f aca="false">IF(SUM(D108:M108)&gt;0,SUM(D108:M108),"")</f>
        <v>3</v>
      </c>
      <c r="C108" s="130" t="n">
        <v>28</v>
      </c>
      <c r="D108" s="0" t="n">
        <v>1</v>
      </c>
      <c r="E108" s="0" t="n">
        <v>1</v>
      </c>
      <c r="M108" s="0" t="n">
        <v>1</v>
      </c>
    </row>
    <row r="109" customFormat="false" ht="12.75" hidden="false" customHeight="false" outlineLevel="0" collapsed="false">
      <c r="B109" s="0" t="str">
        <f aca="false">IF(SUM(D109:M109)&gt;0,SUM(D109:M109),"")</f>
        <v/>
      </c>
      <c r="C109" s="30" t="n">
        <v>29</v>
      </c>
    </row>
    <row r="110" customFormat="false" ht="12.75" hidden="false" customHeight="false" outlineLevel="0" collapsed="false">
      <c r="B110" s="0" t="str">
        <f aca="false">IF(SUM(D110:M110)&gt;0,SUM(D110:M110),"")</f>
        <v/>
      </c>
      <c r="C110" s="30" t="n">
        <v>30</v>
      </c>
      <c r="S110" s="134"/>
    </row>
    <row r="111" customFormat="false" ht="12.75" hidden="false" customHeight="false" outlineLevel="0" collapsed="false">
      <c r="C111" s="30" t="n">
        <v>31</v>
      </c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B113" s="226" t="n">
        <v>87</v>
      </c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87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0</v>
      </c>
      <c r="K117" s="0" t="n">
        <f aca="false">SUM(K118:K148)</f>
        <v>0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0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30" t="n">
        <v>1</v>
      </c>
      <c r="U118" s="30" t="n">
        <v>1</v>
      </c>
    </row>
    <row r="119" customFormat="false" ht="12.75" hidden="false" customHeight="false" outlineLevel="0" collapsed="false">
      <c r="C119" s="30" t="n">
        <v>2</v>
      </c>
      <c r="U119" s="30" t="n">
        <v>2</v>
      </c>
    </row>
    <row r="120" customFormat="false" ht="12.75" hidden="false" customHeight="false" outlineLevel="0" collapsed="false">
      <c r="C120" s="30" t="n">
        <v>3</v>
      </c>
      <c r="U120" s="30" t="n">
        <v>3</v>
      </c>
    </row>
    <row r="121" customFormat="false" ht="12.75" hidden="false" customHeight="false" outlineLevel="0" collapsed="false">
      <c r="C121" s="30" t="n">
        <v>4</v>
      </c>
      <c r="U121" s="30" t="n">
        <v>4</v>
      </c>
    </row>
    <row r="122" customFormat="false" ht="12.75" hidden="false" customHeight="false" outlineLevel="0" collapsed="false">
      <c r="C122" s="30" t="n">
        <v>5</v>
      </c>
      <c r="U122" s="30" t="n">
        <v>5</v>
      </c>
    </row>
    <row r="123" customFormat="false" ht="12.75" hidden="false" customHeight="false" outlineLevel="0" collapsed="false">
      <c r="C123" s="130" t="n">
        <v>6</v>
      </c>
      <c r="U123" s="130" t="n">
        <v>6</v>
      </c>
    </row>
    <row r="124" customFormat="false" ht="12.75" hidden="false" customHeight="false" outlineLevel="0" collapsed="false">
      <c r="C124" s="130" t="n">
        <v>7</v>
      </c>
      <c r="U124" s="130" t="n">
        <v>7</v>
      </c>
    </row>
    <row r="125" customFormat="false" ht="12.75" hidden="false" customHeight="false" outlineLevel="0" collapsed="false">
      <c r="C125" s="30" t="n">
        <v>8</v>
      </c>
      <c r="U125" s="30" t="n">
        <v>8</v>
      </c>
    </row>
    <row r="126" customFormat="false" ht="12.75" hidden="false" customHeight="false" outlineLevel="0" collapsed="false">
      <c r="C126" s="30" t="n">
        <v>9</v>
      </c>
      <c r="U126" s="30" t="n">
        <v>9</v>
      </c>
    </row>
    <row r="127" customFormat="false" ht="12.75" hidden="false" customHeight="false" outlineLevel="0" collapsed="false">
      <c r="C127" s="30" t="n">
        <v>10</v>
      </c>
      <c r="U127" s="30" t="n">
        <v>10</v>
      </c>
    </row>
    <row r="128" customFormat="false" ht="12.75" hidden="false" customHeight="false" outlineLevel="0" collapsed="false">
      <c r="C128" s="30" t="n">
        <v>11</v>
      </c>
      <c r="U128" s="30" t="n">
        <v>11</v>
      </c>
      <c r="Y128" s="134"/>
    </row>
    <row r="129" customFormat="false" ht="12.75" hidden="false" customHeight="false" outlineLevel="0" collapsed="false">
      <c r="C129" s="30" t="n">
        <v>12</v>
      </c>
      <c r="U129" s="30" t="n">
        <v>12</v>
      </c>
    </row>
    <row r="130" customFormat="false" ht="12.75" hidden="false" customHeight="false" outlineLevel="0" collapsed="false">
      <c r="C130" s="130" t="n">
        <v>13</v>
      </c>
      <c r="J130" s="1"/>
      <c r="U130" s="130" t="n">
        <v>13</v>
      </c>
    </row>
    <row r="131" customFormat="false" ht="12.75" hidden="false" customHeight="false" outlineLevel="0" collapsed="false">
      <c r="C131" s="130" t="n">
        <v>14</v>
      </c>
      <c r="U131" s="130" t="n">
        <v>14</v>
      </c>
    </row>
    <row r="132" customFormat="false" ht="12.75" hidden="false" customHeight="false" outlineLevel="0" collapsed="false">
      <c r="C132" s="30" t="n">
        <v>15</v>
      </c>
      <c r="U132" s="30" t="n">
        <v>15</v>
      </c>
    </row>
    <row r="133" customFormat="false" ht="12.75" hidden="false" customHeight="false" outlineLevel="0" collapsed="false">
      <c r="C133" s="30" t="n">
        <v>16</v>
      </c>
      <c r="U133" s="30" t="n">
        <v>16</v>
      </c>
    </row>
    <row r="134" customFormat="false" ht="12.75" hidden="false" customHeight="false" outlineLevel="0" collapsed="false">
      <c r="C134" s="30" t="n">
        <v>17</v>
      </c>
      <c r="U134" s="30" t="n">
        <v>17</v>
      </c>
    </row>
    <row r="135" customFormat="false" ht="12.75" hidden="false" customHeight="false" outlineLevel="0" collapsed="false">
      <c r="C135" s="30" t="n">
        <v>18</v>
      </c>
      <c r="U135" s="30" t="n">
        <v>18</v>
      </c>
    </row>
    <row r="136" customFormat="false" ht="12.75" hidden="false" customHeight="false" outlineLevel="0" collapsed="false">
      <c r="C136" s="30" t="n">
        <v>19</v>
      </c>
      <c r="U136" s="30" t="n">
        <v>19</v>
      </c>
    </row>
    <row r="137" customFormat="false" ht="12.75" hidden="false" customHeight="false" outlineLevel="0" collapsed="false">
      <c r="C137" s="130" t="n">
        <v>20</v>
      </c>
      <c r="U137" s="130" t="n">
        <v>20</v>
      </c>
    </row>
    <row r="138" customFormat="false" ht="12.75" hidden="false" customHeight="false" outlineLevel="0" collapsed="false">
      <c r="C138" s="130" t="n">
        <v>21</v>
      </c>
      <c r="U138" s="130" t="n">
        <v>21</v>
      </c>
    </row>
    <row r="139" customFormat="false" ht="12.75" hidden="false" customHeight="false" outlineLevel="0" collapsed="false">
      <c r="C139" s="30" t="n">
        <v>22</v>
      </c>
      <c r="U139" s="30" t="n">
        <v>22</v>
      </c>
    </row>
    <row r="140" customFormat="false" ht="12.75" hidden="false" customHeight="false" outlineLevel="0" collapsed="false">
      <c r="C140" s="30" t="n">
        <v>23</v>
      </c>
      <c r="U140" s="30" t="n">
        <v>23</v>
      </c>
    </row>
    <row r="141" customFormat="false" ht="12.75" hidden="false" customHeight="false" outlineLevel="0" collapsed="false">
      <c r="C141" s="30" t="n">
        <v>24</v>
      </c>
      <c r="U141" s="30" t="n">
        <v>24</v>
      </c>
    </row>
    <row r="142" customFormat="false" ht="12.75" hidden="false" customHeight="false" outlineLevel="0" collapsed="false">
      <c r="C142" s="30" t="n">
        <v>25</v>
      </c>
      <c r="U142" s="30" t="n">
        <v>25</v>
      </c>
    </row>
    <row r="143" customFormat="false" ht="12.75" hidden="false" customHeight="false" outlineLevel="0" collapsed="false">
      <c r="C143" s="30" t="n">
        <v>26</v>
      </c>
      <c r="U143" s="30" t="n">
        <v>26</v>
      </c>
    </row>
    <row r="144" customFormat="false" ht="12.75" hidden="false" customHeight="false" outlineLevel="0" collapsed="false">
      <c r="C144" s="130" t="n">
        <v>27</v>
      </c>
      <c r="U144" s="130" t="n">
        <v>27</v>
      </c>
    </row>
    <row r="145" customFormat="false" ht="12.75" hidden="false" customHeight="false" outlineLevel="0" collapsed="false">
      <c r="C145" s="130" t="n">
        <v>28</v>
      </c>
      <c r="U145" s="130" t="n">
        <v>28</v>
      </c>
    </row>
    <row r="146" customFormat="false" ht="12.75" hidden="false" customHeight="false" outlineLevel="0" collapsed="false">
      <c r="C146" s="30" t="n">
        <v>29</v>
      </c>
      <c r="U146" s="30" t="n">
        <v>29</v>
      </c>
    </row>
    <row r="147" customFormat="false" ht="12.75" hidden="false" customHeight="false" outlineLevel="0" collapsed="false">
      <c r="C147" s="30" t="n">
        <v>30</v>
      </c>
      <c r="U147" s="30" t="n">
        <v>30</v>
      </c>
    </row>
    <row r="148" customFormat="false" ht="12.75" hidden="false" customHeight="false" outlineLevel="0" collapsed="false">
      <c r="C148" s="30" t="n">
        <v>31</v>
      </c>
      <c r="U148" s="30" t="n">
        <v>31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C30:AC51">
    <cfRule type="cellIs" priority="5" operator="equal" aboveAverage="0" equalAverage="0" bottom="0" percent="0" rank="0" text="" dxfId="0">
      <formula>$AC$18</formula>
    </cfRule>
    <cfRule type="cellIs" priority="6" operator="equal" aboveAverage="0" equalAverage="0" bottom="0" percent="0" rank="0" text="" dxfId="0">
      <formula>$AC$18</formula>
    </cfRule>
  </conditionalFormatting>
  <conditionalFormatting sqref="AB30:AB51">
    <cfRule type="cellIs" priority="7" operator="equal" aboveAverage="0" equalAverage="0" bottom="0" percent="0" rank="0" text="" dxfId="1">
      <formula>$AB$18</formula>
    </cfRule>
  </conditionalFormatting>
  <conditionalFormatting sqref="AB29">
    <cfRule type="cellIs" priority="8" operator="equal" aboveAverage="0" equalAverage="0" bottom="0" percent="0" rank="0" text="" dxfId="2">
      <formula>$AB$18</formula>
    </cfRule>
  </conditionalFormatting>
  <conditionalFormatting sqref="AB21">
    <cfRule type="cellIs" priority="9" operator="equal" aboveAverage="0" equalAverage="0" bottom="0" percent="0" rank="0" text="" dxfId="3">
      <formula>$AB$18</formula>
    </cfRule>
  </conditionalFormatting>
  <conditionalFormatting sqref="AB22">
    <cfRule type="cellIs" priority="10" operator="equal" aboveAverage="0" equalAverage="0" bottom="0" percent="0" rank="0" text="" dxfId="4">
      <formula>$AB$18</formula>
    </cfRule>
  </conditionalFormatting>
  <conditionalFormatting sqref="AB23">
    <cfRule type="cellIs" priority="11" operator="equal" aboveAverage="0" equalAverage="0" bottom="0" percent="0" rank="0" text="" dxfId="5">
      <formula>$AB$18</formula>
    </cfRule>
  </conditionalFormatting>
  <conditionalFormatting sqref="AB24">
    <cfRule type="cellIs" priority="12" operator="equal" aboveAverage="0" equalAverage="0" bottom="0" percent="0" rank="0" text="" dxfId="6">
      <formula>$AB$18</formula>
    </cfRule>
  </conditionalFormatting>
  <conditionalFormatting sqref="AB25">
    <cfRule type="cellIs" priority="13" operator="equal" aboveAverage="0" equalAverage="0" bottom="0" percent="0" rank="0" text="" dxfId="7">
      <formula>$AB$18</formula>
    </cfRule>
  </conditionalFormatting>
  <conditionalFormatting sqref="AB26">
    <cfRule type="cellIs" priority="14" operator="equal" aboveAverage="0" equalAverage="0" bottom="0" percent="0" rank="0" text="" dxfId="8">
      <formula>$AB$18</formula>
    </cfRule>
  </conditionalFormatting>
  <conditionalFormatting sqref="AB27">
    <cfRule type="cellIs" priority="15" operator="equal" aboveAverage="0" equalAverage="0" bottom="0" percent="0" rank="0" text="" dxfId="9">
      <formula>$AB$18</formula>
    </cfRule>
  </conditionalFormatting>
  <conditionalFormatting sqref="AB28">
    <cfRule type="cellIs" priority="16" operator="equal" aboveAverage="0" equalAverage="0" bottom="0" percent="0" rank="0" text="" dxfId="10">
      <formula>$AB$18</formula>
    </cfRule>
  </conditionalFormatting>
  <conditionalFormatting sqref="A20:A51">
    <cfRule type="cellIs" priority="17" operator="lessThan" aboveAverage="0" equalAverage="0" bottom="0" percent="0" rank="0" text="" dxfId="11">
      <formula>0</formula>
    </cfRule>
  </conditionalFormatting>
  <conditionalFormatting sqref="A21:A51">
    <cfRule type="cellIs" priority="18" operator="lessThan" aboveAverage="0" equalAverage="0" bottom="0" percent="0" rank="0" text="" dxfId="12">
      <formula>0</formula>
    </cfRule>
    <cfRule type="cellIs" priority="19" operator="lessThan" aboveAverage="0" equalAverage="0" bottom="0" percent="0" rank="0" text="" dxfId="13">
      <formula>0</formula>
    </cfRule>
    <cfRule type="cellIs" priority="20" operator="lessThan" aboveAverage="0" equalAverage="0" bottom="0" percent="0" rank="0" text="" dxfId="14">
      <formula>0</formula>
    </cfRule>
  </conditionalFormatting>
  <conditionalFormatting sqref="D81:L110">
    <cfRule type="cellIs" priority="21" operator="greaterThan" aboveAverage="0" equalAverage="0" bottom="0" percent="0" rank="0" text="" dxfId="15">
      <formula>0</formula>
    </cfRule>
  </conditionalFormatting>
  <conditionalFormatting sqref="D118:O147">
    <cfRule type="cellIs" priority="22" operator="greaterThan" aboveAverage="0" equalAverage="0" bottom="0" percent="0" rank="0" text="" dxfId="16">
      <formula>0</formula>
    </cfRule>
  </conditionalFormatting>
  <conditionalFormatting sqref="AC21:AC51">
    <cfRule type="cellIs" priority="23" operator="equal" aboveAverage="0" equalAverage="0" bottom="0" percent="0" rank="0" text="" dxfId="0">
      <formula>$AC$18</formula>
    </cfRule>
  </conditionalFormatting>
  <conditionalFormatting sqref="AD21">
    <cfRule type="cellIs" priority="24" operator="equal" aboveAverage="0" equalAverage="0" bottom="0" percent="0" rank="0" text="" dxfId="0">
      <formula>$AD$18</formula>
    </cfRule>
  </conditionalFormatting>
  <conditionalFormatting sqref="M81:M111">
    <cfRule type="cellIs" priority="25" operator="greaterThan" aboveAverage="0" equalAverage="0" bottom="0" percent="0" rank="0" text="" dxfId="0">
      <formula>0</formula>
    </cfRule>
  </conditionalFormatting>
  <conditionalFormatting sqref="D81:M111">
    <cfRule type="cellIs" priority="26" operator="greaterThan" aboveAverage="0" equalAverage="0" bottom="0" percent="0" rank="0" text="" dxfId="0">
      <formula>0</formula>
    </cfRule>
    <cfRule type="cellIs" priority="27" operator="greaterThan" aboveAverage="0" equalAverage="0" bottom="0" percent="0" rank="0" text="" dxfId="0">
      <formula>1</formula>
    </cfRule>
    <cfRule type="cellIs" priority="28" operator="greaterThan" aboveAverage="0" equalAverage="0" bottom="0" percent="0" rank="0" text="" dxfId="0">
      <formula>1</formula>
    </cfRule>
    <cfRule type="cellIs" priority="29" operator="greaterThan" aboveAverage="0" equalAverage="0" bottom="0" percent="0" rank="0" text="" dxfId="0">
      <formula>1</formula>
    </cfRule>
  </conditionalFormatting>
  <conditionalFormatting sqref="D118:O148">
    <cfRule type="cellIs" priority="30" operator="greaterThan" aboveAverage="0" equalAverage="0" bottom="0" percent="0" rank="0" text="" dxfId="0">
      <formula>0</formula>
    </cfRule>
    <cfRule type="cellIs" priority="31" operator="greaterThan" aboveAverage="0" equalAverage="0" bottom="0" percent="0" rank="0" text="" dxfId="1">
      <formula>0</formula>
    </cfRule>
  </conditionalFormatting>
  <conditionalFormatting sqref="AC22">
    <cfRule type="cellIs" priority="32" operator="equal" aboveAverage="0" equalAverage="0" bottom="0" percent="0" rank="0" text="" dxfId="2">
      <formula>$AC$18</formula>
    </cfRule>
  </conditionalFormatting>
  <conditionalFormatting sqref="AD21">
    <cfRule type="cellIs" priority="33" operator="equal" aboveAverage="0" equalAverage="0" bottom="0" percent="0" rank="0" text="" dxfId="3">
      <formula>$AD$18</formula>
    </cfRule>
  </conditionalFormatting>
  <conditionalFormatting sqref="AC22:AC51">
    <cfRule type="cellIs" priority="34" operator="equal" aboveAverage="0" equalAverage="0" bottom="0" percent="0" rank="0" text="" dxfId="4">
      <formula>$AC$18</formula>
    </cfRule>
    <cfRule type="cellIs" priority="35" operator="equal" aboveAverage="0" equalAverage="0" bottom="0" percent="0" rank="0" text="" dxfId="5">
      <formula>$AC$18</formula>
    </cfRule>
  </conditionalFormatting>
  <conditionalFormatting sqref="AE21">
    <cfRule type="cellIs" priority="36" operator="equal" aboveAverage="0" equalAverage="0" bottom="0" percent="0" rank="0" text="" dxfId="0">
      <formula>$AD$18</formula>
    </cfRule>
  </conditionalFormatting>
  <conditionalFormatting sqref="AE21">
    <cfRule type="cellIs" priority="37" operator="equal" aboveAverage="0" equalAverage="0" bottom="0" percent="0" rank="0" text="" dxfId="0">
      <formula>$AD$18</formula>
    </cfRule>
  </conditionalFormatting>
  <conditionalFormatting sqref="AE52">
    <cfRule type="cellIs" priority="38" operator="equal" aboveAverage="0" equalAverage="0" bottom="0" percent="0" rank="0" text="" dxfId="0">
      <formula>$AE$18</formula>
    </cfRule>
  </conditionalFormatting>
  <conditionalFormatting sqref="D81:M110">
    <cfRule type="cellIs" priority="39" operator="greaterThan" aboveAverage="0" equalAverage="0" bottom="0" percent="0" rank="0" text="" dxfId="0">
      <formula>0</formula>
    </cfRule>
  </conditionalFormatting>
  <conditionalFormatting sqref="AD22:AE28">
    <cfRule type="cellIs" priority="40" operator="equal" aboveAverage="0" equalAverage="0" bottom="0" percent="0" rank="0" text="" dxfId="1">
      <formula>$AC$18</formula>
    </cfRule>
    <cfRule type="cellIs" priority="41" operator="equal" aboveAverage="0" equalAverage="0" bottom="0" percent="0" rank="0" text="" dxfId="2">
      <formula>$AC$18</formula>
    </cfRule>
  </conditionalFormatting>
  <conditionalFormatting sqref="AD30:AE51">
    <cfRule type="cellIs" priority="42" operator="equal" aboveAverage="0" equalAverage="0" bottom="0" percent="0" rank="0" text="" dxfId="3">
      <formula>$AC$18</formula>
    </cfRule>
    <cfRule type="cellIs" priority="43" operator="equal" aboveAverage="0" equalAverage="0" bottom="0" percent="0" rank="0" text="" dxfId="4">
      <formula>$AC$18</formula>
    </cfRule>
  </conditionalFormatting>
  <conditionalFormatting sqref="AD22:AE51">
    <cfRule type="cellIs" priority="44" operator="equal" aboveAverage="0" equalAverage="0" bottom="0" percent="0" rank="0" text="" dxfId="5">
      <formula>$AC$18</formula>
    </cfRule>
  </conditionalFormatting>
  <conditionalFormatting sqref="AD22:AE22">
    <cfRule type="cellIs" priority="45" operator="equal" aboveAverage="0" equalAverage="0" bottom="0" percent="0" rank="0" text="" dxfId="6">
      <formula>$AC$18</formula>
    </cfRule>
  </conditionalFormatting>
  <conditionalFormatting sqref="AD22:AE51">
    <cfRule type="cellIs" priority="46" operator="equal" aboveAverage="0" equalAverage="0" bottom="0" percent="0" rank="0" text="" dxfId="7">
      <formula>$AC$18</formula>
    </cfRule>
    <cfRule type="cellIs" priority="47" operator="equal" aboveAverage="0" equalAverage="0" bottom="0" percent="0" rank="0" text="" dxfId="8">
      <formula>$AC$18</formula>
    </cfRule>
  </conditionalFormatting>
  <conditionalFormatting sqref="AD22:AD51">
    <cfRule type="cellIs" priority="48" operator="equal" aboveAverage="0" equalAverage="0" bottom="0" percent="0" rank="0" text="" dxfId="9">
      <formula>$AD$18</formula>
    </cfRule>
  </conditionalFormatting>
  <conditionalFormatting sqref="AE22:AE52">
    <cfRule type="cellIs" priority="49" operator="equal" aboveAverage="0" equalAverage="0" bottom="0" percent="0" rank="0" text="" dxfId="10">
      <formula>$AE$18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V46" activeCellId="0" sqref="V46"/>
    </sheetView>
  </sheetViews>
  <sheetFormatPr defaultRowHeight="12.75"/>
  <cols>
    <col collapsed="false" hidden="false" max="8" min="1" style="0" width="8.36734693877551"/>
    <col collapsed="false" hidden="false" max="9" min="9" style="0" width="14.5816326530612"/>
    <col collapsed="false" hidden="false" max="30" min="10" style="0" width="8.36734693877551"/>
    <col collapsed="false" hidden="false" max="31" min="31" style="0" width="10.9336734693878"/>
    <col collapsed="false" hidden="false" max="33" min="32" style="0" width="8.36734693877551"/>
    <col collapsed="false" hidden="false" max="34" min="34" style="0" width="11.3418367346939"/>
    <col collapsed="false" hidden="false" max="1025" min="35" style="0" width="8.36734693877551"/>
  </cols>
  <sheetData>
    <row r="1" customFormat="false" ht="12.75" hidden="false" customHeight="false" outlineLevel="0" collapsed="false">
      <c r="I1" s="163" t="n">
        <f aca="true">NOW()</f>
        <v>43164.7511951273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224" t="n">
        <f aca="false">I2-I1</f>
        <v>-547.176959016215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1988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-1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4729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0.572916666666667</v>
      </c>
      <c r="K8" s="180" t="n">
        <v>0.717361111111111</v>
      </c>
      <c r="L8" s="180" t="n">
        <v>0.390972222222222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0.604166666666667</v>
      </c>
      <c r="K9" s="180" t="n">
        <v>0.739583333333333</v>
      </c>
      <c r="L9" s="180" t="n">
        <v>0.422222222222222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0.75</v>
      </c>
      <c r="K10" s="174" t="n">
        <f aca="false">(K9-K8)*24</f>
        <v>0.533333333333329</v>
      </c>
      <c r="L10" s="174" t="n">
        <f aca="false">(L9-L8)*24</f>
        <v>0.75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F11" s="134"/>
      <c r="AH11" s="227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e">
        <f aca="false">R16/E18</f>
        <v>#DIV/0!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3.83333333333333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/>
      <c r="AJ14" s="47"/>
    </row>
    <row r="15" customFormat="false" ht="15.75" hidden="false" customHeight="true" outlineLevel="0" collapsed="false">
      <c r="B15" s="30" t="n">
        <f aca="false">COUNT(C21:C51)</f>
        <v>30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30</v>
      </c>
      <c r="Q15" s="30"/>
      <c r="R15" s="190" t="n">
        <f aca="false">MAX(R21:R51)/F5</f>
        <v>1.00083752093802</v>
      </c>
      <c r="S15" s="30"/>
      <c r="T15" s="30"/>
      <c r="U15" s="30" t="s">
        <v>85</v>
      </c>
      <c r="W15" s="159"/>
      <c r="X15" s="30"/>
      <c r="AA15" s="30"/>
      <c r="AG15" s="134"/>
      <c r="AI15" s="47"/>
      <c r="AJ15" s="47"/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1.83333333333333</v>
      </c>
      <c r="F16" s="132" t="n">
        <f aca="false">F15/B15</f>
        <v>1</v>
      </c>
      <c r="G16" s="132" t="n">
        <f aca="false">G15/$B$15</f>
        <v>0</v>
      </c>
      <c r="H16" s="191" t="n">
        <f aca="false">H15/$B$15</f>
        <v>1</v>
      </c>
      <c r="I16" s="132" t="n">
        <f aca="false">I15/$B$15</f>
        <v>1</v>
      </c>
      <c r="L16" s="132" t="n">
        <f aca="false">L15/$B$15</f>
        <v>0.166666666666667</v>
      </c>
      <c r="P16" s="0" t="s">
        <v>87</v>
      </c>
      <c r="R16" s="30" t="n">
        <f aca="false">MAX(R21:R51)-R19</f>
        <v>1</v>
      </c>
      <c r="S16" s="132"/>
      <c r="T16" s="132"/>
      <c r="U16" s="30" t="n">
        <f aca="false">MAX(U21:U51)-U19</f>
        <v>0</v>
      </c>
      <c r="V16" s="30" t="n">
        <f aca="false">MAX(V21:V51)-V19</f>
        <v>1</v>
      </c>
      <c r="W16" s="191"/>
      <c r="X16" s="132"/>
      <c r="AA16" s="132"/>
      <c r="AI16" s="204"/>
      <c r="AJ16" s="47"/>
    </row>
    <row r="17" customFormat="false" ht="15.75" hidden="false" customHeight="true" outlineLevel="0" collapsed="false">
      <c r="A17" s="134" t="n">
        <f aca="false">B17-D17</f>
        <v>10.248</v>
      </c>
      <c r="B17" s="192" t="n">
        <f aca="false">B14*COUNT(D21:D51)</f>
        <v>115</v>
      </c>
      <c r="C17" s="193" t="s">
        <v>88</v>
      </c>
      <c r="D17" s="194" t="n">
        <f aca="false">SUM(D21:D51)</f>
        <v>104.752</v>
      </c>
      <c r="E17" s="30"/>
      <c r="F17" s="30" t="n">
        <f aca="false">D17-E14</f>
        <v>-10.248</v>
      </c>
      <c r="H17" s="176"/>
      <c r="O17" s="184" t="s">
        <v>1</v>
      </c>
      <c r="P17" s="0" t="s">
        <v>89</v>
      </c>
      <c r="R17" s="170" t="n">
        <f aca="false">(MAX(R21:R51)-R19)/COUNT(R21:R51)</f>
        <v>1</v>
      </c>
      <c r="S17" s="30"/>
      <c r="U17" s="133" t="n">
        <f aca="false">U16/COUNT(U21:U51)</f>
        <v>0</v>
      </c>
      <c r="V17" s="134" t="n">
        <f aca="false">(MAX(V21:V51)-V19)/COUNT(V21:V51)</f>
        <v>0.0333333333333333</v>
      </c>
      <c r="W17" s="176"/>
      <c r="AI17" s="204"/>
      <c r="AJ17" s="204"/>
      <c r="AL17" s="134"/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0</v>
      </c>
      <c r="F18" s="30" t="n">
        <f aca="false">SUM(F21:F51)</f>
        <v>0</v>
      </c>
      <c r="G18" s="30" t="n">
        <f aca="false">SUM(G21:G51)</f>
        <v>25</v>
      </c>
      <c r="H18" s="159" t="n">
        <f aca="false">SUM(H21:H51)</f>
        <v>0.001</v>
      </c>
      <c r="I18" s="196" t="n">
        <f aca="false">SUM(I21:I51)</f>
        <v>9.5</v>
      </c>
      <c r="J18" s="196" t="n">
        <f aca="false">SUM(J21:J51)</f>
        <v>1</v>
      </c>
      <c r="L18" s="196" t="n">
        <f aca="false">SUM(L21:L51)</f>
        <v>69.251</v>
      </c>
      <c r="O18" s="192" t="n">
        <v>40</v>
      </c>
      <c r="P18" s="0" t="s">
        <v>90</v>
      </c>
      <c r="R18" s="0" t="n">
        <f aca="false">F5-MAX(R21:R51)</f>
        <v>-1</v>
      </c>
      <c r="S18" s="132" t="n">
        <f aca="false">F4-S19</f>
        <v>502</v>
      </c>
      <c r="U18" s="0" t="n">
        <v>220</v>
      </c>
      <c r="AA18" s="30"/>
      <c r="AB18" s="0" t="n">
        <f aca="false">MAX(AB21:AB51)</f>
        <v>3</v>
      </c>
      <c r="AC18" s="0" t="n">
        <f aca="false">MAX(AC21:AC51)</f>
        <v>1</v>
      </c>
      <c r="AD18" s="0" t="n">
        <f aca="false">MAX(AD21:AD51)</f>
        <v>1</v>
      </c>
      <c r="AE18" s="0" t="n">
        <f aca="false">MAX(AE21:AE51)</f>
        <v>1</v>
      </c>
    </row>
    <row r="19" customFormat="false" ht="15.75" hidden="false" customHeight="true" outlineLevel="0" collapsed="false">
      <c r="A19" s="197" t="n">
        <f aca="false">SUM(A21:A51)</f>
        <v>105.248</v>
      </c>
      <c r="C19" s="30" t="s">
        <v>86</v>
      </c>
      <c r="D19" s="132" t="n">
        <f aca="false">D17/COUNT(D21:D51)</f>
        <v>3.49173333333333</v>
      </c>
      <c r="E19" s="132" t="n">
        <f aca="false">E18/COUNT(E21:E51)</f>
        <v>0</v>
      </c>
      <c r="F19" s="30" t="n">
        <f aca="false">IF(COUNT(F21:F51)&gt;0,(F18/COUNT(F21:F51)),0)</f>
        <v>0</v>
      </c>
      <c r="G19" s="30" t="n">
        <f aca="false">IF(COUNT(G21:G51)&gt;0,(G18/COUNT(G21:G51)),0)</f>
        <v>4.16666666666667</v>
      </c>
      <c r="H19" s="191" t="n">
        <f aca="false">H18/COUNT(D21:D51)</f>
        <v>3.33333333333333E-005</v>
      </c>
      <c r="I19" s="132" t="n">
        <f aca="false">I18/COUNT(I21:I51)</f>
        <v>0.316666666666667</v>
      </c>
      <c r="L19" s="132" t="n">
        <f aca="false">L18/COUNT(L21:L51)</f>
        <v>2.6635</v>
      </c>
      <c r="P19" s="198" t="s">
        <v>91</v>
      </c>
      <c r="R19" s="0" t="n">
        <v>1194</v>
      </c>
      <c r="S19" s="133" t="n">
        <v>308</v>
      </c>
      <c r="T19" s="30"/>
      <c r="U19" s="30" t="n">
        <v>0</v>
      </c>
      <c r="V19" s="30" t="n">
        <v>223</v>
      </c>
      <c r="W19" s="191"/>
      <c r="X19" s="132"/>
      <c r="AA19" s="30"/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36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$F$5-O21</f>
        <v>199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E20" s="30" t="s">
        <v>167</v>
      </c>
      <c r="AH20" s="136" t="s">
        <v>36</v>
      </c>
      <c r="AI20" s="136" t="s">
        <v>168</v>
      </c>
      <c r="AJ20" s="136" t="s">
        <v>169</v>
      </c>
      <c r="AK20" s="136" t="s">
        <v>170</v>
      </c>
      <c r="AL20" s="204" t="s">
        <v>171</v>
      </c>
    </row>
    <row r="21" customFormat="false" ht="15.75" hidden="false" customHeight="true" outlineLevel="0" collapsed="false">
      <c r="A21" s="186" t="n">
        <f aca="false">IF(D21="","",SUM($J$12:$L$12)-D21)</f>
        <v>-1.502</v>
      </c>
      <c r="C21" s="30" t="n">
        <v>1</v>
      </c>
      <c r="D21" s="170" t="n">
        <f aca="false">IF(F21="","",SUM(E21:L21))</f>
        <v>8.502</v>
      </c>
      <c r="E21" s="0" t="n">
        <v>0</v>
      </c>
      <c r="F21" s="0" t="n">
        <v>0</v>
      </c>
      <c r="G21" s="0" t="n">
        <v>8</v>
      </c>
      <c r="H21" s="176" t="n">
        <v>0.001</v>
      </c>
      <c r="I21" s="0" t="n">
        <v>0.5</v>
      </c>
      <c r="L21" s="0" t="n">
        <v>0.001</v>
      </c>
      <c r="M21" s="208"/>
      <c r="O21" s="184" t="n">
        <v>995</v>
      </c>
      <c r="P21" s="30" t="n">
        <v>1</v>
      </c>
      <c r="Q21" s="0" t="n">
        <f aca="false">IF(S21="","",SUM(R21:AA21)-SUM($R$19:$AA$19))</f>
        <v>3</v>
      </c>
      <c r="R21" s="0" t="n">
        <v>1195</v>
      </c>
      <c r="S21" s="0" t="n">
        <v>309</v>
      </c>
      <c r="U21" s="176" t="n">
        <v>0</v>
      </c>
      <c r="V21" s="30" t="n">
        <v>224</v>
      </c>
      <c r="AB21" s="0" t="n">
        <f aca="false">IF(AC21="","",SUM(AC21:AE21))</f>
        <v>3</v>
      </c>
      <c r="AC21" s="0" t="n">
        <f aca="false">R21-R19</f>
        <v>1</v>
      </c>
      <c r="AD21" s="199" t="n">
        <f aca="false">V21-V19</f>
        <v>1</v>
      </c>
      <c r="AE21" s="228" t="n">
        <f aca="false">S21-S19</f>
        <v>1</v>
      </c>
      <c r="AG21" s="30" t="n">
        <v>1</v>
      </c>
      <c r="AH21" s="0" t="n">
        <f aca="false">SUM(AI21:AL21)</f>
        <v>0</v>
      </c>
      <c r="AL21" s="134"/>
      <c r="AM21" s="134"/>
    </row>
    <row r="22" customFormat="false" ht="15.75" hidden="false" customHeight="true" outlineLevel="0" collapsed="false">
      <c r="A22" s="186" t="n">
        <f aca="false">IF(D22="","",SUM($J$12:$L$12)-D22)</f>
        <v>-1.5</v>
      </c>
      <c r="C22" s="30" t="n">
        <v>2</v>
      </c>
      <c r="D22" s="170" t="n">
        <f aca="false">IF(F22="","",SUM(E22:L22))</f>
        <v>8.5</v>
      </c>
      <c r="F22" s="0" t="n">
        <v>0</v>
      </c>
      <c r="G22" s="0" t="n">
        <v>8</v>
      </c>
      <c r="H22" s="176"/>
      <c r="I22" s="0" t="n">
        <v>0.5</v>
      </c>
      <c r="M22" s="208"/>
      <c r="N22" s="192"/>
      <c r="P22" s="30" t="n">
        <v>2</v>
      </c>
      <c r="Q22" s="0" t="n">
        <f aca="false">IF(S22="","",SUM(S22:AA22)-SUM($S$19:$AA$19))</f>
        <v>2</v>
      </c>
      <c r="S22" s="0" t="n">
        <v>309</v>
      </c>
      <c r="U22" s="176"/>
      <c r="V22" s="30" t="n">
        <v>224</v>
      </c>
      <c r="AB22" s="0" t="n">
        <f aca="false">IF(AE22="","",SUM(AC22:AE22))</f>
        <v>0</v>
      </c>
      <c r="AC22" s="0" t="str">
        <f aca="false">IF(R22="","",R22-R21)</f>
        <v/>
      </c>
      <c r="AD22" s="0" t="n">
        <f aca="false">IF(V22="","",V22-V21)</f>
        <v>0</v>
      </c>
      <c r="AE22" s="0" t="n">
        <f aca="false">IF(S22="","",S22-S21)</f>
        <v>0</v>
      </c>
      <c r="AG22" s="30" t="n">
        <v>2</v>
      </c>
      <c r="AH22" s="0" t="n">
        <f aca="false">SUM(AI22:AL22)</f>
        <v>0</v>
      </c>
    </row>
    <row r="23" customFormat="false" ht="15.75" hidden="false" customHeight="true" outlineLevel="0" collapsed="false">
      <c r="A23" s="186" t="n">
        <f aca="false">IF(D23="","",SUM($J$12:$L$12)-D23)</f>
        <v>3.5</v>
      </c>
      <c r="C23" s="130" t="n">
        <v>3</v>
      </c>
      <c r="D23" s="170" t="n">
        <f aca="false">IF(F23="","",SUM(E23:L23))</f>
        <v>3.5</v>
      </c>
      <c r="F23" s="0" t="n">
        <v>0</v>
      </c>
      <c r="G23" s="0" t="n">
        <v>3</v>
      </c>
      <c r="H23" s="200"/>
      <c r="I23" s="0" t="n">
        <v>0.5</v>
      </c>
      <c r="M23" s="208"/>
      <c r="N23" s="192"/>
      <c r="P23" s="130" t="n">
        <v>3</v>
      </c>
      <c r="Q23" s="0" t="n">
        <f aca="false">IF(S23="","",SUM(S23:AA23)-SUM($S$19:$AA$19))</f>
        <v>2</v>
      </c>
      <c r="S23" s="0" t="n">
        <v>309</v>
      </c>
      <c r="U23" s="176"/>
      <c r="V23" s="30" t="n">
        <v>224</v>
      </c>
      <c r="AB23" s="0" t="n">
        <f aca="false">IF(AE23="","",SUM(AC23:AE23))</f>
        <v>0</v>
      </c>
      <c r="AC23" s="0" t="str">
        <f aca="false">IF(R23="","",R23-R22)</f>
        <v/>
      </c>
      <c r="AD23" s="0" t="n">
        <f aca="false">IF(V23="","",V23-V22)</f>
        <v>0</v>
      </c>
      <c r="AE23" s="0" t="n">
        <f aca="false">IF(S23="","",S23-S22)</f>
        <v>0</v>
      </c>
      <c r="AG23" s="130" t="n">
        <v>3</v>
      </c>
      <c r="AH23" s="0" t="n">
        <f aca="false">SUM(AI23:AL23)</f>
        <v>0</v>
      </c>
    </row>
    <row r="24" customFormat="false" ht="15.75" hidden="false" customHeight="true" outlineLevel="0" collapsed="false">
      <c r="A24" s="186" t="n">
        <f aca="false">IF(D24="","",SUM($J$12:$L$12)-D24)</f>
        <v>3.5</v>
      </c>
      <c r="C24" s="130" t="n">
        <v>4</v>
      </c>
      <c r="D24" s="170" t="n">
        <f aca="false">IF(F24="","",SUM(E24:L24))</f>
        <v>3.5</v>
      </c>
      <c r="F24" s="0" t="n">
        <v>0</v>
      </c>
      <c r="G24" s="0" t="n">
        <v>3</v>
      </c>
      <c r="H24" s="176"/>
      <c r="I24" s="0" t="n">
        <v>0.5</v>
      </c>
      <c r="M24" s="208"/>
      <c r="N24" s="192"/>
      <c r="O24" s="203"/>
      <c r="P24" s="130" t="n">
        <v>4</v>
      </c>
      <c r="Q24" s="0" t="n">
        <f aca="false">IF(S24="","",SUM(S24:AA24)-SUM($S$19:$AA$19))</f>
        <v>2</v>
      </c>
      <c r="S24" s="0" t="n">
        <v>309</v>
      </c>
      <c r="U24" s="176"/>
      <c r="V24" s="30" t="n">
        <v>224</v>
      </c>
      <c r="AB24" s="0" t="n">
        <f aca="false">IF(AE24="","",SUM(AC24:AE24))</f>
        <v>0</v>
      </c>
      <c r="AC24" s="0" t="str">
        <f aca="false">IF(R24="","",R24-R23)</f>
        <v/>
      </c>
      <c r="AD24" s="0" t="n">
        <f aca="false">IF(V24="","",V24-V23)</f>
        <v>0</v>
      </c>
      <c r="AE24" s="0" t="n">
        <f aca="false">IF(S24="","",S24-S23)</f>
        <v>0</v>
      </c>
      <c r="AG24" s="130" t="n">
        <v>4</v>
      </c>
      <c r="AH24" s="0" t="n">
        <f aca="false">SUM(AI24:AL24)</f>
        <v>0</v>
      </c>
    </row>
    <row r="25" customFormat="false" ht="15.75" hidden="false" customHeight="true" outlineLevel="0" collapsed="false">
      <c r="A25" s="186" t="n">
        <f aca="false">IF(D25="","",SUM($J$12:$L$12)-D25)</f>
        <v>3.5</v>
      </c>
      <c r="C25" s="30" t="n">
        <v>5</v>
      </c>
      <c r="D25" s="170" t="n">
        <f aca="false">IF(F25="","",SUM(E25:L25))</f>
        <v>3.5</v>
      </c>
      <c r="F25" s="0" t="n">
        <v>0</v>
      </c>
      <c r="G25" s="0" t="n">
        <v>3</v>
      </c>
      <c r="H25" s="176"/>
      <c r="I25" s="0" t="n">
        <v>0.5</v>
      </c>
      <c r="M25" s="208"/>
      <c r="N25" s="192"/>
      <c r="O25" s="203"/>
      <c r="P25" s="30" t="n">
        <v>5</v>
      </c>
      <c r="Q25" s="0" t="n">
        <f aca="false">IF(S25="","",SUM(S25:AA25)-SUM($S$19:$AA$19))</f>
        <v>2</v>
      </c>
      <c r="S25" s="0" t="n">
        <v>309</v>
      </c>
      <c r="U25" s="176"/>
      <c r="V25" s="30" t="n">
        <v>224</v>
      </c>
      <c r="AB25" s="0" t="n">
        <f aca="false">IF(AE25="","",SUM(AC25:AE25))</f>
        <v>0</v>
      </c>
      <c r="AC25" s="0" t="str">
        <f aca="false">IF(R25="","",R25-R24)</f>
        <v/>
      </c>
      <c r="AD25" s="0" t="n">
        <f aca="false">IF(V25="","",V25-V24)</f>
        <v>0</v>
      </c>
      <c r="AE25" s="0" t="n">
        <f aca="false">IF(S25="","",S25-S24)</f>
        <v>0</v>
      </c>
      <c r="AG25" s="30" t="n">
        <v>5</v>
      </c>
      <c r="AH25" s="0" t="n">
        <f aca="false">SUM(AI25:AL25)</f>
        <v>0</v>
      </c>
    </row>
    <row r="26" customFormat="false" ht="15.75" hidden="false" customHeight="true" outlineLevel="0" collapsed="false">
      <c r="A26" s="186" t="n">
        <f aca="false">IF(D26="","",SUM($J$12:$L$12)-D26)</f>
        <v>2.5</v>
      </c>
      <c r="C26" s="30" t="n">
        <v>6</v>
      </c>
      <c r="D26" s="170" t="n">
        <f aca="false">IF(F26="","",SUM(E26:L26))</f>
        <v>4.5</v>
      </c>
      <c r="F26" s="0" t="n">
        <v>0</v>
      </c>
      <c r="G26" s="0" t="n">
        <v>0</v>
      </c>
      <c r="H26" s="176"/>
      <c r="I26" s="0" t="n">
        <v>0.5</v>
      </c>
      <c r="J26" s="0" t="n">
        <f aca="false">AH26</f>
        <v>1</v>
      </c>
      <c r="L26" s="0" t="n">
        <v>3</v>
      </c>
      <c r="M26" s="208"/>
      <c r="N26" s="192"/>
      <c r="O26" s="203"/>
      <c r="P26" s="30" t="n">
        <v>6</v>
      </c>
      <c r="Q26" s="0" t="n">
        <f aca="false">IF(S26="","",SUM(S26:AA26)-SUM($S$19:$AA$19))</f>
        <v>2</v>
      </c>
      <c r="S26" s="0" t="n">
        <v>309</v>
      </c>
      <c r="U26" s="176"/>
      <c r="V26" s="30" t="n">
        <v>224</v>
      </c>
      <c r="AB26" s="0" t="n">
        <f aca="false">IF(AE26="","",SUM(AC26:AE26))</f>
        <v>0</v>
      </c>
      <c r="AC26" s="0" t="str">
        <f aca="false">IF(R26="","",R26-R25)</f>
        <v/>
      </c>
      <c r="AD26" s="0" t="n">
        <f aca="false">IF(V26="","",V26-V25)</f>
        <v>0</v>
      </c>
      <c r="AE26" s="0" t="n">
        <f aca="false">IF(S26="","",S26-S25)</f>
        <v>0</v>
      </c>
      <c r="AG26" s="30" t="n">
        <v>6</v>
      </c>
      <c r="AH26" s="0" t="n">
        <f aca="false">SUM(AI26:AL26)</f>
        <v>1</v>
      </c>
      <c r="AI26" s="0" t="n">
        <v>1</v>
      </c>
    </row>
    <row r="27" customFormat="false" ht="15.75" hidden="false" customHeight="true" outlineLevel="0" collapsed="false">
      <c r="A27" s="186" t="n">
        <f aca="false">IF(D27="","",SUM($J$12:$L$12)-D27)</f>
        <v>4</v>
      </c>
      <c r="C27" s="30" t="n">
        <v>7</v>
      </c>
      <c r="D27" s="170" t="n">
        <f aca="false">IF(F27="","",SUM(E27:L27))</f>
        <v>3</v>
      </c>
      <c r="F27" s="0" t="n">
        <v>0</v>
      </c>
      <c r="H27" s="176"/>
      <c r="I27" s="0" t="n">
        <v>0.5</v>
      </c>
      <c r="L27" s="0" t="n">
        <v>2.5</v>
      </c>
      <c r="M27" s="208"/>
      <c r="N27" s="192"/>
      <c r="O27" s="203"/>
      <c r="P27" s="30" t="n">
        <v>7</v>
      </c>
      <c r="Q27" s="0" t="n">
        <f aca="false">IF(S27="","",SUM(S27:AA27)-SUM($S$19:$AA$19))</f>
        <v>2</v>
      </c>
      <c r="S27" s="0" t="n">
        <v>309</v>
      </c>
      <c r="U27" s="176"/>
      <c r="V27" s="30" t="n">
        <v>224</v>
      </c>
      <c r="AB27" s="0" t="n">
        <f aca="false">IF(AE27="","",SUM(AC27:AE27))</f>
        <v>0</v>
      </c>
      <c r="AC27" s="0" t="str">
        <f aca="false">IF(R27="","",R27-R26)</f>
        <v/>
      </c>
      <c r="AD27" s="0" t="n">
        <f aca="false">IF(V27="","",V27-V26)</f>
        <v>0</v>
      </c>
      <c r="AE27" s="0" t="n">
        <f aca="false">IF(S27="","",S27-S26)</f>
        <v>0</v>
      </c>
      <c r="AG27" s="30" t="n">
        <v>7</v>
      </c>
      <c r="AH27" s="0" t="n">
        <f aca="false">SUM(AI27:AL27)</f>
        <v>0</v>
      </c>
    </row>
    <row r="28" customFormat="false" ht="15.75" hidden="false" customHeight="true" outlineLevel="0" collapsed="false">
      <c r="A28" s="186" t="n">
        <f aca="false">IF(D28="","",SUM($J$12:$L$12)-D28)</f>
        <v>3.5</v>
      </c>
      <c r="C28" s="30" t="n">
        <v>8</v>
      </c>
      <c r="D28" s="170" t="n">
        <f aca="false">IF(F28="","",SUM(E28:L28))</f>
        <v>3.5</v>
      </c>
      <c r="F28" s="0" t="n">
        <v>0</v>
      </c>
      <c r="H28" s="176"/>
      <c r="I28" s="0" t="n">
        <v>0.5</v>
      </c>
      <c r="L28" s="0" t="n">
        <v>3</v>
      </c>
      <c r="M28" s="208"/>
      <c r="N28" s="192"/>
      <c r="O28" s="203"/>
      <c r="P28" s="30" t="n">
        <v>8</v>
      </c>
      <c r="Q28" s="0" t="n">
        <f aca="false">IF(S28="","",SUM(S28:AA28)-SUM($S$19:$AA$19))</f>
        <v>2</v>
      </c>
      <c r="S28" s="0" t="n">
        <v>309</v>
      </c>
      <c r="U28" s="176"/>
      <c r="V28" s="30" t="n">
        <v>224</v>
      </c>
      <c r="AB28" s="0" t="n">
        <f aca="false">IF(AE28="","",SUM(AC28:AE28))</f>
        <v>0</v>
      </c>
      <c r="AC28" s="0" t="str">
        <f aca="false">IF(R28="","",R28-R27)</f>
        <v/>
      </c>
      <c r="AD28" s="0" t="n">
        <f aca="false">IF(V28="","",V28-V27)</f>
        <v>0</v>
      </c>
      <c r="AE28" s="0" t="n">
        <f aca="false">IF(S28="","",S28-S27)</f>
        <v>0</v>
      </c>
      <c r="AG28" s="30" t="n">
        <v>8</v>
      </c>
      <c r="AH28" s="0" t="n">
        <f aca="false">SUM(AI28:AL28)</f>
        <v>0</v>
      </c>
    </row>
    <row r="29" customFormat="false" ht="15.75" hidden="false" customHeight="true" outlineLevel="0" collapsed="false">
      <c r="A29" s="186" t="n">
        <f aca="false">IF(D29="","",SUM($J$12:$L$12)-D29)</f>
        <v>3.5</v>
      </c>
      <c r="C29" s="30" t="n">
        <v>9</v>
      </c>
      <c r="D29" s="170" t="n">
        <f aca="false">IF(F29="","",SUM(E29:L29))</f>
        <v>3.5</v>
      </c>
      <c r="F29" s="0" t="n">
        <v>0</v>
      </c>
      <c r="H29" s="176"/>
      <c r="I29" s="0" t="n">
        <v>0.5</v>
      </c>
      <c r="L29" s="0" t="n">
        <v>3</v>
      </c>
      <c r="M29" s="208"/>
      <c r="N29" s="192"/>
      <c r="O29" s="203"/>
      <c r="P29" s="30" t="n">
        <v>9</v>
      </c>
      <c r="Q29" s="0" t="n">
        <f aca="false">IF(S29="","",SUM(S29:AA29)-SUM($S$19:$AA$19))</f>
        <v>2</v>
      </c>
      <c r="S29" s="0" t="n">
        <v>309</v>
      </c>
      <c r="U29" s="176"/>
      <c r="V29" s="30" t="n">
        <v>224</v>
      </c>
      <c r="AB29" s="0" t="n">
        <f aca="false">IF(AE29="","",SUM(AC29:AE29))</f>
        <v>0</v>
      </c>
      <c r="AC29" s="0" t="str">
        <f aca="false">IF(R29="","",R29-R28)</f>
        <v/>
      </c>
      <c r="AD29" s="0" t="n">
        <f aca="false">IF(V29="","",V29-V28)</f>
        <v>0</v>
      </c>
      <c r="AE29" s="0" t="n">
        <f aca="false">IF(S29="","",S29-S28)</f>
        <v>0</v>
      </c>
      <c r="AG29" s="30" t="n">
        <v>9</v>
      </c>
      <c r="AH29" s="0" t="n">
        <f aca="false">SUM(AI29:AL29)</f>
        <v>0</v>
      </c>
    </row>
    <row r="30" customFormat="false" ht="15.75" hidden="false" customHeight="true" outlineLevel="0" collapsed="false">
      <c r="A30" s="186" t="n">
        <f aca="false">IF(D30="","",SUM($J$12:$L$12)-D30)</f>
        <v>3.5</v>
      </c>
      <c r="C30" s="130" t="n">
        <v>10</v>
      </c>
      <c r="D30" s="170" t="n">
        <f aca="false">IF(F30="","",SUM(E30:L30))</f>
        <v>3.5</v>
      </c>
      <c r="F30" s="0" t="n">
        <v>0</v>
      </c>
      <c r="H30" s="176"/>
      <c r="I30" s="0" t="n">
        <v>0.5</v>
      </c>
      <c r="L30" s="0" t="n">
        <v>3</v>
      </c>
      <c r="M30" s="208"/>
      <c r="N30" s="192"/>
      <c r="P30" s="130" t="n">
        <v>10</v>
      </c>
      <c r="Q30" s="0" t="n">
        <f aca="false">IF(S30="","",SUM(S30:AA30)-SUM($S$19:$AA$19))</f>
        <v>2</v>
      </c>
      <c r="S30" s="0" t="n">
        <v>309</v>
      </c>
      <c r="U30" s="176"/>
      <c r="V30" s="30" t="n">
        <v>224</v>
      </c>
      <c r="AB30" s="0" t="n">
        <f aca="false">IF(AE30="","",SUM(AC30:AE30))</f>
        <v>0</v>
      </c>
      <c r="AC30" s="0" t="str">
        <f aca="false">IF(R30="","",R30-R29)</f>
        <v/>
      </c>
      <c r="AD30" s="0" t="n">
        <f aca="false">IF(V30="","",V30-V29)</f>
        <v>0</v>
      </c>
      <c r="AE30" s="0" t="n">
        <f aca="false">IF(S30="","",S30-S29)</f>
        <v>0</v>
      </c>
      <c r="AG30" s="130" t="n">
        <v>10</v>
      </c>
      <c r="AH30" s="0" t="n">
        <f aca="false">SUM(AI30:AL30)</f>
        <v>0</v>
      </c>
    </row>
    <row r="31" customFormat="false" ht="15.75" hidden="false" customHeight="true" outlineLevel="0" collapsed="false">
      <c r="A31" s="186" t="n">
        <f aca="false">IF(D31="","",SUM($J$12:$L$12)-D31)</f>
        <v>0.5</v>
      </c>
      <c r="C31" s="130" t="n">
        <v>11</v>
      </c>
      <c r="D31" s="170" t="n">
        <f aca="false">IF(F31="","",SUM(E31:L31))</f>
        <v>6.5</v>
      </c>
      <c r="F31" s="0" t="n">
        <v>0</v>
      </c>
      <c r="H31" s="176"/>
      <c r="I31" s="0" t="n">
        <v>0.5</v>
      </c>
      <c r="L31" s="0" t="n">
        <v>6</v>
      </c>
      <c r="M31" s="208"/>
      <c r="N31" s="192"/>
      <c r="P31" s="130" t="n">
        <v>11</v>
      </c>
      <c r="Q31" s="0" t="n">
        <f aca="false">IF(S31="","",SUM(S31:AA31)-SUM($S$19:$AA$19))</f>
        <v>2</v>
      </c>
      <c r="S31" s="0" t="n">
        <v>309</v>
      </c>
      <c r="U31" s="176"/>
      <c r="V31" s="30" t="n">
        <v>224</v>
      </c>
      <c r="AB31" s="0" t="n">
        <f aca="false">IF(AE31="","",SUM(AC31:AE31))</f>
        <v>0</v>
      </c>
      <c r="AC31" s="0" t="str">
        <f aca="false">IF(R31="","",R31-R30)</f>
        <v/>
      </c>
      <c r="AD31" s="0" t="n">
        <f aca="false">IF(V31="","",V31-V30)</f>
        <v>0</v>
      </c>
      <c r="AE31" s="0" t="n">
        <f aca="false">IF(S31="","",S31-S30)</f>
        <v>0</v>
      </c>
      <c r="AG31" s="130" t="n">
        <v>11</v>
      </c>
      <c r="AH31" s="0" t="n">
        <f aca="false">SUM(AI31:AL31)</f>
        <v>0</v>
      </c>
    </row>
    <row r="32" customFormat="false" ht="15.75" hidden="false" customHeight="true" outlineLevel="0" collapsed="false">
      <c r="A32" s="186" t="n">
        <f aca="false">IF(D32="","",SUM($J$12:$L$12)-D32)</f>
        <v>4.5</v>
      </c>
      <c r="C32" s="30" t="n">
        <v>12</v>
      </c>
      <c r="D32" s="170" t="n">
        <f aca="false">IF(F32="","",SUM(E32:L32))</f>
        <v>2.5</v>
      </c>
      <c r="F32" s="0" t="n">
        <v>0</v>
      </c>
      <c r="H32" s="176"/>
      <c r="I32" s="0" t="n">
        <v>0.5</v>
      </c>
      <c r="L32" s="0" t="n">
        <v>2</v>
      </c>
      <c r="M32" s="208"/>
      <c r="N32" s="192"/>
      <c r="O32" s="229" t="n">
        <v>99</v>
      </c>
      <c r="P32" s="30" t="n">
        <v>12</v>
      </c>
      <c r="Q32" s="0" t="n">
        <f aca="false">IF(S32="","",SUM(S32:AA32)-SUM($S$19:$AA$19))</f>
        <v>2</v>
      </c>
      <c r="S32" s="0" t="n">
        <v>309</v>
      </c>
      <c r="U32" s="176"/>
      <c r="V32" s="30" t="n">
        <v>224</v>
      </c>
      <c r="AB32" s="0" t="n">
        <f aca="false">IF(AE32="","",SUM(AC32:AE32))</f>
        <v>0</v>
      </c>
      <c r="AC32" s="0" t="str">
        <f aca="false">IF(R32="","",R32-R31)</f>
        <v/>
      </c>
      <c r="AD32" s="0" t="n">
        <f aca="false">IF(V32="","",V32-V31)</f>
        <v>0</v>
      </c>
      <c r="AE32" s="0" t="n">
        <f aca="false">IF(S32="","",S32-S31)</f>
        <v>0</v>
      </c>
      <c r="AG32" s="30" t="n">
        <v>12</v>
      </c>
      <c r="AH32" s="0" t="n">
        <f aca="false">SUM(AI32:AL32)</f>
        <v>0</v>
      </c>
    </row>
    <row r="33" customFormat="false" ht="15.75" hidden="false" customHeight="true" outlineLevel="0" collapsed="false">
      <c r="A33" s="186" t="n">
        <f aca="false">IF(D33="","",SUM($J$12:$L$12)-D33)</f>
        <v>3.5</v>
      </c>
      <c r="C33" s="30" t="n">
        <v>13</v>
      </c>
      <c r="D33" s="170" t="n">
        <f aca="false">IF(F33="","",SUM(E33:L33))</f>
        <v>3.5</v>
      </c>
      <c r="F33" s="0" t="n">
        <v>0</v>
      </c>
      <c r="H33" s="176"/>
      <c r="I33" s="0" t="n">
        <v>0.5</v>
      </c>
      <c r="L33" s="0" t="n">
        <v>3</v>
      </c>
      <c r="M33" s="208"/>
      <c r="N33" s="192"/>
      <c r="O33" s="229" t="n">
        <f aca="false">O32+$O$18</f>
        <v>139</v>
      </c>
      <c r="P33" s="30" t="n">
        <v>13</v>
      </c>
      <c r="Q33" s="0" t="n">
        <f aca="false">IF(S33="","",SUM(S33:AA33)-SUM($S$19:$AA$19))</f>
        <v>2</v>
      </c>
      <c r="S33" s="0" t="n">
        <v>309</v>
      </c>
      <c r="U33" s="176"/>
      <c r="V33" s="30" t="n">
        <v>224</v>
      </c>
      <c r="AB33" s="0" t="n">
        <f aca="false">IF(AE33="","",SUM(AC33:AE33))</f>
        <v>0</v>
      </c>
      <c r="AC33" s="0" t="str">
        <f aca="false">IF(R33="","",R33-R32)</f>
        <v/>
      </c>
      <c r="AD33" s="0" t="n">
        <f aca="false">IF(V33="","",V33-V32)</f>
        <v>0</v>
      </c>
      <c r="AE33" s="0" t="n">
        <f aca="false">IF(S33="","",S33-S32)</f>
        <v>0</v>
      </c>
      <c r="AG33" s="30" t="n">
        <v>13</v>
      </c>
      <c r="AH33" s="0" t="n">
        <f aca="false">SUM(AI33:AL33)</f>
        <v>0</v>
      </c>
    </row>
    <row r="34" customFormat="false" ht="15.75" hidden="false" customHeight="true" outlineLevel="0" collapsed="false">
      <c r="A34" s="186" t="n">
        <f aca="false">IF(D34="","",SUM($J$12:$L$12)-D34)</f>
        <v>3.5</v>
      </c>
      <c r="C34" s="30" t="n">
        <v>14</v>
      </c>
      <c r="D34" s="170" t="n">
        <f aca="false">IF(F34="","",SUM(E34:L34))</f>
        <v>3.5</v>
      </c>
      <c r="F34" s="0" t="n">
        <v>0</v>
      </c>
      <c r="H34" s="176"/>
      <c r="I34" s="0" t="n">
        <v>0.5</v>
      </c>
      <c r="L34" s="0" t="n">
        <v>3</v>
      </c>
      <c r="M34" s="208"/>
      <c r="N34" s="192"/>
      <c r="O34" s="229" t="n">
        <f aca="false">O33+$O$18</f>
        <v>179</v>
      </c>
      <c r="P34" s="30" t="n">
        <v>14</v>
      </c>
      <c r="Q34" s="0" t="n">
        <f aca="false">IF(S34="","",SUM(S34:AA34)-SUM($S$19:$AA$19))</f>
        <v>2</v>
      </c>
      <c r="S34" s="0" t="n">
        <v>309</v>
      </c>
      <c r="U34" s="176"/>
      <c r="V34" s="30" t="n">
        <v>224</v>
      </c>
      <c r="AB34" s="0" t="n">
        <f aca="false">IF(AE34="","",SUM(AC34:AE34))</f>
        <v>0</v>
      </c>
      <c r="AC34" s="0" t="str">
        <f aca="false">IF(R34="","",R34-R33)</f>
        <v/>
      </c>
      <c r="AD34" s="0" t="n">
        <f aca="false">IF(V34="","",V34-V33)</f>
        <v>0</v>
      </c>
      <c r="AE34" s="0" t="n">
        <f aca="false">IF(S34="","",S34-S33)</f>
        <v>0</v>
      </c>
      <c r="AG34" s="30" t="n">
        <v>14</v>
      </c>
      <c r="AH34" s="0" t="n">
        <f aca="false">SUM(AI34:AL34)</f>
        <v>0</v>
      </c>
    </row>
    <row r="35" customFormat="false" ht="15.75" hidden="false" customHeight="true" outlineLevel="0" collapsed="false">
      <c r="A35" s="186" t="n">
        <f aca="false">IF(D35="","",SUM($J$12:$L$12)-D35)</f>
        <v>4.5</v>
      </c>
      <c r="C35" s="30" t="n">
        <v>15</v>
      </c>
      <c r="D35" s="170" t="n">
        <f aca="false">IF(F35="","",SUM(E35:L35))</f>
        <v>2.5</v>
      </c>
      <c r="F35" s="0" t="n">
        <v>0</v>
      </c>
      <c r="H35" s="176"/>
      <c r="I35" s="0" t="n">
        <v>0.5</v>
      </c>
      <c r="L35" s="0" t="n">
        <v>2</v>
      </c>
      <c r="M35" s="208"/>
      <c r="N35" s="192"/>
      <c r="O35" s="229" t="n">
        <f aca="false">O34+$O$18</f>
        <v>219</v>
      </c>
      <c r="P35" s="30" t="n">
        <v>15</v>
      </c>
      <c r="Q35" s="0" t="n">
        <f aca="false">IF(S35="","",SUM(S35:AA35)-SUM($S$19:$AA$19))</f>
        <v>2</v>
      </c>
      <c r="S35" s="0" t="n">
        <v>309</v>
      </c>
      <c r="U35" s="176"/>
      <c r="V35" s="30" t="n">
        <v>224</v>
      </c>
      <c r="AB35" s="0" t="n">
        <f aca="false">IF(AE35="","",SUM(AC35:AE35))</f>
        <v>0</v>
      </c>
      <c r="AC35" s="0" t="str">
        <f aca="false">IF(R35="","",R35-R34)</f>
        <v/>
      </c>
      <c r="AD35" s="0" t="n">
        <f aca="false">IF(V35="","",V35-V34)</f>
        <v>0</v>
      </c>
      <c r="AE35" s="0" t="n">
        <f aca="false">IF(S35="","",S35-S34)</f>
        <v>0</v>
      </c>
      <c r="AG35" s="30" t="n">
        <v>15</v>
      </c>
      <c r="AH35" s="0" t="n">
        <f aca="false">SUM(AI35:AL35)</f>
        <v>0</v>
      </c>
    </row>
    <row r="36" customFormat="false" ht="15.75" hidden="false" customHeight="true" outlineLevel="0" collapsed="false">
      <c r="A36" s="186" t="n">
        <f aca="false">IF(D36="","",SUM($J$12:$L$12)-D36)</f>
        <v>4.75</v>
      </c>
      <c r="C36" s="30" t="n">
        <v>16</v>
      </c>
      <c r="D36" s="170" t="n">
        <f aca="false">IF(F36="","",SUM(E36:L36))</f>
        <v>2.25</v>
      </c>
      <c r="F36" s="0" t="n">
        <v>0</v>
      </c>
      <c r="H36" s="176"/>
      <c r="I36" s="0" t="n">
        <v>0.5</v>
      </c>
      <c r="L36" s="0" t="n">
        <v>1.75</v>
      </c>
      <c r="M36" s="208"/>
      <c r="N36" s="192"/>
      <c r="O36" s="229" t="n">
        <f aca="false">O35+$O$18</f>
        <v>259</v>
      </c>
      <c r="P36" s="30" t="n">
        <v>16</v>
      </c>
      <c r="Q36" s="0" t="n">
        <f aca="false">IF(S36="","",SUM(S36:AA36)-SUM($S$19:$AA$19))</f>
        <v>2</v>
      </c>
      <c r="S36" s="0" t="n">
        <v>309</v>
      </c>
      <c r="U36" s="176"/>
      <c r="V36" s="30" t="n">
        <v>224</v>
      </c>
      <c r="AB36" s="0" t="n">
        <f aca="false">IF(AE36="","",SUM(AC36:AE36))</f>
        <v>0</v>
      </c>
      <c r="AC36" s="0" t="str">
        <f aca="false">IF(R36="","",R36-R35)</f>
        <v/>
      </c>
      <c r="AD36" s="0" t="n">
        <f aca="false">IF(V36="","",V36-V35)</f>
        <v>0</v>
      </c>
      <c r="AE36" s="0" t="n">
        <f aca="false">IF(S36="","",S36-S35)</f>
        <v>0</v>
      </c>
      <c r="AG36" s="30" t="n">
        <v>16</v>
      </c>
      <c r="AH36" s="0" t="n">
        <f aca="false">SUM(AI36:AL36)</f>
        <v>0</v>
      </c>
    </row>
    <row r="37" customFormat="false" ht="15.75" hidden="false" customHeight="true" outlineLevel="0" collapsed="false">
      <c r="A37" s="186" t="n">
        <f aca="false">IF(D37="","",SUM($J$12:$L$12)-D37)</f>
        <v>4.5</v>
      </c>
      <c r="C37" s="130" t="n">
        <v>17</v>
      </c>
      <c r="D37" s="170" t="n">
        <f aca="false">IF(F37="","",SUM(E37:L37))</f>
        <v>2.5</v>
      </c>
      <c r="F37" s="0" t="n">
        <v>0</v>
      </c>
      <c r="H37" s="176"/>
      <c r="I37" s="0" t="n">
        <v>0.5</v>
      </c>
      <c r="L37" s="0" t="n">
        <v>2</v>
      </c>
      <c r="M37" s="208"/>
      <c r="N37" s="192"/>
      <c r="O37" s="229" t="n">
        <f aca="false">O36+$O$18</f>
        <v>299</v>
      </c>
      <c r="P37" s="130" t="n">
        <v>17</v>
      </c>
      <c r="Q37" s="0" t="n">
        <f aca="false">IF(S37="","",SUM(S37:AA37)-SUM($S$19:$AA$19))</f>
        <v>2</v>
      </c>
      <c r="S37" s="0" t="n">
        <v>309</v>
      </c>
      <c r="U37" s="176"/>
      <c r="V37" s="30" t="n">
        <v>224</v>
      </c>
      <c r="AB37" s="0" t="n">
        <f aca="false">IF(AE37="","",SUM(AC37:AE37))</f>
        <v>0</v>
      </c>
      <c r="AC37" s="0" t="str">
        <f aca="false">IF(R37="","",R37-R36)</f>
        <v/>
      </c>
      <c r="AD37" s="0" t="n">
        <f aca="false">IF(V37="","",V37-V36)</f>
        <v>0</v>
      </c>
      <c r="AE37" s="0" t="n">
        <f aca="false">IF(S37="","",S37-S36)</f>
        <v>0</v>
      </c>
      <c r="AG37" s="130" t="n">
        <v>17</v>
      </c>
      <c r="AH37" s="0" t="n">
        <f aca="false">SUM(AI37:AL37)</f>
        <v>0</v>
      </c>
    </row>
    <row r="38" customFormat="false" ht="15.75" hidden="false" customHeight="true" outlineLevel="0" collapsed="false">
      <c r="A38" s="186" t="n">
        <f aca="false">IF(D38="","",SUM($J$12:$L$12)-D38)</f>
        <v>0.5</v>
      </c>
      <c r="C38" s="130" t="n">
        <v>18</v>
      </c>
      <c r="D38" s="170" t="n">
        <f aca="false">IF(F38="","",SUM(E38:L38))</f>
        <v>6.5</v>
      </c>
      <c r="F38" s="0" t="n">
        <v>0</v>
      </c>
      <c r="H38" s="176"/>
      <c r="I38" s="0" t="n">
        <v>0.5</v>
      </c>
      <c r="L38" s="0" t="n">
        <v>6</v>
      </c>
      <c r="M38" s="208"/>
      <c r="N38" s="192"/>
      <c r="O38" s="229" t="n">
        <f aca="false">O37+$O$18</f>
        <v>339</v>
      </c>
      <c r="P38" s="130" t="n">
        <v>18</v>
      </c>
      <c r="Q38" s="0" t="n">
        <f aca="false">IF(S38="","",SUM(S38:AA38)-SUM($S$19:$AA$19))</f>
        <v>2</v>
      </c>
      <c r="S38" s="0" t="n">
        <v>309</v>
      </c>
      <c r="U38" s="176"/>
      <c r="V38" s="30" t="n">
        <v>224</v>
      </c>
      <c r="AB38" s="0" t="n">
        <f aca="false">IF(AE38="","",SUM(AC38:AE38))</f>
        <v>0</v>
      </c>
      <c r="AC38" s="0" t="str">
        <f aca="false">IF(R38="","",R38-R37)</f>
        <v/>
      </c>
      <c r="AD38" s="0" t="n">
        <f aca="false">IF(V38="","",V38-V37)</f>
        <v>0</v>
      </c>
      <c r="AE38" s="0" t="n">
        <f aca="false">IF(S38="","",S38-S37)</f>
        <v>0</v>
      </c>
      <c r="AG38" s="130" t="n">
        <v>18</v>
      </c>
      <c r="AH38" s="0" t="n">
        <f aca="false">SUM(AI38:AL38)</f>
        <v>0</v>
      </c>
    </row>
    <row r="39" customFormat="false" ht="15.75" hidden="false" customHeight="true" outlineLevel="0" collapsed="false">
      <c r="A39" s="186" t="n">
        <f aca="false">IF(D39="","",SUM($J$12:$L$12)-D39)</f>
        <v>5</v>
      </c>
      <c r="C39" s="30" t="n">
        <v>19</v>
      </c>
      <c r="D39" s="170" t="n">
        <f aca="false">IF(F39="","",SUM(E39:L39))</f>
        <v>2</v>
      </c>
      <c r="F39" s="0" t="n">
        <v>0</v>
      </c>
      <c r="H39" s="176"/>
      <c r="I39" s="0" t="n">
        <v>0.5</v>
      </c>
      <c r="L39" s="0" t="n">
        <v>1.5</v>
      </c>
      <c r="M39" s="208"/>
      <c r="N39" s="192"/>
      <c r="O39" s="229" t="n">
        <f aca="false">O38+$O$18</f>
        <v>379</v>
      </c>
      <c r="P39" s="30" t="n">
        <v>19</v>
      </c>
      <c r="Q39" s="0" t="n">
        <f aca="false">IF(S39="","",SUM(S39:AA39)-SUM($S$19:$AA$19))</f>
        <v>2</v>
      </c>
      <c r="S39" s="0" t="n">
        <v>309</v>
      </c>
      <c r="U39" s="176"/>
      <c r="V39" s="30" t="n">
        <v>224</v>
      </c>
      <c r="AB39" s="0" t="n">
        <f aca="false">IF(AE39="","",SUM(AC39:AE39))</f>
        <v>0</v>
      </c>
      <c r="AC39" s="0" t="str">
        <f aca="false">IF(R39="","",R39-R38)</f>
        <v/>
      </c>
      <c r="AD39" s="0" t="n">
        <f aca="false">IF(V39="","",V39-V38)</f>
        <v>0</v>
      </c>
      <c r="AE39" s="0" t="n">
        <f aca="false">IF(S39="","",S39-S38)</f>
        <v>0</v>
      </c>
      <c r="AG39" s="30" t="n">
        <v>19</v>
      </c>
      <c r="AH39" s="0" t="n">
        <f aca="false">SUM(AI39:AL39)</f>
        <v>0</v>
      </c>
    </row>
    <row r="40" customFormat="false" ht="15.75" hidden="false" customHeight="true" outlineLevel="0" collapsed="false">
      <c r="A40" s="186" t="n">
        <f aca="false">IF(D40="","",SUM($J$12:$L$12)-D40)</f>
        <v>4</v>
      </c>
      <c r="C40" s="30" t="n">
        <v>20</v>
      </c>
      <c r="D40" s="170" t="n">
        <f aca="false">IF(F40="","",SUM(E40:L40))</f>
        <v>3</v>
      </c>
      <c r="F40" s="0" t="n">
        <v>0</v>
      </c>
      <c r="H40" s="176"/>
      <c r="I40" s="0" t="n">
        <v>0</v>
      </c>
      <c r="L40" s="0" t="n">
        <v>3</v>
      </c>
      <c r="M40" s="208"/>
      <c r="N40" s="192"/>
      <c r="O40" s="229" t="n">
        <f aca="false">O39+$O$18</f>
        <v>419</v>
      </c>
      <c r="P40" s="30" t="n">
        <v>20</v>
      </c>
      <c r="Q40" s="0" t="n">
        <f aca="false">IF(S40="","",SUM(S40:AA40)-SUM($S$19:$AA$19))</f>
        <v>2</v>
      </c>
      <c r="S40" s="0" t="n">
        <v>309</v>
      </c>
      <c r="U40" s="176"/>
      <c r="V40" s="30" t="n">
        <v>224</v>
      </c>
      <c r="AB40" s="0" t="n">
        <f aca="false">IF(AE40="","",SUM(AC40:AE40))</f>
        <v>0</v>
      </c>
      <c r="AC40" s="0" t="str">
        <f aca="false">IF(R40="","",R40-R39)</f>
        <v/>
      </c>
      <c r="AD40" s="0" t="n">
        <f aca="false">IF(V40="","",V40-V39)</f>
        <v>0</v>
      </c>
      <c r="AE40" s="0" t="n">
        <f aca="false">IF(S40="","",S40-S39)</f>
        <v>0</v>
      </c>
      <c r="AG40" s="30" t="n">
        <v>20</v>
      </c>
      <c r="AH40" s="0" t="n">
        <f aca="false">SUM(AI40:AL40)</f>
        <v>0</v>
      </c>
    </row>
    <row r="41" customFormat="false" ht="15.75" hidden="false" customHeight="true" outlineLevel="0" collapsed="false">
      <c r="A41" s="186" t="n">
        <f aca="false">IF(D41="","",SUM($J$12:$L$12)-D41)</f>
        <v>6.5</v>
      </c>
      <c r="C41" s="30" t="n">
        <v>21</v>
      </c>
      <c r="D41" s="170" t="n">
        <f aca="false">IF(F41="","",SUM(E41:L41))</f>
        <v>0.5</v>
      </c>
      <c r="F41" s="0" t="n">
        <v>0</v>
      </c>
      <c r="H41" s="176"/>
      <c r="I41" s="0" t="n">
        <v>0</v>
      </c>
      <c r="L41" s="0" t="n">
        <v>0.5</v>
      </c>
      <c r="M41" s="208"/>
      <c r="N41" s="192"/>
      <c r="O41" s="229" t="n">
        <f aca="false">O40+$O$18</f>
        <v>459</v>
      </c>
      <c r="P41" s="30" t="n">
        <v>21</v>
      </c>
      <c r="Q41" s="0" t="n">
        <f aca="false">IF(S41="","",SUM(S41:AA41)-SUM($S$19:$AA$19))</f>
        <v>2</v>
      </c>
      <c r="S41" s="0" t="n">
        <v>309</v>
      </c>
      <c r="U41" s="176"/>
      <c r="V41" s="30" t="n">
        <v>224</v>
      </c>
      <c r="AB41" s="0" t="n">
        <f aca="false">IF(AE41="","",SUM(AC41:AE41))</f>
        <v>0</v>
      </c>
      <c r="AC41" s="0" t="str">
        <f aca="false">IF(R41="","",R41-R40)</f>
        <v/>
      </c>
      <c r="AD41" s="0" t="n">
        <f aca="false">IF(V41="","",V41-V40)</f>
        <v>0</v>
      </c>
      <c r="AE41" s="0" t="n">
        <f aca="false">IF(S41="","",S41-S40)</f>
        <v>0</v>
      </c>
      <c r="AG41" s="30" t="n">
        <v>21</v>
      </c>
      <c r="AH41" s="0" t="n">
        <f aca="false">SUM(AI41:AL41)</f>
        <v>0</v>
      </c>
    </row>
    <row r="42" customFormat="false" ht="15.75" hidden="false" customHeight="true" outlineLevel="0" collapsed="false">
      <c r="A42" s="186" t="n">
        <f aca="false">IF(D42="","",SUM($J$12:$L$12)-D42)</f>
        <v>5</v>
      </c>
      <c r="C42" s="30" t="n">
        <v>22</v>
      </c>
      <c r="D42" s="170" t="n">
        <f aca="false">IF(F42="","",SUM(E42:L42))</f>
        <v>2</v>
      </c>
      <c r="F42" s="0" t="n">
        <v>0</v>
      </c>
      <c r="H42" s="176"/>
      <c r="I42" s="0" t="n">
        <v>0</v>
      </c>
      <c r="L42" s="0" t="n">
        <v>2</v>
      </c>
      <c r="M42" s="208"/>
      <c r="N42" s="192"/>
      <c r="O42" s="229" t="n">
        <f aca="false">O41+$O$18</f>
        <v>499</v>
      </c>
      <c r="P42" s="30" t="n">
        <v>22</v>
      </c>
      <c r="Q42" s="0" t="n">
        <f aca="false">IF(S42="","",SUM(S42:AA42)-SUM($S$19:$AA$19))</f>
        <v>2</v>
      </c>
      <c r="S42" s="0" t="n">
        <v>309</v>
      </c>
      <c r="U42" s="176"/>
      <c r="V42" s="30" t="n">
        <v>224</v>
      </c>
      <c r="AB42" s="0" t="n">
        <f aca="false">IF(AE42="","",SUM(AC42:AE42))</f>
        <v>0</v>
      </c>
      <c r="AC42" s="0" t="str">
        <f aca="false">IF(R42="","",R42-R41)</f>
        <v/>
      </c>
      <c r="AD42" s="0" t="n">
        <f aca="false">IF(V42="","",V42-V41)</f>
        <v>0</v>
      </c>
      <c r="AE42" s="0" t="n">
        <f aca="false">IF(S42="","",S42-S41)</f>
        <v>0</v>
      </c>
      <c r="AG42" s="30" t="n">
        <v>22</v>
      </c>
      <c r="AH42" s="0" t="n">
        <f aca="false">SUM(AI42:AL42)</f>
        <v>0</v>
      </c>
    </row>
    <row r="43" customFormat="false" ht="15.75" hidden="false" customHeight="true" outlineLevel="0" collapsed="false">
      <c r="A43" s="186" t="n">
        <f aca="false">IF(D43="","",SUM($J$12:$L$12)-D43)</f>
        <v>5</v>
      </c>
      <c r="C43" s="30" t="n">
        <v>23</v>
      </c>
      <c r="D43" s="170" t="n">
        <f aca="false">IF(F43="","",SUM(E43:L43))</f>
        <v>2</v>
      </c>
      <c r="F43" s="0" t="n">
        <v>0</v>
      </c>
      <c r="H43" s="159"/>
      <c r="I43" s="0" t="n">
        <v>0</v>
      </c>
      <c r="L43" s="0" t="n">
        <v>2</v>
      </c>
      <c r="M43" s="208"/>
      <c r="N43" s="192"/>
      <c r="O43" s="229" t="n">
        <f aca="false">O42+$O$18</f>
        <v>539</v>
      </c>
      <c r="P43" s="30" t="n">
        <v>23</v>
      </c>
      <c r="Q43" s="0" t="n">
        <f aca="false">IF(S43="","",SUM(S43:AA43)-SUM($S$19:$AA$19))</f>
        <v>2</v>
      </c>
      <c r="S43" s="0" t="n">
        <v>309</v>
      </c>
      <c r="U43" s="176"/>
      <c r="V43" s="30" t="n">
        <v>224</v>
      </c>
      <c r="AB43" s="0" t="n">
        <f aca="false">IF(AE43="","",SUM(AC43:AE43))</f>
        <v>0</v>
      </c>
      <c r="AC43" s="0" t="str">
        <f aca="false">IF(R43="","",R43-R42)</f>
        <v/>
      </c>
      <c r="AD43" s="0" t="n">
        <f aca="false">IF(V43="","",V43-V42)</f>
        <v>0</v>
      </c>
      <c r="AE43" s="0" t="n">
        <f aca="false">IF(S43="","",S43-S42)</f>
        <v>0</v>
      </c>
      <c r="AG43" s="30" t="n">
        <v>23</v>
      </c>
      <c r="AH43" s="0" t="n">
        <f aca="false">SUM(AI43:AL43)</f>
        <v>0</v>
      </c>
    </row>
    <row r="44" customFormat="false" ht="15.75" hidden="false" customHeight="true" outlineLevel="0" collapsed="false">
      <c r="A44" s="186" t="n">
        <f aca="false">IF(D44="","",SUM($J$12:$L$12)-D44)</f>
        <v>5</v>
      </c>
      <c r="C44" s="130" t="n">
        <v>24</v>
      </c>
      <c r="D44" s="170" t="n">
        <f aca="false">IF(F44="","",SUM(E44:L44))</f>
        <v>2</v>
      </c>
      <c r="F44" s="0" t="n">
        <v>0</v>
      </c>
      <c r="H44" s="159"/>
      <c r="I44" s="0" t="n">
        <v>0</v>
      </c>
      <c r="L44" s="0" t="n">
        <v>2</v>
      </c>
      <c r="M44" s="208"/>
      <c r="O44" s="229" t="n">
        <f aca="false">O43+$O$18</f>
        <v>579</v>
      </c>
      <c r="P44" s="130" t="n">
        <v>24</v>
      </c>
      <c r="Q44" s="0" t="n">
        <f aca="false">IF(S44="","",SUM(S44:AA44)-SUM($S$19:$AA$19))</f>
        <v>2</v>
      </c>
      <c r="S44" s="0" t="n">
        <v>309</v>
      </c>
      <c r="U44" s="176"/>
      <c r="V44" s="30" t="n">
        <v>224</v>
      </c>
      <c r="AB44" s="0" t="n">
        <f aca="false">IF(AE44="","",SUM(AC44:AE44))</f>
        <v>0</v>
      </c>
      <c r="AC44" s="0" t="str">
        <f aca="false">IF(R44="","",R44-R43)</f>
        <v/>
      </c>
      <c r="AD44" s="0" t="n">
        <f aca="false">IF(V44="","",V44-V43)</f>
        <v>0</v>
      </c>
      <c r="AE44" s="0" t="n">
        <f aca="false">IF(S44="","",S44-S43)</f>
        <v>0</v>
      </c>
      <c r="AG44" s="130" t="n">
        <v>24</v>
      </c>
      <c r="AH44" s="0" t="n">
        <f aca="false">SUM(AI44:AL44)</f>
        <v>0</v>
      </c>
    </row>
    <row r="45" customFormat="false" ht="15.75" hidden="false" customHeight="true" outlineLevel="0" collapsed="false">
      <c r="A45" s="186" t="n">
        <f aca="false">IF(D45="","",SUM($J$12:$L$12)-D45)</f>
        <v>4</v>
      </c>
      <c r="C45" s="130" t="n">
        <v>25</v>
      </c>
      <c r="D45" s="170" t="n">
        <f aca="false">IF(F45="","",SUM(E45:L45))</f>
        <v>3</v>
      </c>
      <c r="F45" s="0" t="n">
        <v>0</v>
      </c>
      <c r="H45" s="159"/>
      <c r="I45" s="0" t="n">
        <v>0</v>
      </c>
      <c r="L45" s="0" t="n">
        <v>3</v>
      </c>
      <c r="M45" s="208"/>
      <c r="O45" s="229" t="n">
        <f aca="false">O44+$O$18</f>
        <v>619</v>
      </c>
      <c r="P45" s="130" t="n">
        <v>25</v>
      </c>
      <c r="Q45" s="0" t="n">
        <f aca="false">IF(S45="","",SUM(S45:AA45)-SUM($S$19:$AA$19))</f>
        <v>2</v>
      </c>
      <c r="S45" s="0" t="n">
        <v>309</v>
      </c>
      <c r="U45" s="159"/>
      <c r="V45" s="30" t="n">
        <v>224</v>
      </c>
      <c r="AB45" s="0" t="n">
        <f aca="false">IF(AE45="","",SUM(AC45:AE45))</f>
        <v>0</v>
      </c>
      <c r="AC45" s="0" t="str">
        <f aca="false">IF(R45="","",R45-R44)</f>
        <v/>
      </c>
      <c r="AD45" s="0" t="n">
        <f aca="false">IF(V45="","",V45-V44)</f>
        <v>0</v>
      </c>
      <c r="AE45" s="0" t="n">
        <f aca="false">IF(S45="","",S45-S44)</f>
        <v>0</v>
      </c>
      <c r="AG45" s="130" t="n">
        <v>25</v>
      </c>
      <c r="AH45" s="0" t="n">
        <f aca="false">SUM(AI45:AL45)</f>
        <v>0</v>
      </c>
    </row>
    <row r="46" customFormat="false" ht="15.75" hidden="false" customHeight="true" outlineLevel="0" collapsed="false">
      <c r="A46" s="186" t="n">
        <f aca="false">IF(D46="","",SUM($J$12:$L$12)-D46)</f>
        <v>4</v>
      </c>
      <c r="C46" s="30" t="n">
        <v>26</v>
      </c>
      <c r="D46" s="170" t="n">
        <f aca="false">IF(F46="","",SUM(E46:L46))</f>
        <v>3</v>
      </c>
      <c r="F46" s="0" t="n">
        <v>0</v>
      </c>
      <c r="H46" s="159"/>
      <c r="I46" s="0" t="n">
        <v>0</v>
      </c>
      <c r="L46" s="0" t="n">
        <v>3</v>
      </c>
      <c r="M46" s="208"/>
      <c r="O46" s="229" t="n">
        <f aca="false">O45+$O$18</f>
        <v>659</v>
      </c>
      <c r="P46" s="30" t="n">
        <v>26</v>
      </c>
      <c r="Q46" s="0" t="n">
        <f aca="false">IF(S46="","",SUM(S46:AA46)-SUM($S$19:$AA$19))</f>
        <v>2</v>
      </c>
      <c r="S46" s="0" t="n">
        <v>309</v>
      </c>
      <c r="U46" s="159"/>
      <c r="V46" s="30" t="n">
        <v>224</v>
      </c>
      <c r="AB46" s="0" t="n">
        <f aca="false">IF(AE46="","",SUM(AC46:AE46))</f>
        <v>0</v>
      </c>
      <c r="AC46" s="0" t="str">
        <f aca="false">IF(R46="","",R46-R45)</f>
        <v/>
      </c>
      <c r="AD46" s="0" t="n">
        <f aca="false">IF(V46="","",V46-V45)</f>
        <v>0</v>
      </c>
      <c r="AE46" s="0" t="n">
        <f aca="false">IF(S46="","",S46-S45)</f>
        <v>0</v>
      </c>
      <c r="AG46" s="30" t="n">
        <v>26</v>
      </c>
      <c r="AH46" s="0" t="n">
        <f aca="false">SUM(AI46:AL46)</f>
        <v>0</v>
      </c>
    </row>
    <row r="47" customFormat="false" ht="15.75" hidden="false" customHeight="true" outlineLevel="0" collapsed="false">
      <c r="A47" s="186" t="n">
        <f aca="false">IF(D47="","",SUM($J$12:$L$12)-D47)</f>
        <v>4</v>
      </c>
      <c r="C47" s="30" t="n">
        <v>27</v>
      </c>
      <c r="D47" s="170" t="n">
        <f aca="false">IF(F47="","",SUM(E47:L47))</f>
        <v>3</v>
      </c>
      <c r="F47" s="0" t="n">
        <v>0</v>
      </c>
      <c r="H47" s="159"/>
      <c r="I47" s="0" t="n">
        <v>0</v>
      </c>
      <c r="L47" s="0" t="n">
        <v>3</v>
      </c>
      <c r="M47" s="208"/>
      <c r="O47" s="229" t="n">
        <f aca="false">O46+$O$18</f>
        <v>699</v>
      </c>
      <c r="P47" s="30" t="n">
        <v>27</v>
      </c>
      <c r="Q47" s="0" t="n">
        <f aca="false">IF(S47="","",SUM(S47:AA47)-SUM($S$19:$AA$19))</f>
        <v>2</v>
      </c>
      <c r="S47" s="0" t="n">
        <v>309</v>
      </c>
      <c r="U47" s="159"/>
      <c r="V47" s="30" t="n">
        <v>224</v>
      </c>
      <c r="AB47" s="0" t="n">
        <f aca="false">IF(AE47="","",SUM(AC47:AE47))</f>
        <v>0</v>
      </c>
      <c r="AC47" s="0" t="str">
        <f aca="false">IF(R47="","",R47-R46)</f>
        <v/>
      </c>
      <c r="AD47" s="0" t="n">
        <f aca="false">IF(V47="","",V47-V46)</f>
        <v>0</v>
      </c>
      <c r="AE47" s="0" t="n">
        <f aca="false">IF(S47="","",S47-S46)</f>
        <v>0</v>
      </c>
      <c r="AG47" s="30" t="n">
        <v>27</v>
      </c>
      <c r="AH47" s="0" t="n">
        <f aca="false">SUM(AI47:AL47)</f>
        <v>0</v>
      </c>
    </row>
    <row r="48" customFormat="false" ht="15.75" hidden="false" customHeight="true" outlineLevel="0" collapsed="false">
      <c r="A48" s="186" t="n">
        <f aca="false">IF(D48="","",SUM($J$12:$L$12)-D48)</f>
        <v>4</v>
      </c>
      <c r="C48" s="30" t="n">
        <v>28</v>
      </c>
      <c r="D48" s="170" t="n">
        <f aca="false">IF(F48="","",SUM(E48:L48))</f>
        <v>3</v>
      </c>
      <c r="F48" s="0" t="n">
        <v>0</v>
      </c>
      <c r="H48" s="159"/>
      <c r="I48" s="0" t="n">
        <v>0</v>
      </c>
      <c r="L48" s="0" t="n">
        <v>3</v>
      </c>
      <c r="M48" s="208"/>
      <c r="O48" s="229" t="n">
        <f aca="false">O47+$O$18</f>
        <v>739</v>
      </c>
      <c r="P48" s="30" t="n">
        <v>28</v>
      </c>
      <c r="Q48" s="0" t="n">
        <f aca="false">IF(S48="","",SUM(S48:AA48)-SUM($S$19:$AA$19))</f>
        <v>2</v>
      </c>
      <c r="S48" s="0" t="n">
        <v>309</v>
      </c>
      <c r="U48" s="159"/>
      <c r="V48" s="30" t="n">
        <v>224</v>
      </c>
      <c r="AB48" s="0" t="n">
        <f aca="false">IF(AE48="","",SUM(AC48:AE48))</f>
        <v>0</v>
      </c>
      <c r="AC48" s="0" t="str">
        <f aca="false">IF(R48="","",R48-R47)</f>
        <v/>
      </c>
      <c r="AD48" s="0" t="n">
        <f aca="false">IF(V48="","",V48-V47)</f>
        <v>0</v>
      </c>
      <c r="AE48" s="0" t="n">
        <f aca="false">IF(S48="","",S48-S47)</f>
        <v>0</v>
      </c>
      <c r="AG48" s="30" t="n">
        <v>28</v>
      </c>
      <c r="AH48" s="0" t="n">
        <f aca="false">SUM(AI48:AL48)</f>
        <v>0</v>
      </c>
    </row>
    <row r="49" customFormat="false" ht="15.75" hidden="false" customHeight="true" outlineLevel="0" collapsed="false">
      <c r="A49" s="186" t="n">
        <f aca="false">IF(D49="","",SUM($J$12:$L$12)-D49)</f>
        <v>4</v>
      </c>
      <c r="C49" s="30" t="n">
        <v>29</v>
      </c>
      <c r="D49" s="170" t="n">
        <f aca="false">IF(F49="","",SUM(E49:L49))</f>
        <v>3</v>
      </c>
      <c r="F49" s="0" t="n">
        <v>0</v>
      </c>
      <c r="H49" s="159"/>
      <c r="I49" s="0" t="n">
        <v>0</v>
      </c>
      <c r="L49" s="0" t="n">
        <v>3</v>
      </c>
      <c r="M49" s="208"/>
      <c r="O49" s="229" t="n">
        <f aca="false">O48+$O$18</f>
        <v>779</v>
      </c>
      <c r="P49" s="30" t="n">
        <v>29</v>
      </c>
      <c r="Q49" s="0" t="n">
        <f aca="false">IF(S49="","",SUM(S49:AA49)-SUM($S$19:$AA$19))</f>
        <v>2</v>
      </c>
      <c r="S49" s="0" t="n">
        <v>309</v>
      </c>
      <c r="U49" s="159"/>
      <c r="V49" s="30" t="n">
        <v>224</v>
      </c>
      <c r="AB49" s="0" t="n">
        <f aca="false">IF(AE49="","",SUM(AC49:AE49))</f>
        <v>0</v>
      </c>
      <c r="AC49" s="0" t="str">
        <f aca="false">IF(R49="","",R49-R48)</f>
        <v/>
      </c>
      <c r="AD49" s="0" t="n">
        <f aca="false">IF(V49="","",V49-V48)</f>
        <v>0</v>
      </c>
      <c r="AE49" s="0" t="n">
        <f aca="false">IF(S49="","",S49-S48)</f>
        <v>0</v>
      </c>
      <c r="AG49" s="30" t="n">
        <v>29</v>
      </c>
      <c r="AH49" s="0" t="n">
        <f aca="false">SUM(AI49:AL49)</f>
        <v>0</v>
      </c>
    </row>
    <row r="50" customFormat="false" ht="15.75" hidden="false" customHeight="true" outlineLevel="0" collapsed="false">
      <c r="A50" s="186" t="n">
        <f aca="false">IF(D50="","",SUM($J$12:$L$12)-D50)</f>
        <v>4</v>
      </c>
      <c r="C50" s="30" t="n">
        <v>30</v>
      </c>
      <c r="D50" s="170" t="n">
        <f aca="false">IF(F50="","",SUM(E50:L50))</f>
        <v>3</v>
      </c>
      <c r="F50" s="0" t="n">
        <v>0</v>
      </c>
      <c r="H50" s="176"/>
      <c r="I50" s="0" t="n">
        <v>0</v>
      </c>
      <c r="L50" s="0" t="n">
        <v>3</v>
      </c>
      <c r="M50" s="208"/>
      <c r="O50" s="229" t="n">
        <f aca="false">O49+$O$18</f>
        <v>819</v>
      </c>
      <c r="P50" s="30" t="n">
        <v>30</v>
      </c>
      <c r="Q50" s="0" t="n">
        <f aca="false">IF(S50="","",SUM(S50:AA50)-SUM($S$19:$AA$19))</f>
        <v>2</v>
      </c>
      <c r="S50" s="0" t="n">
        <v>309</v>
      </c>
      <c r="U50" s="176"/>
      <c r="V50" s="30" t="n">
        <v>224</v>
      </c>
      <c r="AB50" s="0" t="n">
        <f aca="false">IF(AE50="","",SUM(AC50:AE50))</f>
        <v>0</v>
      </c>
      <c r="AC50" s="0" t="str">
        <f aca="false">IF(R50="","",R50-R49)</f>
        <v/>
      </c>
      <c r="AD50" s="0" t="n">
        <f aca="false">IF(V50="","",V50-V49)</f>
        <v>0</v>
      </c>
      <c r="AE50" s="0" t="n">
        <f aca="false">IF(S50="","",S50-S49)</f>
        <v>0</v>
      </c>
      <c r="AG50" s="30" t="n">
        <v>30</v>
      </c>
      <c r="AH50" s="0" t="n">
        <f aca="false">SUM(AI50:AL50)</f>
        <v>0</v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30"/>
      <c r="D51" s="170" t="str">
        <f aca="false">IF(F51="","",SUM(E51:L51))</f>
        <v/>
      </c>
      <c r="H51" s="176"/>
      <c r="M51" s="208"/>
      <c r="P51" s="30"/>
      <c r="Q51" s="0" t="str">
        <f aca="false">IF(S51="","",SUM(S51:AA51)-SUM($S$19:$AA$19))</f>
        <v/>
      </c>
      <c r="U51" s="176"/>
      <c r="V51" s="30"/>
      <c r="AB51" s="0" t="str">
        <f aca="false">IF(AE51="","",SUM(AC51:AE51))</f>
        <v/>
      </c>
      <c r="AC51" s="0" t="str">
        <f aca="false">IF(R51="","",R51-R50)</f>
        <v/>
      </c>
      <c r="AD51" s="0" t="str">
        <f aca="false">IF(V51="","",V51-V50)</f>
        <v/>
      </c>
      <c r="AE51" s="0" t="str">
        <f aca="false">IF(S51="","",S51-S50)</f>
        <v/>
      </c>
    </row>
    <row r="52" customFormat="false" ht="12.75" hidden="false" customHeight="false" outlineLevel="0" collapsed="false">
      <c r="C52" s="30"/>
      <c r="M52" s="208"/>
      <c r="P52" s="130"/>
      <c r="AB52" s="0" t="str">
        <f aca="false">IF(AE52="","",SUM(AC52:AK52))</f>
        <v/>
      </c>
    </row>
    <row r="53" customFormat="false" ht="12.75" hidden="false" customHeight="false" outlineLevel="0" collapsed="false">
      <c r="C53" s="30"/>
      <c r="P53" s="130"/>
    </row>
    <row r="54" customFormat="false" ht="12.75" hidden="false" customHeight="false" outlineLevel="0" collapsed="false">
      <c r="C54" s="30"/>
      <c r="P54" s="30"/>
    </row>
    <row r="55" customFormat="false" ht="12.75" hidden="false" customHeight="false" outlineLevel="0" collapsed="false">
      <c r="C55" s="30"/>
      <c r="O55" s="203"/>
      <c r="P55" s="30"/>
    </row>
    <row r="56" customFormat="false" ht="12.75" hidden="false" customHeight="false" outlineLevel="0" collapsed="false">
      <c r="C56" s="30"/>
      <c r="O56" s="203"/>
      <c r="P56" s="30"/>
    </row>
    <row r="57" customFormat="false" ht="12.75" hidden="false" customHeight="false" outlineLevel="0" collapsed="false">
      <c r="C57" s="30"/>
      <c r="O57" s="203"/>
    </row>
    <row r="58" customFormat="false" ht="12.75" hidden="false" customHeight="false" outlineLevel="0" collapsed="false">
      <c r="O58" s="203" t="n">
        <f aca="false">COUNT(O24:O57)</f>
        <v>19</v>
      </c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  <c r="M77" s="0" t="n">
        <v>10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164</v>
      </c>
      <c r="M78" s="225" t="s">
        <v>165</v>
      </c>
      <c r="N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7</v>
      </c>
      <c r="L79" s="0" t="n">
        <v>12</v>
      </c>
      <c r="M79" s="0" t="n">
        <v>20</v>
      </c>
      <c r="N79" s="0" t="n">
        <f aca="false">SUM(D79:M79)</f>
        <v>88</v>
      </c>
      <c r="O79" s="0" t="s">
        <v>120</v>
      </c>
    </row>
    <row r="80" customFormat="false" ht="12.75" hidden="false" customHeight="false" outlineLevel="0" collapsed="false">
      <c r="B80" s="0" t="s">
        <v>166</v>
      </c>
      <c r="C80" s="30" t="s">
        <v>10</v>
      </c>
      <c r="D80" s="0" t="n">
        <f aca="false">SUM(D81:D111)</f>
        <v>0</v>
      </c>
      <c r="E80" s="0" t="n">
        <f aca="false">SUM(E81:E111)</f>
        <v>0</v>
      </c>
      <c r="F80" s="0" t="n">
        <f aca="false">SUM(F81:F111)</f>
        <v>0</v>
      </c>
      <c r="G80" s="0" t="n">
        <f aca="false">SUM(G81:G111)</f>
        <v>0</v>
      </c>
      <c r="H80" s="0" t="n">
        <f aca="false">SUM(H81:H111)</f>
        <v>1</v>
      </c>
      <c r="I80" s="0" t="n">
        <f aca="false">SUM(I81:I111)</f>
        <v>0</v>
      </c>
      <c r="J80" s="0" t="n">
        <f aca="false">SUM(J81:J111)</f>
        <v>0</v>
      </c>
      <c r="K80" s="0" t="n">
        <f aca="false">SUM(K81:K111)</f>
        <v>0</v>
      </c>
      <c r="L80" s="0" t="n">
        <f aca="false">SUM(L81:L111)</f>
        <v>2</v>
      </c>
      <c r="M80" s="0" t="n">
        <f aca="false">SUM(M81:M111)</f>
        <v>2</v>
      </c>
      <c r="N80" s="0" t="n">
        <f aca="false">SUM(D80:M80)</f>
        <v>5</v>
      </c>
      <c r="O80" s="0" t="s">
        <v>121</v>
      </c>
    </row>
    <row r="81" customFormat="false" ht="12.75" hidden="false" customHeight="false" outlineLevel="0" collapsed="false">
      <c r="B81" s="0" t="str">
        <f aca="false">IF(SUM(D81:M81)&gt;0,SUM(D81:M81),"")</f>
        <v/>
      </c>
      <c r="C81" s="30" t="n">
        <v>1</v>
      </c>
    </row>
    <row r="82" customFormat="false" ht="12.75" hidden="false" customHeight="false" outlineLevel="0" collapsed="false">
      <c r="B82" s="0" t="str">
        <f aca="false">IF(SUM(D82:M82)&gt;0,SUM(D82:M82),"")</f>
        <v/>
      </c>
      <c r="C82" s="30" t="n">
        <v>2</v>
      </c>
    </row>
    <row r="83" customFormat="false" ht="12.75" hidden="false" customHeight="false" outlineLevel="0" collapsed="false">
      <c r="B83" s="0" t="str">
        <f aca="false">IF(SUM(D83:M83)&gt;0,SUM(D83:M83),"")</f>
        <v/>
      </c>
      <c r="C83" s="130" t="n">
        <v>3</v>
      </c>
    </row>
    <row r="84" customFormat="false" ht="12.75" hidden="false" customHeight="false" outlineLevel="0" collapsed="false">
      <c r="B84" s="0" t="str">
        <f aca="false">IF(SUM(D84:M84)&gt;0,SUM(D84:M84),"")</f>
        <v/>
      </c>
      <c r="C84" s="130" t="n">
        <v>4</v>
      </c>
    </row>
    <row r="85" customFormat="false" ht="12.75" hidden="false" customHeight="false" outlineLevel="0" collapsed="false">
      <c r="B85" s="0" t="n">
        <f aca="false">IF(SUM(D85:M85)&gt;0,SUM(D85:M85),"")</f>
        <v>2</v>
      </c>
      <c r="C85" s="30" t="n">
        <v>5</v>
      </c>
      <c r="L85" s="0" t="n">
        <v>1</v>
      </c>
      <c r="M85" s="0" t="n">
        <v>1</v>
      </c>
    </row>
    <row r="86" customFormat="false" ht="12.75" hidden="false" customHeight="false" outlineLevel="0" collapsed="false">
      <c r="B86" s="0" t="n">
        <f aca="false">IF(SUM(D86:M86)&gt;0,SUM(D86:M86),"")</f>
        <v>2</v>
      </c>
      <c r="C86" s="30" t="n">
        <v>6</v>
      </c>
      <c r="L86" s="0" t="n">
        <v>1</v>
      </c>
      <c r="M86" s="0" t="n">
        <v>1</v>
      </c>
    </row>
    <row r="87" customFormat="false" ht="12.75" hidden="false" customHeight="false" outlineLevel="0" collapsed="false">
      <c r="B87" s="0" t="str">
        <f aca="false">IF(SUM(D87:M87)&gt;0,SUM(D87:M87),"")</f>
        <v/>
      </c>
      <c r="C87" s="30" t="n">
        <v>7</v>
      </c>
    </row>
    <row r="88" customFormat="false" ht="12.75" hidden="false" customHeight="false" outlineLevel="0" collapsed="false">
      <c r="B88" s="0" t="str">
        <f aca="false">IF(SUM(D88:M88)&gt;0,SUM(D88:M88),"")</f>
        <v/>
      </c>
      <c r="C88" s="30" t="n">
        <v>8</v>
      </c>
    </row>
    <row r="89" customFormat="false" ht="12.75" hidden="false" customHeight="false" outlineLevel="0" collapsed="false">
      <c r="B89" s="0" t="str">
        <f aca="false">IF(SUM(D89:M89)&gt;0,SUM(D89:M89),"")</f>
        <v/>
      </c>
      <c r="C89" s="30" t="n">
        <v>9</v>
      </c>
    </row>
    <row r="90" customFormat="false" ht="12.75" hidden="false" customHeight="false" outlineLevel="0" collapsed="false">
      <c r="B90" s="0" t="str">
        <f aca="false">IF(SUM(D90:M90)&gt;0,SUM(D90:M90),"")</f>
        <v/>
      </c>
      <c r="C90" s="130" t="n">
        <v>10</v>
      </c>
    </row>
    <row r="91" customFormat="false" ht="12.75" hidden="false" customHeight="false" outlineLevel="0" collapsed="false">
      <c r="B91" s="0" t="str">
        <f aca="false">IF(SUM(D91:M91)&gt;0,SUM(D91:M91),"")</f>
        <v/>
      </c>
      <c r="C91" s="130" t="n">
        <v>11</v>
      </c>
      <c r="G91" s="134"/>
    </row>
    <row r="92" customFormat="false" ht="12.75" hidden="false" customHeight="false" outlineLevel="0" collapsed="false">
      <c r="B92" s="0" t="str">
        <f aca="false">IF(SUM(D92:M92)&gt;0,SUM(D92:M92),"")</f>
        <v/>
      </c>
      <c r="C92" s="30" t="n">
        <v>12</v>
      </c>
    </row>
    <row r="93" customFormat="false" ht="12.75" hidden="false" customHeight="false" outlineLevel="0" collapsed="false">
      <c r="B93" s="0" t="str">
        <f aca="false">IF(SUM(D93:M93)&gt;0,SUM(D93:M93),"")</f>
        <v/>
      </c>
      <c r="C93" s="30" t="n">
        <v>13</v>
      </c>
    </row>
    <row r="94" customFormat="false" ht="12.75" hidden="false" customHeight="false" outlineLevel="0" collapsed="false">
      <c r="B94" s="0" t="str">
        <f aca="false">IF(SUM(D94:M94)&gt;0,SUM(D94:M94),"")</f>
        <v/>
      </c>
      <c r="C94" s="30" t="n">
        <v>14</v>
      </c>
    </row>
    <row r="95" customFormat="false" ht="12.75" hidden="false" customHeight="false" outlineLevel="0" collapsed="false">
      <c r="B95" s="0" t="n">
        <f aca="false">IF(SUM(D95:M95)&gt;0,SUM(D95:M95),"")</f>
        <v>1</v>
      </c>
      <c r="C95" s="30" t="n">
        <v>15</v>
      </c>
      <c r="H95" s="0" t="n">
        <v>1</v>
      </c>
    </row>
    <row r="96" customFormat="false" ht="12.75" hidden="false" customHeight="false" outlineLevel="0" collapsed="false">
      <c r="B96" s="0" t="str">
        <f aca="false">IF(SUM(D96:M96)&gt;0,SUM(D96:M96),"")</f>
        <v/>
      </c>
      <c r="C96" s="30" t="n">
        <v>16</v>
      </c>
    </row>
    <row r="97" customFormat="false" ht="12.75" hidden="false" customHeight="false" outlineLevel="0" collapsed="false">
      <c r="B97" s="0" t="str">
        <f aca="false">IF(SUM(D97:M97)&gt;0,SUM(D97:M97),"")</f>
        <v/>
      </c>
      <c r="C97" s="130" t="n">
        <v>17</v>
      </c>
    </row>
    <row r="98" customFormat="false" ht="12.75" hidden="false" customHeight="false" outlineLevel="0" collapsed="false">
      <c r="B98" s="0" t="str">
        <f aca="false">IF(SUM(D98:M98)&gt;0,SUM(D98:M98),"")</f>
        <v/>
      </c>
      <c r="C98" s="130" t="n">
        <v>18</v>
      </c>
    </row>
    <row r="99" customFormat="false" ht="12.75" hidden="false" customHeight="false" outlineLevel="0" collapsed="false">
      <c r="B99" s="0" t="str">
        <f aca="false">IF(SUM(D99:M99)&gt;0,SUM(D99:M99),"")</f>
        <v/>
      </c>
      <c r="C99" s="30" t="n">
        <v>19</v>
      </c>
    </row>
    <row r="100" customFormat="false" ht="12.75" hidden="false" customHeight="false" outlineLevel="0" collapsed="false">
      <c r="B100" s="0" t="str">
        <f aca="false">IF(SUM(D100:M100)&gt;0,SUM(D100:M100),"")</f>
        <v/>
      </c>
      <c r="C100" s="30" t="n">
        <v>20</v>
      </c>
    </row>
    <row r="101" customFormat="false" ht="12.75" hidden="false" customHeight="false" outlineLevel="0" collapsed="false">
      <c r="B101" s="0" t="str">
        <f aca="false">IF(SUM(D101:M101)&gt;0,SUM(D101:M101),"")</f>
        <v/>
      </c>
      <c r="C101" s="30" t="n">
        <v>21</v>
      </c>
    </row>
    <row r="102" customFormat="false" ht="12.75" hidden="false" customHeight="false" outlineLevel="0" collapsed="false">
      <c r="B102" s="0" t="str">
        <f aca="false">IF(SUM(D102:M102)&gt;0,SUM(D102:M102),"")</f>
        <v/>
      </c>
      <c r="C102" s="30" t="n">
        <v>22</v>
      </c>
    </row>
    <row r="103" customFormat="false" ht="12.75" hidden="false" customHeight="false" outlineLevel="0" collapsed="false">
      <c r="B103" s="0" t="str">
        <f aca="false">IF(SUM(D103:M103)&gt;0,SUM(D103:M103),"")</f>
        <v/>
      </c>
      <c r="C103" s="30" t="n">
        <v>23</v>
      </c>
    </row>
    <row r="104" customFormat="false" ht="12.75" hidden="false" customHeight="false" outlineLevel="0" collapsed="false">
      <c r="B104" s="0" t="str">
        <f aca="false">IF(SUM(D104:M104)&gt;0,SUM(D104:M104),"")</f>
        <v/>
      </c>
      <c r="C104" s="130" t="n">
        <v>24</v>
      </c>
    </row>
    <row r="105" customFormat="false" ht="12.75" hidden="false" customHeight="false" outlineLevel="0" collapsed="false">
      <c r="B105" s="0" t="str">
        <f aca="false">IF(SUM(D105:M105)&gt;0,SUM(D105:M105),"")</f>
        <v/>
      </c>
      <c r="C105" s="130" t="n">
        <v>25</v>
      </c>
    </row>
    <row r="106" customFormat="false" ht="12.75" hidden="false" customHeight="false" outlineLevel="0" collapsed="false">
      <c r="B106" s="0" t="str">
        <f aca="false">IF(SUM(D106:M106)&gt;0,SUM(D106:M106),"")</f>
        <v/>
      </c>
      <c r="C106" s="30" t="n">
        <v>26</v>
      </c>
    </row>
    <row r="107" customFormat="false" ht="12.75" hidden="false" customHeight="false" outlineLevel="0" collapsed="false">
      <c r="B107" s="0" t="str">
        <f aca="false">IF(SUM(D107:M107)&gt;0,SUM(D107:M107),"")</f>
        <v/>
      </c>
      <c r="C107" s="30" t="n">
        <v>27</v>
      </c>
    </row>
    <row r="108" customFormat="false" ht="12.75" hidden="false" customHeight="false" outlineLevel="0" collapsed="false">
      <c r="B108" s="0" t="str">
        <f aca="false">IF(SUM(D108:M108)&gt;0,SUM(D108:M108),"")</f>
        <v/>
      </c>
      <c r="C108" s="30" t="n">
        <v>28</v>
      </c>
    </row>
    <row r="109" customFormat="false" ht="12.75" hidden="false" customHeight="false" outlineLevel="0" collapsed="false">
      <c r="B109" s="0" t="str">
        <f aca="false">IF(SUM(D109:M109)&gt;0,SUM(D109:M109),"")</f>
        <v/>
      </c>
      <c r="C109" s="30" t="n">
        <v>29</v>
      </c>
    </row>
    <row r="110" customFormat="false" ht="12.75" hidden="false" customHeight="false" outlineLevel="0" collapsed="false">
      <c r="B110" s="0" t="str">
        <f aca="false">IF(SUM(D110:M110)&gt;0,SUM(D110:M110),"")</f>
        <v/>
      </c>
      <c r="C110" s="30" t="n">
        <v>30</v>
      </c>
      <c r="S110" s="134"/>
    </row>
    <row r="111" customFormat="false" ht="12.75" hidden="false" customHeight="false" outlineLevel="0" collapsed="false">
      <c r="C111" s="30" t="n">
        <v>31</v>
      </c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B113" s="226" t="n">
        <v>94</v>
      </c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87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0</v>
      </c>
      <c r="K117" s="0" t="n">
        <f aca="false">SUM(K118:K148)</f>
        <v>0</v>
      </c>
      <c r="L117" s="0" t="n">
        <f aca="false">SUM(L118:L148)</f>
        <v>6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6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30" t="n">
        <v>1</v>
      </c>
      <c r="U118" s="30" t="n">
        <v>1</v>
      </c>
    </row>
    <row r="119" customFormat="false" ht="12.75" hidden="false" customHeight="false" outlineLevel="0" collapsed="false">
      <c r="C119" s="30" t="n">
        <v>2</v>
      </c>
      <c r="U119" s="30" t="n">
        <v>2</v>
      </c>
    </row>
    <row r="120" customFormat="false" ht="12.75" hidden="false" customHeight="false" outlineLevel="0" collapsed="false">
      <c r="C120" s="130" t="n">
        <v>3</v>
      </c>
      <c r="U120" s="130" t="n">
        <v>3</v>
      </c>
    </row>
    <row r="121" customFormat="false" ht="12.75" hidden="false" customHeight="false" outlineLevel="0" collapsed="false">
      <c r="C121" s="130" t="n">
        <v>4</v>
      </c>
      <c r="U121" s="130" t="n">
        <v>4</v>
      </c>
    </row>
    <row r="122" customFormat="false" ht="12.75" hidden="false" customHeight="false" outlineLevel="0" collapsed="false">
      <c r="C122" s="30" t="n">
        <v>5</v>
      </c>
      <c r="U122" s="30" t="n">
        <v>5</v>
      </c>
    </row>
    <row r="123" customFormat="false" ht="12.75" hidden="false" customHeight="false" outlineLevel="0" collapsed="false">
      <c r="C123" s="30" t="n">
        <v>6</v>
      </c>
      <c r="U123" s="30" t="n">
        <v>6</v>
      </c>
    </row>
    <row r="124" customFormat="false" ht="12.75" hidden="false" customHeight="false" outlineLevel="0" collapsed="false">
      <c r="C124" s="30" t="n">
        <v>7</v>
      </c>
      <c r="U124" s="30" t="n">
        <v>7</v>
      </c>
    </row>
    <row r="125" customFormat="false" ht="12.75" hidden="false" customHeight="false" outlineLevel="0" collapsed="false">
      <c r="C125" s="30" t="n">
        <v>8</v>
      </c>
      <c r="U125" s="30" t="n">
        <v>8</v>
      </c>
    </row>
    <row r="126" customFormat="false" ht="12.75" hidden="false" customHeight="false" outlineLevel="0" collapsed="false">
      <c r="C126" s="30" t="n">
        <v>9</v>
      </c>
      <c r="U126" s="30" t="n">
        <v>9</v>
      </c>
    </row>
    <row r="127" customFormat="false" ht="12.75" hidden="false" customHeight="false" outlineLevel="0" collapsed="false">
      <c r="C127" s="130" t="n">
        <v>10</v>
      </c>
      <c r="U127" s="130" t="n">
        <v>10</v>
      </c>
    </row>
    <row r="128" customFormat="false" ht="12.75" hidden="false" customHeight="false" outlineLevel="0" collapsed="false">
      <c r="C128" s="130" t="n">
        <v>11</v>
      </c>
      <c r="U128" s="130" t="n">
        <v>11</v>
      </c>
      <c r="Y128" s="134"/>
    </row>
    <row r="129" customFormat="false" ht="12.75" hidden="false" customHeight="false" outlineLevel="0" collapsed="false">
      <c r="C129" s="30" t="n">
        <v>12</v>
      </c>
      <c r="U129" s="30" t="n">
        <v>12</v>
      </c>
    </row>
    <row r="130" customFormat="false" ht="12.75" hidden="false" customHeight="false" outlineLevel="0" collapsed="false">
      <c r="C130" s="30" t="n">
        <v>13</v>
      </c>
      <c r="J130" s="1"/>
      <c r="U130" s="30" t="n">
        <v>13</v>
      </c>
    </row>
    <row r="131" customFormat="false" ht="12.75" hidden="false" customHeight="false" outlineLevel="0" collapsed="false">
      <c r="C131" s="30" t="n">
        <v>14</v>
      </c>
      <c r="L131" s="0" t="n">
        <v>3</v>
      </c>
      <c r="U131" s="30" t="n">
        <v>14</v>
      </c>
    </row>
    <row r="132" customFormat="false" ht="12.75" hidden="false" customHeight="false" outlineLevel="0" collapsed="false">
      <c r="C132" s="30" t="n">
        <v>15</v>
      </c>
      <c r="L132" s="0" t="n">
        <v>3</v>
      </c>
      <c r="U132" s="30" t="n">
        <v>15</v>
      </c>
    </row>
    <row r="133" customFormat="false" ht="12.75" hidden="false" customHeight="false" outlineLevel="0" collapsed="false">
      <c r="C133" s="30" t="n">
        <v>16</v>
      </c>
      <c r="U133" s="30" t="n">
        <v>16</v>
      </c>
    </row>
    <row r="134" customFormat="false" ht="12.75" hidden="false" customHeight="false" outlineLevel="0" collapsed="false">
      <c r="C134" s="130" t="n">
        <v>17</v>
      </c>
      <c r="U134" s="130" t="n">
        <v>17</v>
      </c>
    </row>
    <row r="135" customFormat="false" ht="12.75" hidden="false" customHeight="false" outlineLevel="0" collapsed="false">
      <c r="C135" s="130" t="n">
        <v>18</v>
      </c>
      <c r="U135" s="130" t="n">
        <v>18</v>
      </c>
    </row>
    <row r="136" customFormat="false" ht="12.75" hidden="false" customHeight="false" outlineLevel="0" collapsed="false">
      <c r="C136" s="30" t="n">
        <v>19</v>
      </c>
      <c r="U136" s="30" t="n">
        <v>19</v>
      </c>
    </row>
    <row r="137" customFormat="false" ht="12.75" hidden="false" customHeight="false" outlineLevel="0" collapsed="false">
      <c r="C137" s="30" t="n">
        <v>20</v>
      </c>
      <c r="U137" s="30" t="n">
        <v>20</v>
      </c>
    </row>
    <row r="138" customFormat="false" ht="12.75" hidden="false" customHeight="false" outlineLevel="0" collapsed="false">
      <c r="C138" s="30" t="n">
        <v>21</v>
      </c>
      <c r="U138" s="30" t="n">
        <v>21</v>
      </c>
    </row>
    <row r="139" customFormat="false" ht="12.75" hidden="false" customHeight="false" outlineLevel="0" collapsed="false">
      <c r="C139" s="30" t="n">
        <v>22</v>
      </c>
      <c r="U139" s="30" t="n">
        <v>22</v>
      </c>
    </row>
    <row r="140" customFormat="false" ht="12.75" hidden="false" customHeight="false" outlineLevel="0" collapsed="false">
      <c r="C140" s="30" t="n">
        <v>23</v>
      </c>
      <c r="U140" s="30" t="n">
        <v>23</v>
      </c>
    </row>
    <row r="141" customFormat="false" ht="12.75" hidden="false" customHeight="false" outlineLevel="0" collapsed="false">
      <c r="C141" s="130" t="n">
        <v>24</v>
      </c>
      <c r="U141" s="130" t="n">
        <v>24</v>
      </c>
    </row>
    <row r="142" customFormat="false" ht="12.75" hidden="false" customHeight="false" outlineLevel="0" collapsed="false">
      <c r="C142" s="130" t="n">
        <v>25</v>
      </c>
      <c r="U142" s="130" t="n">
        <v>25</v>
      </c>
    </row>
    <row r="143" customFormat="false" ht="12.75" hidden="false" customHeight="false" outlineLevel="0" collapsed="false">
      <c r="C143" s="30" t="n">
        <v>26</v>
      </c>
      <c r="U143" s="30" t="n">
        <v>26</v>
      </c>
    </row>
    <row r="144" customFormat="false" ht="12.75" hidden="false" customHeight="false" outlineLevel="0" collapsed="false">
      <c r="C144" s="30" t="n">
        <v>27</v>
      </c>
      <c r="U144" s="30" t="n">
        <v>27</v>
      </c>
    </row>
    <row r="145" customFormat="false" ht="12.75" hidden="false" customHeight="false" outlineLevel="0" collapsed="false">
      <c r="C145" s="30" t="n">
        <v>28</v>
      </c>
      <c r="U145" s="30" t="n">
        <v>28</v>
      </c>
    </row>
    <row r="146" customFormat="false" ht="12.75" hidden="false" customHeight="false" outlineLevel="0" collapsed="false">
      <c r="C146" s="30" t="n">
        <v>29</v>
      </c>
      <c r="U146" s="30" t="n">
        <v>29</v>
      </c>
    </row>
    <row r="147" customFormat="false" ht="12.75" hidden="false" customHeight="false" outlineLevel="0" collapsed="false">
      <c r="C147" s="30" t="n">
        <v>30</v>
      </c>
      <c r="U147" s="30" t="n">
        <v>30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B21">
    <cfRule type="cellIs" priority="3" operator="equal" aboveAverage="0" equalAverage="0" bottom="0" percent="0" rank="0" text="" dxfId="0">
      <formula>$AB$18</formula>
    </cfRule>
  </conditionalFormatting>
  <conditionalFormatting sqref="AB22:AB51">
    <cfRule type="cellIs" priority="4" operator="equal" aboveAverage="0" equalAverage="0" bottom="0" percent="0" rank="0" text="" dxfId="0">
      <formula>$AB$18</formula>
    </cfRule>
  </conditionalFormatting>
  <conditionalFormatting sqref="A20:A51">
    <cfRule type="cellIs" priority="5" operator="lessThan" aboveAverage="0" equalAverage="0" bottom="0" percent="0" rank="0" text="" dxfId="0">
      <formula>0</formula>
    </cfRule>
  </conditionalFormatting>
  <conditionalFormatting sqref="A21:A51">
    <cfRule type="cellIs" priority="6" operator="lessThan" aboveAverage="0" equalAverage="0" bottom="0" percent="0" rank="0" text="" dxfId="0">
      <formula>0</formula>
    </cfRule>
    <cfRule type="cellIs" priority="7" operator="lessThan" aboveAverage="0" equalAverage="0" bottom="0" percent="0" rank="0" text="" dxfId="1">
      <formula>0</formula>
    </cfRule>
    <cfRule type="cellIs" priority="8" operator="lessThan" aboveAverage="0" equalAverage="0" bottom="0" percent="0" rank="0" text="" dxfId="2">
      <formula>0</formula>
    </cfRule>
  </conditionalFormatting>
  <conditionalFormatting sqref="D81:L110">
    <cfRule type="cellIs" priority="9" operator="greaterThan" aboveAverage="0" equalAverage="0" bottom="0" percent="0" rank="0" text="" dxfId="3">
      <formula>0</formula>
    </cfRule>
  </conditionalFormatting>
  <conditionalFormatting sqref="D118:O147">
    <cfRule type="cellIs" priority="10" operator="greaterThan" aboveAverage="0" equalAverage="0" bottom="0" percent="0" rank="0" text="" dxfId="4">
      <formula>0</formula>
    </cfRule>
  </conditionalFormatting>
  <conditionalFormatting sqref="AD21">
    <cfRule type="cellIs" priority="11" operator="equal" aboveAverage="0" equalAverage="0" bottom="0" percent="0" rank="0" text="" dxfId="5">
      <formula>$AD$18</formula>
    </cfRule>
  </conditionalFormatting>
  <conditionalFormatting sqref="M81:M111">
    <cfRule type="cellIs" priority="12" operator="greaterThan" aboveAverage="0" equalAverage="0" bottom="0" percent="0" rank="0" text="" dxfId="6">
      <formula>0</formula>
    </cfRule>
  </conditionalFormatting>
  <conditionalFormatting sqref="D81:M111">
    <cfRule type="cellIs" priority="13" operator="greaterThan" aboveAverage="0" equalAverage="0" bottom="0" percent="0" rank="0" text="" dxfId="7">
      <formula>0</formula>
    </cfRule>
    <cfRule type="cellIs" priority="14" operator="greaterThan" aboveAverage="0" equalAverage="0" bottom="0" percent="0" rank="0" text="" dxfId="8">
      <formula>1</formula>
    </cfRule>
    <cfRule type="cellIs" priority="15" operator="greaterThan" aboveAverage="0" equalAverage="0" bottom="0" percent="0" rank="0" text="" dxfId="9">
      <formula>1</formula>
    </cfRule>
    <cfRule type="cellIs" priority="16" operator="greaterThan" aboveAverage="0" equalAverage="0" bottom="0" percent="0" rank="0" text="" dxfId="10">
      <formula>1</formula>
    </cfRule>
  </conditionalFormatting>
  <conditionalFormatting sqref="D118:O148">
    <cfRule type="cellIs" priority="17" operator="greaterThan" aboveAverage="0" equalAverage="0" bottom="0" percent="0" rank="0" text="" dxfId="11">
      <formula>0</formula>
    </cfRule>
    <cfRule type="cellIs" priority="18" operator="greaterThan" aboveAverage="0" equalAverage="0" bottom="0" percent="0" rank="0" text="" dxfId="12">
      <formula>0</formula>
    </cfRule>
  </conditionalFormatting>
  <conditionalFormatting sqref="AD21">
    <cfRule type="cellIs" priority="19" operator="equal" aboveAverage="0" equalAverage="0" bottom="0" percent="0" rank="0" text="" dxfId="13">
      <formula>$AD$18</formula>
    </cfRule>
  </conditionalFormatting>
  <conditionalFormatting sqref="AE21">
    <cfRule type="cellIs" priority="20" operator="equal" aboveAverage="0" equalAverage="0" bottom="0" percent="0" rank="0" text="" dxfId="14">
      <formula>$AD$18</formula>
    </cfRule>
  </conditionalFormatting>
  <conditionalFormatting sqref="AE21">
    <cfRule type="cellIs" priority="21" operator="equal" aboveAverage="0" equalAverage="0" bottom="0" percent="0" rank="0" text="" dxfId="15">
      <formula>$AD$18</formula>
    </cfRule>
  </conditionalFormatting>
  <conditionalFormatting sqref="AE52">
    <cfRule type="cellIs" priority="22" operator="equal" aboveAverage="0" equalAverage="0" bottom="0" percent="0" rank="0" text="" dxfId="16">
      <formula>$AE$18</formula>
    </cfRule>
  </conditionalFormatting>
  <conditionalFormatting sqref="D81:M110">
    <cfRule type="cellIs" priority="23" operator="greaterThan" aboveAverage="0" equalAverage="0" bottom="0" percent="0" rank="0" text="" dxfId="0">
      <formula>0</formula>
    </cfRule>
  </conditionalFormatting>
  <conditionalFormatting sqref="AD22:AE28">
    <cfRule type="cellIs" priority="24" operator="equal" aboveAverage="0" equalAverage="0" bottom="0" percent="0" rank="0" text="" dxfId="0">
      <formula>$AC$18</formula>
    </cfRule>
    <cfRule type="cellIs" priority="25" operator="equal" aboveAverage="0" equalAverage="0" bottom="0" percent="0" rank="0" text="" dxfId="0">
      <formula>$AC$18</formula>
    </cfRule>
  </conditionalFormatting>
  <conditionalFormatting sqref="AD30:AE51">
    <cfRule type="cellIs" priority="26" operator="equal" aboveAverage="0" equalAverage="0" bottom="0" percent="0" rank="0" text="" dxfId="0">
      <formula>$AC$18</formula>
    </cfRule>
    <cfRule type="cellIs" priority="27" operator="equal" aboveAverage="0" equalAverage="0" bottom="0" percent="0" rank="0" text="" dxfId="0">
      <formula>$AC$18</formula>
    </cfRule>
  </conditionalFormatting>
  <conditionalFormatting sqref="AD22:AE51">
    <cfRule type="cellIs" priority="28" operator="equal" aboveAverage="0" equalAverage="0" bottom="0" percent="0" rank="0" text="" dxfId="0">
      <formula>$AC$18</formula>
    </cfRule>
  </conditionalFormatting>
  <conditionalFormatting sqref="AD22:AE22">
    <cfRule type="cellIs" priority="29" operator="equal" aboveAverage="0" equalAverage="0" bottom="0" percent="0" rank="0" text="" dxfId="0">
      <formula>$AC$18</formula>
    </cfRule>
  </conditionalFormatting>
  <conditionalFormatting sqref="AD22:AE51">
    <cfRule type="cellIs" priority="30" operator="equal" aboveAverage="0" equalAverage="0" bottom="0" percent="0" rank="0" text="" dxfId="0">
      <formula>$AC$18</formula>
    </cfRule>
    <cfRule type="cellIs" priority="31" operator="equal" aboveAverage="0" equalAverage="0" bottom="0" percent="0" rank="0" text="" dxfId="1">
      <formula>$AC$18</formula>
    </cfRule>
  </conditionalFormatting>
  <conditionalFormatting sqref="AD22:AD51">
    <cfRule type="cellIs" priority="32" operator="equal" aboveAverage="0" equalAverage="0" bottom="0" percent="0" rank="0" text="" dxfId="2">
      <formula>$AD$18</formula>
    </cfRule>
  </conditionalFormatting>
  <conditionalFormatting sqref="AE22:AE52">
    <cfRule type="cellIs" priority="33" operator="equal" aboveAverage="0" equalAverage="0" bottom="0" percent="0" rank="0" text="" dxfId="3">
      <formula>$AE$18</formula>
    </cfRule>
  </conditionalFormatting>
  <conditionalFormatting sqref="AB21:AB51">
    <cfRule type="cellIs" priority="34" operator="equal" aboveAverage="0" equalAverage="0" bottom="0" percent="0" rank="0" text="" dxfId="4">
      <formula>$AB$18</formula>
    </cfRule>
  </conditionalFormatting>
  <conditionalFormatting sqref="AC21">
    <cfRule type="cellIs" priority="35" operator="equal" aboveAverage="0" equalAverage="0" bottom="0" percent="0" rank="0" text="" dxfId="5">
      <formula>$AB$18</formula>
    </cfRule>
  </conditionalFormatting>
  <conditionalFormatting sqref="AC22:AC51">
    <cfRule type="cellIs" priority="36" operator="equal" aboveAverage="0" equalAverage="0" bottom="0" percent="0" rank="0" text="" dxfId="0">
      <formula>$AB$18</formula>
    </cfRule>
  </conditionalFormatting>
  <conditionalFormatting sqref="AC21:AC51">
    <cfRule type="cellIs" priority="37" operator="equal" aboveAverage="0" equalAverage="0" bottom="0" percent="0" rank="0" text="" dxfId="0">
      <formula>$AB$18</formula>
    </cfRule>
  </conditionalFormatting>
  <conditionalFormatting sqref="AC21:AC52">
    <cfRule type="cellIs" priority="38" operator="equal" aboveAverage="0" equalAverage="0" bottom="0" percent="0" rank="0" text="" dxfId="0">
      <formula>$AC$18</formula>
    </cfRule>
  </conditionalFormatting>
  <conditionalFormatting sqref="AD21:AD52">
    <cfRule type="cellIs" priority="39" operator="equal" aboveAverage="0" equalAverage="0" bottom="0" percent="0" rank="0" text="" dxfId="0">
      <formula>$AD$18</formula>
    </cfRule>
  </conditionalFormatting>
  <conditionalFormatting sqref="AE21:AE52">
    <cfRule type="cellIs" priority="40" operator="equal" aboveAverage="0" equalAverage="0" bottom="0" percent="0" rank="0" text="" dxfId="1">
      <formula>$AE$18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G109" activeCellId="0" sqref="G109"/>
    </sheetView>
  </sheetViews>
  <sheetFormatPr defaultRowHeight="12.75"/>
  <cols>
    <col collapsed="false" hidden="false" max="6" min="1" style="0" width="8.36734693877551"/>
    <col collapsed="false" hidden="false" max="7" min="7" style="0" width="10.8010204081633"/>
    <col collapsed="false" hidden="false" max="8" min="8" style="0" width="10.2602040816327"/>
    <col collapsed="false" hidden="false" max="9" min="9" style="0" width="14.5816326530612"/>
    <col collapsed="false" hidden="false" max="30" min="10" style="0" width="8.36734693877551"/>
    <col collapsed="false" hidden="false" max="31" min="31" style="0" width="10.9336734693878"/>
    <col collapsed="false" hidden="false" max="33" min="32" style="0" width="8.36734693877551"/>
    <col collapsed="false" hidden="false" max="34" min="34" style="0" width="11.3418367346939"/>
    <col collapsed="false" hidden="false" max="1025" min="35" style="0" width="8.36734693877551"/>
  </cols>
  <sheetData>
    <row r="1" customFormat="false" ht="12.75" hidden="false" customHeight="false" outlineLevel="0" collapsed="false">
      <c r="I1" s="163" t="n">
        <f aca="true">NOW()</f>
        <v>43164.7511960532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224" t="n">
        <f aca="false">I2-I1</f>
        <v>-547.176959942146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1988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-1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4729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0.458333333333333</v>
      </c>
      <c r="K8" s="180" t="n">
        <v>0.717361111111111</v>
      </c>
      <c r="L8" s="180" t="n">
        <v>0.395833333333333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0.484027777777778</v>
      </c>
      <c r="K9" s="180" t="n">
        <v>0.739583333333333</v>
      </c>
      <c r="L9" s="180" t="n">
        <v>0.547916666666667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0.616666666666667</v>
      </c>
      <c r="K10" s="174" t="n">
        <f aca="false">(K9-K8)*24</f>
        <v>0.533333333333329</v>
      </c>
      <c r="L10" s="174" t="n">
        <f aca="false">(L9-L8)*24</f>
        <v>3.65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F11" s="134"/>
      <c r="AH11" s="227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e">
        <f aca="false">R16/E18</f>
        <v>#DIV/0!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/>
      <c r="AJ14" s="47"/>
    </row>
    <row r="15" customFormat="false" ht="15.75" hidden="false" customHeight="true" outlineLevel="0" collapsed="false">
      <c r="B15" s="30" t="n">
        <f aca="false">COUNT(C21:C51)</f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31</v>
      </c>
      <c r="Q15" s="30"/>
      <c r="R15" s="190" t="n">
        <f aca="false">MAX(R21:R51)/F5</f>
        <v>1.00083752093802</v>
      </c>
      <c r="S15" s="30"/>
      <c r="T15" s="30"/>
      <c r="U15" s="30" t="s">
        <v>85</v>
      </c>
      <c r="W15" s="159"/>
      <c r="X15" s="30"/>
      <c r="AA15" s="30"/>
      <c r="AG15" s="134"/>
      <c r="AI15" s="47"/>
      <c r="AJ15" s="47"/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1</v>
      </c>
      <c r="S16" s="132"/>
      <c r="T16" s="132"/>
      <c r="U16" s="30" t="n">
        <f aca="false">MAX(U21:U51)-U19</f>
        <v>0</v>
      </c>
      <c r="V16" s="30" t="n">
        <f aca="false">MAX(V21:V51)-V19</f>
        <v>3</v>
      </c>
      <c r="W16" s="191"/>
      <c r="X16" s="132"/>
      <c r="AA16" s="132"/>
      <c r="AI16" s="204"/>
      <c r="AJ16" s="47"/>
    </row>
    <row r="17" customFormat="false" ht="15.75" hidden="false" customHeight="true" outlineLevel="0" collapsed="false">
      <c r="A17" s="134" t="n">
        <f aca="false">B17-D17</f>
        <v>17.7946666666667</v>
      </c>
      <c r="B17" s="192" t="n">
        <f aca="false">B14*COUNT(D21:D51)</f>
        <v>115</v>
      </c>
      <c r="C17" s="193" t="s">
        <v>88</v>
      </c>
      <c r="D17" s="194" t="n">
        <f aca="false">SUM(D21:D51)</f>
        <v>97.2053333333333</v>
      </c>
      <c r="E17" s="30"/>
      <c r="F17" s="30" t="n">
        <f aca="false">D17-E14</f>
        <v>-17.7946666666667</v>
      </c>
      <c r="H17" s="176"/>
      <c r="O17" s="184" t="s">
        <v>1</v>
      </c>
      <c r="P17" s="0" t="s">
        <v>89</v>
      </c>
      <c r="R17" s="170" t="n">
        <f aca="false">(MAX(R21:R51)-R19)/COUNT(R21:R51)</f>
        <v>1</v>
      </c>
      <c r="S17" s="30"/>
      <c r="U17" s="133" t="n">
        <f aca="false">U16/COUNT(U21:U51)</f>
        <v>0</v>
      </c>
      <c r="V17" s="134" t="n">
        <f aca="false">(MAX(V21:V51)-V19)/COUNT(V21:V51)</f>
        <v>0.0967741935483871</v>
      </c>
      <c r="W17" s="176"/>
      <c r="AI17" s="204"/>
      <c r="AJ17" s="204"/>
      <c r="AL17" s="134"/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0</v>
      </c>
      <c r="F18" s="30" t="n">
        <f aca="false">SUM(F21:F51)</f>
        <v>0</v>
      </c>
      <c r="G18" s="132" t="n">
        <f aca="false">SUM(G21:G51)</f>
        <v>80.5833333333333</v>
      </c>
      <c r="H18" s="159" t="n">
        <f aca="false">SUM(H21:H51)</f>
        <v>0.001</v>
      </c>
      <c r="I18" s="196" t="n">
        <f aca="false">SUM(I21:I51)</f>
        <v>16.62</v>
      </c>
      <c r="J18" s="196" t="n">
        <f aca="false">SUM(J21:J51)</f>
        <v>0</v>
      </c>
      <c r="L18" s="196" t="n">
        <f aca="false">SUM(L21:L51)</f>
        <v>0.001</v>
      </c>
      <c r="O18" s="192" t="n">
        <v>40</v>
      </c>
      <c r="P18" s="0" t="s">
        <v>90</v>
      </c>
      <c r="R18" s="0" t="n">
        <f aca="false">F5-MAX(R21:R51)</f>
        <v>-1</v>
      </c>
      <c r="S18" s="132" t="n">
        <f aca="false">F4-S19</f>
        <v>502</v>
      </c>
      <c r="U18" s="0" t="n">
        <v>220</v>
      </c>
      <c r="AA18" s="30"/>
      <c r="AB18" s="0" t="n">
        <f aca="false">MAX(AB21:AB51)</f>
        <v>3</v>
      </c>
      <c r="AC18" s="0" t="n">
        <f aca="false">MAX(AC21:AC51)</f>
        <v>1</v>
      </c>
      <c r="AD18" s="0" t="n">
        <f aca="false">MAX(AD21:AD51)</f>
        <v>2</v>
      </c>
      <c r="AE18" s="0" t="n">
        <f aca="false">MAX(AE21:AE51)</f>
        <v>1</v>
      </c>
    </row>
    <row r="19" customFormat="false" ht="15.75" hidden="false" customHeight="true" outlineLevel="0" collapsed="false">
      <c r="A19" s="197" t="n">
        <f aca="false">SUM(A21:A51)</f>
        <v>119.794666666667</v>
      </c>
      <c r="C19" s="30" t="s">
        <v>86</v>
      </c>
      <c r="D19" s="132" t="n">
        <f aca="false">D17/COUNT(D21:D51)</f>
        <v>3.13565591397849</v>
      </c>
      <c r="E19" s="132" t="n">
        <f aca="false">E18/COUNT(E21:E51)</f>
        <v>0</v>
      </c>
      <c r="F19" s="30" t="n">
        <f aca="false">IF(COUNT(F21:F51)&gt;0,(F18/COUNT(F21:F51)),0)</f>
        <v>0</v>
      </c>
      <c r="G19" s="132" t="n">
        <f aca="false">IF(COUNT(G21:G51)&gt;0,(G18/COUNT(G21:G51)),0)</f>
        <v>2.5994623655914</v>
      </c>
      <c r="H19" s="191" t="n">
        <f aca="false">H18/COUNT(D21:D51)</f>
        <v>3.2258064516129E-005</v>
      </c>
      <c r="I19" s="132" t="n">
        <f aca="false">I18/COUNT(I21:I51)</f>
        <v>0.536129032258065</v>
      </c>
      <c r="L19" s="132" t="n">
        <f aca="false">L18/COUNT(L21:L51)</f>
        <v>0.001</v>
      </c>
      <c r="P19" s="198" t="s">
        <v>91</v>
      </c>
      <c r="R19" s="0" t="n">
        <v>1194</v>
      </c>
      <c r="S19" s="133" t="n">
        <v>308</v>
      </c>
      <c r="T19" s="30"/>
      <c r="U19" s="30" t="n">
        <v>0</v>
      </c>
      <c r="V19" s="30" t="n">
        <v>223</v>
      </c>
      <c r="W19" s="191"/>
      <c r="X19" s="132"/>
      <c r="AA19" s="30"/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36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$F$5-O21</f>
        <v>199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E20" s="30" t="s">
        <v>167</v>
      </c>
      <c r="AH20" s="136" t="s">
        <v>36</v>
      </c>
      <c r="AI20" s="136" t="s">
        <v>168</v>
      </c>
      <c r="AJ20" s="136" t="s">
        <v>169</v>
      </c>
      <c r="AK20" s="136" t="s">
        <v>170</v>
      </c>
      <c r="AL20" s="204" t="s">
        <v>171</v>
      </c>
      <c r="AM20" s="136" t="s">
        <v>172</v>
      </c>
    </row>
    <row r="21" customFormat="false" ht="15.75" hidden="false" customHeight="true" outlineLevel="0" collapsed="false">
      <c r="A21" s="186" t="n">
        <f aca="false">IF(D21="","",SUM($J$12:$L$12)-D21)</f>
        <v>4.498</v>
      </c>
      <c r="C21" s="130" t="n">
        <v>1</v>
      </c>
      <c r="D21" s="170" t="n">
        <f aca="false">IF(F21="","",SUM(E21:L21))</f>
        <v>2.502</v>
      </c>
      <c r="E21" s="0" t="n">
        <v>0</v>
      </c>
      <c r="F21" s="0" t="n">
        <v>0</v>
      </c>
      <c r="G21" s="0" t="n">
        <v>2</v>
      </c>
      <c r="H21" s="176" t="n">
        <v>0.001</v>
      </c>
      <c r="I21" s="0" t="n">
        <v>0.5</v>
      </c>
      <c r="L21" s="0" t="n">
        <v>0.001</v>
      </c>
      <c r="M21" s="208"/>
      <c r="O21" s="184" t="n">
        <v>995</v>
      </c>
      <c r="P21" s="130" t="n">
        <v>1</v>
      </c>
      <c r="Q21" s="0" t="n">
        <f aca="false">IF(S21="","",SUM(R21:AA21)-SUM($R$19:$AA$19))</f>
        <v>3</v>
      </c>
      <c r="R21" s="0" t="n">
        <v>1195</v>
      </c>
      <c r="S21" s="0" t="n">
        <v>309</v>
      </c>
      <c r="U21" s="176" t="n">
        <v>0</v>
      </c>
      <c r="V21" s="30" t="n">
        <v>224</v>
      </c>
      <c r="AB21" s="0" t="n">
        <f aca="false">IF(AC21="","",SUM(AC21:AE21))</f>
        <v>3</v>
      </c>
      <c r="AC21" s="0" t="n">
        <f aca="false">R21-R19</f>
        <v>1</v>
      </c>
      <c r="AD21" s="199" t="n">
        <f aca="false">V21-V19</f>
        <v>1</v>
      </c>
      <c r="AE21" s="228" t="n">
        <f aca="false">S21-S19</f>
        <v>1</v>
      </c>
      <c r="AG21" s="130" t="n">
        <v>1</v>
      </c>
      <c r="AH21" s="0" t="n">
        <f aca="false">SUM(AI21:AM21)</f>
        <v>0</v>
      </c>
      <c r="AL21" s="134"/>
      <c r="AM21" s="134"/>
    </row>
    <row r="22" customFormat="false" ht="15.75" hidden="false" customHeight="true" outlineLevel="0" collapsed="false">
      <c r="A22" s="186" t="n">
        <f aca="false">IF(D22="","",SUM($J$12:$L$12)-D22)</f>
        <v>2.5</v>
      </c>
      <c r="C22" s="130" t="n">
        <v>2</v>
      </c>
      <c r="D22" s="170" t="n">
        <f aca="false">IF(F22="","",SUM(E22:L22))</f>
        <v>4.5</v>
      </c>
      <c r="F22" s="0" t="n">
        <v>0</v>
      </c>
      <c r="G22" s="0" t="n">
        <v>4</v>
      </c>
      <c r="H22" s="176"/>
      <c r="I22" s="0" t="n">
        <v>0.5</v>
      </c>
      <c r="M22" s="208"/>
      <c r="N22" s="192"/>
      <c r="P22" s="130" t="n">
        <v>2</v>
      </c>
      <c r="Q22" s="0" t="n">
        <f aca="false">IF(S22="","",SUM(S22:AA22)-SUM($S$19:$AA$19))</f>
        <v>2</v>
      </c>
      <c r="S22" s="0" t="n">
        <v>309</v>
      </c>
      <c r="U22" s="176"/>
      <c r="V22" s="30" t="n">
        <v>224</v>
      </c>
      <c r="AB22" s="0" t="n">
        <f aca="false">IF(AE22="","",SUM(AC22:AE22))</f>
        <v>0</v>
      </c>
      <c r="AC22" s="0" t="str">
        <f aca="false">IF(R22="","",R22-R21)</f>
        <v/>
      </c>
      <c r="AD22" s="0" t="n">
        <f aca="false">IF(V22="","",V22-V21)</f>
        <v>0</v>
      </c>
      <c r="AE22" s="0" t="n">
        <f aca="false">IF(S22="","",S22-S21)</f>
        <v>0</v>
      </c>
      <c r="AG22" s="130" t="n">
        <v>2</v>
      </c>
      <c r="AH22" s="0" t="n">
        <f aca="false">SUM(AI22:AM22)</f>
        <v>0</v>
      </c>
    </row>
    <row r="23" customFormat="false" ht="15.75" hidden="false" customHeight="true" outlineLevel="0" collapsed="false">
      <c r="A23" s="186" t="n">
        <f aca="false">IF(D23="","",SUM($J$12:$L$12)-D23)</f>
        <v>4</v>
      </c>
      <c r="C23" s="30" t="n">
        <v>3</v>
      </c>
      <c r="D23" s="170" t="n">
        <f aca="false">IF(F23="","",SUM(E23:L23))</f>
        <v>3</v>
      </c>
      <c r="F23" s="0" t="n">
        <v>0</v>
      </c>
      <c r="G23" s="0" t="n">
        <v>2.5</v>
      </c>
      <c r="H23" s="200"/>
      <c r="I23" s="0" t="n">
        <v>0.5</v>
      </c>
      <c r="M23" s="208"/>
      <c r="N23" s="192"/>
      <c r="P23" s="30" t="n">
        <v>3</v>
      </c>
      <c r="Q23" s="0" t="n">
        <f aca="false">IF(S23="","",SUM(S23:AA23)-SUM($S$19:$AA$19))</f>
        <v>2</v>
      </c>
      <c r="S23" s="0" t="n">
        <v>309</v>
      </c>
      <c r="U23" s="176"/>
      <c r="V23" s="30" t="n">
        <v>224</v>
      </c>
      <c r="AB23" s="0" t="n">
        <f aca="false">IF(AE23="","",SUM(AC23:AE23))</f>
        <v>0</v>
      </c>
      <c r="AC23" s="0" t="str">
        <f aca="false">IF(R23="","",R23-R22)</f>
        <v/>
      </c>
      <c r="AD23" s="0" t="n">
        <f aca="false">IF(V23="","",V23-V22)</f>
        <v>0</v>
      </c>
      <c r="AE23" s="0" t="n">
        <f aca="false">IF(S23="","",S23-S22)</f>
        <v>0</v>
      </c>
      <c r="AG23" s="30" t="n">
        <v>3</v>
      </c>
      <c r="AH23" s="0" t="n">
        <f aca="false">SUM(AI23:AM23)</f>
        <v>0</v>
      </c>
    </row>
    <row r="24" customFormat="false" ht="15.75" hidden="false" customHeight="true" outlineLevel="0" collapsed="false">
      <c r="A24" s="186" t="n">
        <f aca="false">IF(D24="","",SUM($J$12:$L$12)-D24)</f>
        <v>3.61666666666667</v>
      </c>
      <c r="C24" s="30" t="n">
        <v>4</v>
      </c>
      <c r="D24" s="170" t="n">
        <f aca="false">IF(F24="","",SUM(E24:L24))</f>
        <v>3.38333333333333</v>
      </c>
      <c r="F24" s="0" t="n">
        <v>0</v>
      </c>
      <c r="G24" s="174" t="n">
        <v>2.38333333333333</v>
      </c>
      <c r="H24" s="176"/>
      <c r="I24" s="0" t="n">
        <v>1</v>
      </c>
      <c r="M24" s="208"/>
      <c r="N24" s="192"/>
      <c r="O24" s="203"/>
      <c r="P24" s="30" t="n">
        <v>4</v>
      </c>
      <c r="Q24" s="0" t="n">
        <f aca="false">IF(S24="","",SUM(S24:AA24)-SUM($S$19:$AA$19))</f>
        <v>2</v>
      </c>
      <c r="S24" s="0" t="n">
        <v>309</v>
      </c>
      <c r="U24" s="176"/>
      <c r="V24" s="30" t="n">
        <v>224</v>
      </c>
      <c r="AB24" s="0" t="n">
        <f aca="false">IF(AE24="","",SUM(AC24:AE24))</f>
        <v>0</v>
      </c>
      <c r="AC24" s="0" t="str">
        <f aca="false">IF(R24="","",R24-R23)</f>
        <v/>
      </c>
      <c r="AD24" s="0" t="n">
        <f aca="false">IF(V24="","",V24-V23)</f>
        <v>0</v>
      </c>
      <c r="AE24" s="0" t="n">
        <f aca="false">IF(S24="","",S24-S23)</f>
        <v>0</v>
      </c>
      <c r="AG24" s="30" t="n">
        <v>4</v>
      </c>
      <c r="AH24" s="0" t="n">
        <f aca="false">SUM(AI24:AM24)</f>
        <v>0</v>
      </c>
    </row>
    <row r="25" customFormat="false" ht="15.75" hidden="false" customHeight="true" outlineLevel="0" collapsed="false">
      <c r="A25" s="186" t="n">
        <f aca="false">IF(D25="","",SUM($J$12:$L$12)-D25)</f>
        <v>2.6</v>
      </c>
      <c r="C25" s="30" t="n">
        <v>5</v>
      </c>
      <c r="D25" s="170" t="n">
        <f aca="false">IF(F25="","",SUM(E25:L25))</f>
        <v>4.4</v>
      </c>
      <c r="F25" s="0" t="n">
        <v>0</v>
      </c>
      <c r="G25" s="174" t="n">
        <v>3.78</v>
      </c>
      <c r="H25" s="176"/>
      <c r="I25" s="0" t="n">
        <v>0.62</v>
      </c>
      <c r="M25" s="208"/>
      <c r="N25" s="192"/>
      <c r="O25" s="203"/>
      <c r="P25" s="30" t="n">
        <v>5</v>
      </c>
      <c r="Q25" s="0" t="n">
        <f aca="false">IF(S25="","",SUM(S25:AA25)-SUM($S$19:$AA$19))</f>
        <v>2</v>
      </c>
      <c r="S25" s="0" t="n">
        <v>309</v>
      </c>
      <c r="U25" s="176"/>
      <c r="V25" s="30" t="n">
        <v>224</v>
      </c>
      <c r="AB25" s="0" t="n">
        <f aca="false">IF(AE25="","",SUM(AC25:AE25))</f>
        <v>0</v>
      </c>
      <c r="AC25" s="0" t="str">
        <f aca="false">IF(R25="","",R25-R24)</f>
        <v/>
      </c>
      <c r="AD25" s="0" t="n">
        <f aca="false">IF(V25="","",V25-V24)</f>
        <v>0</v>
      </c>
      <c r="AE25" s="0" t="n">
        <f aca="false">IF(S25="","",S25-S24)</f>
        <v>0</v>
      </c>
      <c r="AG25" s="30" t="n">
        <v>5</v>
      </c>
      <c r="AH25" s="0" t="n">
        <f aca="false">SUM(AI25:AM25)</f>
        <v>0</v>
      </c>
    </row>
    <row r="26" customFormat="false" ht="15.75" hidden="false" customHeight="true" outlineLevel="0" collapsed="false">
      <c r="A26" s="186" t="n">
        <f aca="false">IF(D26="","",SUM($J$12:$L$12)-D26)</f>
        <v>3.1</v>
      </c>
      <c r="C26" s="30" t="n">
        <v>6</v>
      </c>
      <c r="D26" s="170" t="n">
        <f aca="false">IF(F26="","",SUM(E26:L26))</f>
        <v>3.9</v>
      </c>
      <c r="F26" s="0" t="n">
        <v>0</v>
      </c>
      <c r="G26" s="0" t="n">
        <v>3.4</v>
      </c>
      <c r="H26" s="176"/>
      <c r="I26" s="0" t="n">
        <v>0.5</v>
      </c>
      <c r="M26" s="208"/>
      <c r="N26" s="192"/>
      <c r="O26" s="203"/>
      <c r="P26" s="30" t="n">
        <v>6</v>
      </c>
      <c r="Q26" s="0" t="n">
        <f aca="false">IF(S26="","",SUM(S26:AA26)-SUM($S$19:$AA$19))</f>
        <v>2</v>
      </c>
      <c r="S26" s="0" t="n">
        <v>309</v>
      </c>
      <c r="U26" s="176"/>
      <c r="V26" s="30" t="n">
        <v>224</v>
      </c>
      <c r="AB26" s="0" t="n">
        <f aca="false">IF(AE26="","",SUM(AC26:AE26))</f>
        <v>0</v>
      </c>
      <c r="AC26" s="0" t="str">
        <f aca="false">IF(R26="","",R26-R25)</f>
        <v/>
      </c>
      <c r="AD26" s="0" t="n">
        <f aca="false">IF(V26="","",V26-V25)</f>
        <v>0</v>
      </c>
      <c r="AE26" s="0" t="n">
        <f aca="false">IF(S26="","",S26-S25)</f>
        <v>0</v>
      </c>
      <c r="AG26" s="30" t="n">
        <v>6</v>
      </c>
      <c r="AH26" s="0" t="n">
        <f aca="false">SUM(AI26:AM26)</f>
        <v>0</v>
      </c>
    </row>
    <row r="27" customFormat="false" ht="15.75" hidden="false" customHeight="true" outlineLevel="0" collapsed="false">
      <c r="A27" s="186" t="n">
        <f aca="false">IF(D27="","",SUM($J$12:$L$12)-D27)</f>
        <v>4.5</v>
      </c>
      <c r="C27" s="30" t="n">
        <v>7</v>
      </c>
      <c r="D27" s="170" t="n">
        <f aca="false">IF(F27="","",SUM(E27:L27))</f>
        <v>2.5</v>
      </c>
      <c r="F27" s="0" t="n">
        <v>0</v>
      </c>
      <c r="G27" s="0" t="n">
        <v>2</v>
      </c>
      <c r="H27" s="176"/>
      <c r="I27" s="0" t="n">
        <v>0.5</v>
      </c>
      <c r="M27" s="208"/>
      <c r="N27" s="192"/>
      <c r="O27" s="203"/>
      <c r="P27" s="30" t="n">
        <v>7</v>
      </c>
      <c r="Q27" s="0" t="n">
        <f aca="false">IF(S27="","",SUM(S27:AA27)-SUM($S$19:$AA$19))</f>
        <v>2</v>
      </c>
      <c r="S27" s="0" t="n">
        <v>309</v>
      </c>
      <c r="U27" s="176"/>
      <c r="V27" s="30" t="n">
        <v>224</v>
      </c>
      <c r="AB27" s="0" t="n">
        <f aca="false">IF(AE27="","",SUM(AC27:AE27))</f>
        <v>0</v>
      </c>
      <c r="AC27" s="0" t="str">
        <f aca="false">IF(R27="","",R27-R26)</f>
        <v/>
      </c>
      <c r="AD27" s="0" t="n">
        <f aca="false">IF(V27="","",V27-V26)</f>
        <v>0</v>
      </c>
      <c r="AE27" s="0" t="n">
        <f aca="false">IF(S27="","",S27-S26)</f>
        <v>0</v>
      </c>
      <c r="AG27" s="30" t="n">
        <v>7</v>
      </c>
      <c r="AH27" s="0" t="n">
        <f aca="false">SUM(AI27:AM27)</f>
        <v>0</v>
      </c>
    </row>
    <row r="28" customFormat="false" ht="15.75" hidden="false" customHeight="true" outlineLevel="0" collapsed="false">
      <c r="A28" s="186" t="n">
        <f aca="false">IF(D28="","",SUM($J$12:$L$12)-D28)</f>
        <v>4.5</v>
      </c>
      <c r="C28" s="130" t="n">
        <v>8</v>
      </c>
      <c r="D28" s="170" t="n">
        <f aca="false">IF(F28="","",SUM(E28:L28))</f>
        <v>2.5</v>
      </c>
      <c r="F28" s="0" t="n">
        <v>0</v>
      </c>
      <c r="G28" s="0" t="n">
        <v>2</v>
      </c>
      <c r="H28" s="176"/>
      <c r="I28" s="0" t="n">
        <v>0.5</v>
      </c>
      <c r="M28" s="208"/>
      <c r="N28" s="192"/>
      <c r="O28" s="203"/>
      <c r="P28" s="130" t="n">
        <v>8</v>
      </c>
      <c r="Q28" s="0" t="n">
        <f aca="false">IF(S28="","",SUM(S28:AA28)-SUM($S$19:$AA$19))</f>
        <v>2</v>
      </c>
      <c r="S28" s="0" t="n">
        <v>309</v>
      </c>
      <c r="U28" s="176"/>
      <c r="V28" s="30" t="n">
        <v>224</v>
      </c>
      <c r="AB28" s="0" t="n">
        <f aca="false">IF(AE28="","",SUM(AC28:AE28))</f>
        <v>0</v>
      </c>
      <c r="AC28" s="0" t="str">
        <f aca="false">IF(R28="","",R28-R27)</f>
        <v/>
      </c>
      <c r="AD28" s="0" t="n">
        <f aca="false">IF(V28="","",V28-V27)</f>
        <v>0</v>
      </c>
      <c r="AE28" s="0" t="n">
        <f aca="false">IF(S28="","",S28-S27)</f>
        <v>0</v>
      </c>
      <c r="AG28" s="130" t="n">
        <v>8</v>
      </c>
      <c r="AH28" s="0" t="n">
        <f aca="false">SUM(AI28:AM28)</f>
        <v>0</v>
      </c>
    </row>
    <row r="29" customFormat="false" ht="15.75" hidden="false" customHeight="true" outlineLevel="0" collapsed="false">
      <c r="A29" s="186" t="n">
        <f aca="false">IF(D29="","",SUM($J$12:$L$12)-D29)</f>
        <v>0.5</v>
      </c>
      <c r="C29" s="130" t="n">
        <v>9</v>
      </c>
      <c r="D29" s="170" t="n">
        <f aca="false">IF(F29="","",SUM(E29:L29))</f>
        <v>6.5</v>
      </c>
      <c r="F29" s="0" t="n">
        <v>0</v>
      </c>
      <c r="G29" s="0" t="n">
        <v>6</v>
      </c>
      <c r="H29" s="176"/>
      <c r="I29" s="0" t="n">
        <v>0.5</v>
      </c>
      <c r="M29" s="208"/>
      <c r="N29" s="192"/>
      <c r="O29" s="203"/>
      <c r="P29" s="130" t="n">
        <v>9</v>
      </c>
      <c r="Q29" s="0" t="n">
        <f aca="false">IF(S29="","",SUM(S29:AA29)-SUM($S$19:$AA$19))</f>
        <v>2</v>
      </c>
      <c r="S29" s="0" t="n">
        <v>309</v>
      </c>
      <c r="U29" s="176"/>
      <c r="V29" s="30" t="n">
        <v>224</v>
      </c>
      <c r="AB29" s="0" t="n">
        <f aca="false">IF(AE29="","",SUM(AC29:AE29))</f>
        <v>0</v>
      </c>
      <c r="AC29" s="0" t="str">
        <f aca="false">IF(R29="","",R29-R28)</f>
        <v/>
      </c>
      <c r="AD29" s="0" t="n">
        <f aca="false">IF(V29="","",V29-V28)</f>
        <v>0</v>
      </c>
      <c r="AE29" s="0" t="n">
        <f aca="false">IF(S29="","",S29-S28)</f>
        <v>0</v>
      </c>
      <c r="AG29" s="130" t="n">
        <v>9</v>
      </c>
      <c r="AH29" s="0" t="n">
        <f aca="false">SUM(AI29:AM29)</f>
        <v>0</v>
      </c>
    </row>
    <row r="30" customFormat="false" ht="15.75" hidden="false" customHeight="true" outlineLevel="0" collapsed="false">
      <c r="A30" s="186" t="n">
        <f aca="false">IF(D30="","",SUM($J$12:$L$12)-D30)</f>
        <v>3.5</v>
      </c>
      <c r="C30" s="30" t="n">
        <v>10</v>
      </c>
      <c r="D30" s="170" t="n">
        <f aca="false">IF(F30="","",SUM(E30:L30))</f>
        <v>3.5</v>
      </c>
      <c r="F30" s="0" t="n">
        <v>0</v>
      </c>
      <c r="G30" s="0" t="n">
        <v>3</v>
      </c>
      <c r="H30" s="176"/>
      <c r="I30" s="0" t="n">
        <v>0.5</v>
      </c>
      <c r="M30" s="208"/>
      <c r="N30" s="192"/>
      <c r="P30" s="30" t="n">
        <v>10</v>
      </c>
      <c r="Q30" s="0" t="n">
        <f aca="false">IF(S30="","",SUM(S30:AA30)-SUM($S$19:$AA$19))</f>
        <v>2</v>
      </c>
      <c r="S30" s="0" t="n">
        <v>309</v>
      </c>
      <c r="U30" s="176"/>
      <c r="V30" s="30" t="n">
        <v>224</v>
      </c>
      <c r="AB30" s="0" t="n">
        <f aca="false">IF(AE30="","",SUM(AC30:AE30))</f>
        <v>0</v>
      </c>
      <c r="AC30" s="0" t="str">
        <f aca="false">IF(R30="","",R30-R29)</f>
        <v/>
      </c>
      <c r="AD30" s="0" t="n">
        <f aca="false">IF(V30="","",V30-V29)</f>
        <v>0</v>
      </c>
      <c r="AE30" s="0" t="n">
        <f aca="false">IF(S30="","",S30-S29)</f>
        <v>0</v>
      </c>
      <c r="AG30" s="30" t="n">
        <v>10</v>
      </c>
      <c r="AH30" s="0" t="n">
        <f aca="false">SUM(AI30:AM30)</f>
        <v>0</v>
      </c>
    </row>
    <row r="31" customFormat="false" ht="15.75" hidden="false" customHeight="true" outlineLevel="0" collapsed="false">
      <c r="A31" s="186" t="n">
        <f aca="false">IF(D31="","",SUM($J$12:$L$12)-D31)</f>
        <v>3.5</v>
      </c>
      <c r="C31" s="30" t="n">
        <v>11</v>
      </c>
      <c r="D31" s="170" t="n">
        <f aca="false">IF(F31="","",SUM(E31:L31))</f>
        <v>3.5</v>
      </c>
      <c r="F31" s="0" t="n">
        <v>0</v>
      </c>
      <c r="G31" s="0" t="n">
        <v>3</v>
      </c>
      <c r="H31" s="176"/>
      <c r="I31" s="0" t="n">
        <v>0.5</v>
      </c>
      <c r="M31" s="208"/>
      <c r="N31" s="192"/>
      <c r="P31" s="30" t="n">
        <v>11</v>
      </c>
      <c r="Q31" s="0" t="n">
        <f aca="false">IF(S31="","",SUM(S31:AA31)-SUM($S$19:$AA$19))</f>
        <v>2</v>
      </c>
      <c r="S31" s="0" t="n">
        <v>309</v>
      </c>
      <c r="U31" s="176"/>
      <c r="V31" s="30" t="n">
        <v>224</v>
      </c>
      <c r="AB31" s="0" t="n">
        <f aca="false">IF(AE31="","",SUM(AC31:AE31))</f>
        <v>0</v>
      </c>
      <c r="AC31" s="0" t="str">
        <f aca="false">IF(R31="","",R31-R30)</f>
        <v/>
      </c>
      <c r="AD31" s="0" t="n">
        <f aca="false">IF(V31="","",V31-V30)</f>
        <v>0</v>
      </c>
      <c r="AE31" s="0" t="n">
        <f aca="false">IF(S31="","",S31-S30)</f>
        <v>0</v>
      </c>
      <c r="AG31" s="30" t="n">
        <v>11</v>
      </c>
      <c r="AH31" s="0" t="n">
        <f aca="false">SUM(AI31:AM31)</f>
        <v>0</v>
      </c>
    </row>
    <row r="32" customFormat="false" ht="15.75" hidden="false" customHeight="true" outlineLevel="0" collapsed="false">
      <c r="A32" s="186" t="n">
        <f aca="false">IF(D32="","",SUM($J$12:$L$12)-D32)</f>
        <v>2</v>
      </c>
      <c r="C32" s="30" t="n">
        <v>12</v>
      </c>
      <c r="D32" s="170" t="n">
        <f aca="false">IF(F32="","",SUM(E32:L32))</f>
        <v>5</v>
      </c>
      <c r="F32" s="0" t="n">
        <v>0</v>
      </c>
      <c r="G32" s="0" t="n">
        <v>4.5</v>
      </c>
      <c r="H32" s="176"/>
      <c r="I32" s="0" t="n">
        <v>0.5</v>
      </c>
      <c r="M32" s="208"/>
      <c r="N32" s="192"/>
      <c r="O32" s="229" t="n">
        <v>99</v>
      </c>
      <c r="P32" s="30" t="n">
        <v>12</v>
      </c>
      <c r="Q32" s="0" t="n">
        <f aca="false">IF(S32="","",SUM(S32:AA32)-SUM($S$19:$AA$19))</f>
        <v>2</v>
      </c>
      <c r="S32" s="0" t="n">
        <v>309</v>
      </c>
      <c r="U32" s="176"/>
      <c r="V32" s="30" t="n">
        <v>224</v>
      </c>
      <c r="AB32" s="0" t="n">
        <f aca="false">IF(AE32="","",SUM(AC32:AE32))</f>
        <v>0</v>
      </c>
      <c r="AC32" s="0" t="str">
        <f aca="false">IF(R32="","",R32-R31)</f>
        <v/>
      </c>
      <c r="AD32" s="0" t="n">
        <f aca="false">IF(V32="","",V32-V31)</f>
        <v>0</v>
      </c>
      <c r="AE32" s="0" t="n">
        <f aca="false">IF(S32="","",S32-S31)</f>
        <v>0</v>
      </c>
      <c r="AG32" s="30" t="n">
        <v>12</v>
      </c>
      <c r="AH32" s="0" t="n">
        <f aca="false">SUM(AI32:AM32)</f>
        <v>0</v>
      </c>
    </row>
    <row r="33" customFormat="false" ht="15.75" hidden="false" customHeight="true" outlineLevel="0" collapsed="false">
      <c r="A33" s="186" t="n">
        <f aca="false">IF(D33="","",SUM($J$12:$L$12)-D33)</f>
        <v>3</v>
      </c>
      <c r="C33" s="30" t="n">
        <v>13</v>
      </c>
      <c r="D33" s="170" t="n">
        <f aca="false">IF(F33="","",SUM(E33:L33))</f>
        <v>4</v>
      </c>
      <c r="F33" s="0" t="n">
        <v>0</v>
      </c>
      <c r="G33" s="0" t="n">
        <v>3.5</v>
      </c>
      <c r="H33" s="176"/>
      <c r="I33" s="0" t="n">
        <v>0.5</v>
      </c>
      <c r="M33" s="208"/>
      <c r="N33" s="192"/>
      <c r="O33" s="229" t="n">
        <f aca="false">O32+$O$18</f>
        <v>139</v>
      </c>
      <c r="P33" s="30" t="n">
        <v>13</v>
      </c>
      <c r="Q33" s="0" t="n">
        <f aca="false">IF(S33="","",SUM(S33:AA33)-SUM($S$19:$AA$19))</f>
        <v>2</v>
      </c>
      <c r="S33" s="0" t="n">
        <v>309</v>
      </c>
      <c r="U33" s="176"/>
      <c r="V33" s="30" t="n">
        <v>224</v>
      </c>
      <c r="AB33" s="0" t="n">
        <f aca="false">IF(AE33="","",SUM(AC33:AE33))</f>
        <v>0</v>
      </c>
      <c r="AC33" s="0" t="str">
        <f aca="false">IF(R33="","",R33-R32)</f>
        <v/>
      </c>
      <c r="AD33" s="0" t="n">
        <f aca="false">IF(V33="","",V33-V32)</f>
        <v>0</v>
      </c>
      <c r="AE33" s="0" t="n">
        <f aca="false">IF(S33="","",S33-S32)</f>
        <v>0</v>
      </c>
      <c r="AG33" s="30" t="n">
        <v>13</v>
      </c>
      <c r="AH33" s="0" t="n">
        <f aca="false">SUM(AI33:AM33)</f>
        <v>0</v>
      </c>
    </row>
    <row r="34" customFormat="false" ht="15.75" hidden="false" customHeight="true" outlineLevel="0" collapsed="false">
      <c r="A34" s="186" t="n">
        <f aca="false">IF(D34="","",SUM($J$12:$L$12)-D34)</f>
        <v>5.5</v>
      </c>
      <c r="C34" s="30" t="n">
        <v>14</v>
      </c>
      <c r="D34" s="170" t="n">
        <f aca="false">IF(F34="","",SUM(E34:L34))</f>
        <v>1.5</v>
      </c>
      <c r="F34" s="0" t="n">
        <v>0</v>
      </c>
      <c r="G34" s="0" t="n">
        <v>1</v>
      </c>
      <c r="H34" s="176"/>
      <c r="I34" s="0" t="n">
        <v>0.5</v>
      </c>
      <c r="M34" s="208"/>
      <c r="N34" s="192"/>
      <c r="O34" s="229" t="n">
        <f aca="false">O33+$O$18</f>
        <v>179</v>
      </c>
      <c r="P34" s="30" t="n">
        <v>14</v>
      </c>
      <c r="Q34" s="0" t="n">
        <f aca="false">IF(S34="","",SUM(S34:AA34)-SUM($S$19:$AA$19))</f>
        <v>2</v>
      </c>
      <c r="S34" s="0" t="n">
        <v>309</v>
      </c>
      <c r="U34" s="176"/>
      <c r="V34" s="30" t="n">
        <v>224</v>
      </c>
      <c r="AB34" s="0" t="n">
        <f aca="false">IF(AE34="","",SUM(AC34:AE34))</f>
        <v>0</v>
      </c>
      <c r="AC34" s="0" t="str">
        <f aca="false">IF(R34="","",R34-R33)</f>
        <v/>
      </c>
      <c r="AD34" s="0" t="n">
        <f aca="false">IF(V34="","",V34-V33)</f>
        <v>0</v>
      </c>
      <c r="AE34" s="0" t="n">
        <f aca="false">IF(S34="","",S34-S33)</f>
        <v>0</v>
      </c>
      <c r="AG34" s="30" t="n">
        <v>14</v>
      </c>
      <c r="AH34" s="0" t="n">
        <f aca="false">SUM(AI34:AM34)</f>
        <v>0</v>
      </c>
    </row>
    <row r="35" customFormat="false" ht="15.75" hidden="false" customHeight="true" outlineLevel="0" collapsed="false">
      <c r="A35" s="186" t="n">
        <f aca="false">IF(D35="","",SUM($J$12:$L$12)-D35)</f>
        <v>0.5</v>
      </c>
      <c r="C35" s="130" t="n">
        <v>15</v>
      </c>
      <c r="D35" s="170" t="n">
        <f aca="false">IF(F35="","",SUM(E35:L35))</f>
        <v>6.5</v>
      </c>
      <c r="F35" s="0" t="n">
        <v>0</v>
      </c>
      <c r="G35" s="0" t="n">
        <v>6</v>
      </c>
      <c r="H35" s="176"/>
      <c r="I35" s="0" t="n">
        <v>0.5</v>
      </c>
      <c r="M35" s="208"/>
      <c r="N35" s="192"/>
      <c r="O35" s="229" t="n">
        <f aca="false">O34+$O$18</f>
        <v>219</v>
      </c>
      <c r="P35" s="130" t="n">
        <v>15</v>
      </c>
      <c r="Q35" s="0" t="n">
        <f aca="false">IF(S35="","",SUM(S35:AA35)-SUM($S$19:$AA$19))</f>
        <v>2</v>
      </c>
      <c r="S35" s="0" t="n">
        <v>309</v>
      </c>
      <c r="U35" s="176"/>
      <c r="V35" s="30" t="n">
        <v>224</v>
      </c>
      <c r="AB35" s="0" t="n">
        <f aca="false">IF(AE35="","",SUM(AC35:AE35))</f>
        <v>0</v>
      </c>
      <c r="AC35" s="0" t="str">
        <f aca="false">IF(R35="","",R35-R34)</f>
        <v/>
      </c>
      <c r="AD35" s="0" t="n">
        <f aca="false">IF(V35="","",V35-V34)</f>
        <v>0</v>
      </c>
      <c r="AE35" s="0" t="n">
        <f aca="false">IF(S35="","",S35-S34)</f>
        <v>0</v>
      </c>
      <c r="AG35" s="130" t="n">
        <v>15</v>
      </c>
      <c r="AH35" s="0" t="n">
        <f aca="false">SUM(AI35:AM35)</f>
        <v>0</v>
      </c>
    </row>
    <row r="36" customFormat="false" ht="15.75" hidden="false" customHeight="true" outlineLevel="0" collapsed="false">
      <c r="A36" s="186" t="n">
        <f aca="false">IF(D36="","",SUM($J$12:$L$12)-D36)</f>
        <v>5.5</v>
      </c>
      <c r="C36" s="130" t="n">
        <v>16</v>
      </c>
      <c r="D36" s="170" t="n">
        <f aca="false">IF(F36="","",SUM(E36:L36))</f>
        <v>1.5</v>
      </c>
      <c r="F36" s="0" t="n">
        <v>0</v>
      </c>
      <c r="G36" s="0" t="n">
        <v>1</v>
      </c>
      <c r="H36" s="176"/>
      <c r="I36" s="0" t="n">
        <v>0.5</v>
      </c>
      <c r="M36" s="208"/>
      <c r="N36" s="192"/>
      <c r="O36" s="229" t="n">
        <f aca="false">O35+$O$18</f>
        <v>259</v>
      </c>
      <c r="P36" s="130" t="n">
        <v>16</v>
      </c>
      <c r="Q36" s="0" t="n">
        <f aca="false">IF(S36="","",SUM(S36:AA36)-SUM($S$19:$AA$19))</f>
        <v>2</v>
      </c>
      <c r="S36" s="0" t="n">
        <v>309</v>
      </c>
      <c r="U36" s="176"/>
      <c r="V36" s="30" t="n">
        <v>224</v>
      </c>
      <c r="AB36" s="0" t="n">
        <f aca="false">IF(AE36="","",SUM(AC36:AE36))</f>
        <v>0</v>
      </c>
      <c r="AC36" s="0" t="str">
        <f aca="false">IF(R36="","",R36-R35)</f>
        <v/>
      </c>
      <c r="AD36" s="0" t="n">
        <f aca="false">IF(V36="","",V36-V35)</f>
        <v>0</v>
      </c>
      <c r="AE36" s="0" t="n">
        <f aca="false">IF(S36="","",S36-S35)</f>
        <v>0</v>
      </c>
      <c r="AG36" s="130" t="n">
        <v>16</v>
      </c>
      <c r="AH36" s="0" t="n">
        <f aca="false">SUM(AI36:AM36)</f>
        <v>0</v>
      </c>
    </row>
    <row r="37" customFormat="false" ht="15.75" hidden="false" customHeight="true" outlineLevel="0" collapsed="false">
      <c r="A37" s="186" t="n">
        <f aca="false">IF(D37="","",SUM($J$12:$L$12)-D37)</f>
        <v>5.25</v>
      </c>
      <c r="C37" s="30" t="n">
        <v>17</v>
      </c>
      <c r="D37" s="170" t="n">
        <f aca="false">IF(F37="","",SUM(E37:L37))</f>
        <v>1.75</v>
      </c>
      <c r="F37" s="0" t="n">
        <v>0</v>
      </c>
      <c r="G37" s="0" t="n">
        <v>1.25</v>
      </c>
      <c r="H37" s="176"/>
      <c r="I37" s="0" t="n">
        <v>0.5</v>
      </c>
      <c r="M37" s="208"/>
      <c r="N37" s="192"/>
      <c r="O37" s="229" t="n">
        <f aca="false">O36+$O$18</f>
        <v>299</v>
      </c>
      <c r="P37" s="30" t="n">
        <v>17</v>
      </c>
      <c r="Q37" s="0" t="n">
        <f aca="false">IF(S37="","",SUM(S37:AA37)-SUM($S$19:$AA$19))</f>
        <v>2</v>
      </c>
      <c r="S37" s="0" t="n">
        <v>309</v>
      </c>
      <c r="U37" s="176"/>
      <c r="V37" s="30" t="n">
        <v>224</v>
      </c>
      <c r="AB37" s="0" t="n">
        <f aca="false">IF(AE37="","",SUM(AC37:AE37))</f>
        <v>0</v>
      </c>
      <c r="AC37" s="0" t="str">
        <f aca="false">IF(R37="","",R37-R36)</f>
        <v/>
      </c>
      <c r="AD37" s="0" t="n">
        <f aca="false">IF(V37="","",V37-V36)</f>
        <v>0</v>
      </c>
      <c r="AE37" s="0" t="n">
        <f aca="false">IF(S37="","",S37-S36)</f>
        <v>0</v>
      </c>
      <c r="AG37" s="30" t="n">
        <v>17</v>
      </c>
      <c r="AH37" s="0" t="n">
        <f aca="false">SUM(AI37:AM37)</f>
        <v>0</v>
      </c>
    </row>
    <row r="38" customFormat="false" ht="15.75" hidden="false" customHeight="true" outlineLevel="0" collapsed="false">
      <c r="A38" s="186" t="n">
        <f aca="false">IF(D38="","",SUM($J$12:$L$12)-D38)</f>
        <v>4.5</v>
      </c>
      <c r="C38" s="30" t="n">
        <v>18</v>
      </c>
      <c r="D38" s="170" t="n">
        <f aca="false">IF(F38="","",SUM(E38:L38))</f>
        <v>2.5</v>
      </c>
      <c r="F38" s="0" t="n">
        <v>0</v>
      </c>
      <c r="G38" s="0" t="n">
        <v>2</v>
      </c>
      <c r="H38" s="176"/>
      <c r="I38" s="0" t="n">
        <v>0.5</v>
      </c>
      <c r="M38" s="208"/>
      <c r="N38" s="192"/>
      <c r="O38" s="229" t="n">
        <f aca="false">O37+$O$18</f>
        <v>339</v>
      </c>
      <c r="P38" s="30" t="n">
        <v>18</v>
      </c>
      <c r="Q38" s="0" t="n">
        <f aca="false">IF(S38="","",SUM(S38:AA38)-SUM($S$19:$AA$19))</f>
        <v>2</v>
      </c>
      <c r="S38" s="0" t="n">
        <v>309</v>
      </c>
      <c r="U38" s="176"/>
      <c r="V38" s="30" t="n">
        <v>224</v>
      </c>
      <c r="AB38" s="0" t="n">
        <f aca="false">IF(AE38="","",SUM(AC38:AE38))</f>
        <v>0</v>
      </c>
      <c r="AC38" s="0" t="str">
        <f aca="false">IF(R38="","",R38-R37)</f>
        <v/>
      </c>
      <c r="AD38" s="0" t="n">
        <f aca="false">IF(V38="","",V38-V37)</f>
        <v>0</v>
      </c>
      <c r="AE38" s="0" t="n">
        <f aca="false">IF(S38="","",S38-S37)</f>
        <v>0</v>
      </c>
      <c r="AG38" s="30" t="n">
        <v>18</v>
      </c>
      <c r="AH38" s="0" t="n">
        <f aca="false">SUM(AI38:AM38)</f>
        <v>0</v>
      </c>
    </row>
    <row r="39" customFormat="false" ht="15.75" hidden="false" customHeight="true" outlineLevel="0" collapsed="false">
      <c r="A39" s="186" t="n">
        <f aca="false">IF(D39="","",SUM($J$12:$L$12)-D39)</f>
        <v>4.5</v>
      </c>
      <c r="C39" s="30" t="n">
        <v>19</v>
      </c>
      <c r="D39" s="170" t="n">
        <f aca="false">IF(F39="","",SUM(E39:L39))</f>
        <v>2.5</v>
      </c>
      <c r="F39" s="0" t="n">
        <v>0</v>
      </c>
      <c r="G39" s="0" t="n">
        <v>2</v>
      </c>
      <c r="H39" s="176"/>
      <c r="I39" s="0" t="n">
        <v>0.5</v>
      </c>
      <c r="M39" s="208"/>
      <c r="N39" s="192"/>
      <c r="O39" s="229" t="n">
        <f aca="false">O38+$O$18</f>
        <v>379</v>
      </c>
      <c r="P39" s="30" t="n">
        <v>19</v>
      </c>
      <c r="Q39" s="0" t="n">
        <f aca="false">IF(S39="","",SUM(S39:AA39)-SUM($S$19:$AA$19))</f>
        <v>2</v>
      </c>
      <c r="S39" s="0" t="n">
        <v>309</v>
      </c>
      <c r="U39" s="176"/>
      <c r="V39" s="30" t="n">
        <v>224</v>
      </c>
      <c r="AB39" s="0" t="n">
        <f aca="false">IF(AE39="","",SUM(AC39:AE39))</f>
        <v>0</v>
      </c>
      <c r="AC39" s="0" t="str">
        <f aca="false">IF(R39="","",R39-R38)</f>
        <v/>
      </c>
      <c r="AD39" s="0" t="n">
        <f aca="false">IF(V39="","",V39-V38)</f>
        <v>0</v>
      </c>
      <c r="AE39" s="0" t="n">
        <f aca="false">IF(S39="","",S39-S38)</f>
        <v>0</v>
      </c>
      <c r="AG39" s="30" t="n">
        <v>19</v>
      </c>
      <c r="AH39" s="0" t="n">
        <f aca="false">SUM(AI39:AM39)</f>
        <v>0</v>
      </c>
    </row>
    <row r="40" customFormat="false" ht="15.75" hidden="false" customHeight="true" outlineLevel="0" collapsed="false">
      <c r="A40" s="186" t="n">
        <f aca="false">IF(D40="","",SUM($J$12:$L$12)-D40)</f>
        <v>4.88</v>
      </c>
      <c r="C40" s="30" t="n">
        <v>20</v>
      </c>
      <c r="D40" s="170" t="n">
        <f aca="false">IF(F40="","",SUM(E40:L40))</f>
        <v>2.12</v>
      </c>
      <c r="F40" s="0" t="n">
        <v>0</v>
      </c>
      <c r="G40" s="0" t="n">
        <v>1.62</v>
      </c>
      <c r="H40" s="176"/>
      <c r="I40" s="0" t="n">
        <v>0.5</v>
      </c>
      <c r="M40" s="208"/>
      <c r="N40" s="192"/>
      <c r="O40" s="229" t="n">
        <f aca="false">O39+$O$18</f>
        <v>419</v>
      </c>
      <c r="P40" s="30" t="n">
        <v>20</v>
      </c>
      <c r="Q40" s="0" t="n">
        <f aca="false">IF(S40="","",SUM(S40:AA40)-SUM($S$19:$AA$19))</f>
        <v>4</v>
      </c>
      <c r="S40" s="0" t="n">
        <v>309</v>
      </c>
      <c r="U40" s="176"/>
      <c r="V40" s="30" t="n">
        <v>226</v>
      </c>
      <c r="AB40" s="0" t="n">
        <f aca="false">IF(AE40="","",SUM(AC40:AE40))</f>
        <v>2</v>
      </c>
      <c r="AC40" s="0" t="str">
        <f aca="false">IF(R40="","",R40-R39)</f>
        <v/>
      </c>
      <c r="AD40" s="0" t="n">
        <f aca="false">IF(V40="","",V40-V39)</f>
        <v>2</v>
      </c>
      <c r="AE40" s="0" t="n">
        <f aca="false">IF(S40="","",S40-S39)</f>
        <v>0</v>
      </c>
      <c r="AG40" s="30" t="n">
        <v>20</v>
      </c>
      <c r="AH40" s="0" t="n">
        <f aca="false">SUM(AI40:AM40)</f>
        <v>0</v>
      </c>
    </row>
    <row r="41" customFormat="false" ht="15.75" hidden="false" customHeight="true" outlineLevel="0" collapsed="false">
      <c r="A41" s="186" t="n">
        <f aca="false">IF(D41="","",SUM($J$12:$L$12)-D41)</f>
        <v>3.5</v>
      </c>
      <c r="C41" s="30" t="n">
        <v>21</v>
      </c>
      <c r="D41" s="170" t="n">
        <f aca="false">IF(F41="","",SUM(E41:L41))</f>
        <v>3.5</v>
      </c>
      <c r="F41" s="0" t="n">
        <v>0</v>
      </c>
      <c r="G41" s="0" t="n">
        <v>3</v>
      </c>
      <c r="H41" s="176"/>
      <c r="I41" s="0" t="n">
        <v>0.5</v>
      </c>
      <c r="M41" s="208"/>
      <c r="N41" s="192"/>
      <c r="O41" s="229" t="n">
        <f aca="false">O40+$O$18</f>
        <v>459</v>
      </c>
      <c r="P41" s="30" t="n">
        <v>21</v>
      </c>
      <c r="Q41" s="0" t="n">
        <f aca="false">IF(S41="","",SUM(S41:AA41)-SUM($S$19:$AA$19))</f>
        <v>4</v>
      </c>
      <c r="S41" s="0" t="n">
        <v>309</v>
      </c>
      <c r="U41" s="176"/>
      <c r="V41" s="30" t="n">
        <v>226</v>
      </c>
      <c r="AB41" s="0" t="n">
        <f aca="false">IF(AE41="","",SUM(AC41:AE41))</f>
        <v>0</v>
      </c>
      <c r="AC41" s="0" t="str">
        <f aca="false">IF(R41="","",R41-R40)</f>
        <v/>
      </c>
      <c r="AD41" s="0" t="n">
        <f aca="false">IF(V41="","",V41-V40)</f>
        <v>0</v>
      </c>
      <c r="AE41" s="0" t="n">
        <f aca="false">IF(S41="","",S41-S40)</f>
        <v>0</v>
      </c>
      <c r="AG41" s="30" t="n">
        <v>21</v>
      </c>
      <c r="AH41" s="0" t="n">
        <f aca="false">SUM(AI41:AM41)</f>
        <v>0</v>
      </c>
    </row>
    <row r="42" customFormat="false" ht="15.75" hidden="false" customHeight="true" outlineLevel="0" collapsed="false">
      <c r="A42" s="186" t="n">
        <f aca="false">IF(D42="","",SUM($J$12:$L$12)-D42)</f>
        <v>5.5</v>
      </c>
      <c r="C42" s="130" t="n">
        <v>22</v>
      </c>
      <c r="D42" s="170" t="n">
        <f aca="false">IF(F42="","",SUM(E42:L42))</f>
        <v>1.5</v>
      </c>
      <c r="F42" s="0" t="n">
        <v>0</v>
      </c>
      <c r="G42" s="0" t="n">
        <v>1</v>
      </c>
      <c r="H42" s="176"/>
      <c r="I42" s="0" t="n">
        <v>0.5</v>
      </c>
      <c r="M42" s="208"/>
      <c r="N42" s="192"/>
      <c r="O42" s="229" t="n">
        <f aca="false">O41+$O$18</f>
        <v>499</v>
      </c>
      <c r="P42" s="130" t="n">
        <v>22</v>
      </c>
      <c r="Q42" s="0" t="n">
        <f aca="false">IF(S42="","",SUM(S42:AA42)-SUM($S$19:$AA$19))</f>
        <v>4</v>
      </c>
      <c r="S42" s="0" t="n">
        <v>309</v>
      </c>
      <c r="U42" s="176"/>
      <c r="V42" s="30" t="n">
        <v>226</v>
      </c>
      <c r="AB42" s="0" t="n">
        <f aca="false">IF(AE42="","",SUM(AC42:AE42))</f>
        <v>0</v>
      </c>
      <c r="AC42" s="0" t="str">
        <f aca="false">IF(R42="","",R42-R41)</f>
        <v/>
      </c>
      <c r="AD42" s="0" t="n">
        <f aca="false">IF(V42="","",V42-V41)</f>
        <v>0</v>
      </c>
      <c r="AE42" s="0" t="n">
        <f aca="false">IF(S42="","",S42-S41)</f>
        <v>0</v>
      </c>
      <c r="AG42" s="130" t="n">
        <v>22</v>
      </c>
      <c r="AH42" s="0" t="n">
        <f aca="false">SUM(AI42:AM42)</f>
        <v>0.5</v>
      </c>
      <c r="AM42" s="0" t="n">
        <v>0.5</v>
      </c>
    </row>
    <row r="43" customFormat="false" ht="15.75" hidden="false" customHeight="true" outlineLevel="0" collapsed="false">
      <c r="A43" s="186" t="n">
        <f aca="false">IF(D43="","",SUM($J$12:$L$12)-D43)</f>
        <v>6.5</v>
      </c>
      <c r="C43" s="130" t="n">
        <v>23</v>
      </c>
      <c r="D43" s="170" t="n">
        <f aca="false">IF(F43="","",SUM(E43:L43))</f>
        <v>0.5</v>
      </c>
      <c r="F43" s="0" t="n">
        <v>0</v>
      </c>
      <c r="G43" s="0" t="n">
        <v>0</v>
      </c>
      <c r="H43" s="159"/>
      <c r="I43" s="0" t="n">
        <v>0.5</v>
      </c>
      <c r="M43" s="208"/>
      <c r="N43" s="192"/>
      <c r="O43" s="229" t="n">
        <f aca="false">O42+$O$18</f>
        <v>539</v>
      </c>
      <c r="P43" s="130" t="n">
        <v>23</v>
      </c>
      <c r="Q43" s="0" t="n">
        <f aca="false">IF(S43="","",SUM(S43:AA43)-SUM($S$19:$AA$19))</f>
        <v>4</v>
      </c>
      <c r="S43" s="0" t="n">
        <v>309</v>
      </c>
      <c r="U43" s="176"/>
      <c r="V43" s="30" t="n">
        <v>226</v>
      </c>
      <c r="AB43" s="0" t="n">
        <f aca="false">IF(AE43="","",SUM(AC43:AE43))</f>
        <v>0</v>
      </c>
      <c r="AC43" s="0" t="str">
        <f aca="false">IF(R43="","",R43-R42)</f>
        <v/>
      </c>
      <c r="AD43" s="0" t="n">
        <f aca="false">IF(V43="","",V43-V42)</f>
        <v>0</v>
      </c>
      <c r="AE43" s="0" t="n">
        <f aca="false">IF(S43="","",S43-S42)</f>
        <v>0</v>
      </c>
      <c r="AG43" s="130" t="n">
        <v>23</v>
      </c>
      <c r="AH43" s="0" t="n">
        <f aca="false">SUM(AI43:AM43)</f>
        <v>0.5</v>
      </c>
      <c r="AM43" s="0" t="n">
        <v>0.5</v>
      </c>
    </row>
    <row r="44" customFormat="false" ht="15.75" hidden="false" customHeight="true" outlineLevel="0" collapsed="false">
      <c r="A44" s="186" t="n">
        <f aca="false">IF(D44="","",SUM($J$12:$L$12)-D44)</f>
        <v>4.5</v>
      </c>
      <c r="C44" s="30" t="n">
        <v>24</v>
      </c>
      <c r="D44" s="170" t="n">
        <f aca="false">IF(F44="","",SUM(E44:L44))</f>
        <v>2.5</v>
      </c>
      <c r="F44" s="0" t="n">
        <v>0</v>
      </c>
      <c r="G44" s="0" t="n">
        <v>2</v>
      </c>
      <c r="H44" s="159"/>
      <c r="I44" s="0" t="n">
        <v>0.5</v>
      </c>
      <c r="M44" s="208"/>
      <c r="O44" s="229" t="n">
        <f aca="false">O43+$O$18</f>
        <v>579</v>
      </c>
      <c r="P44" s="30" t="n">
        <v>24</v>
      </c>
      <c r="Q44" s="0" t="n">
        <f aca="false">IF(S44="","",SUM(S44:AA44)-SUM($S$19:$AA$19))</f>
        <v>4</v>
      </c>
      <c r="S44" s="0" t="n">
        <v>309</v>
      </c>
      <c r="U44" s="176"/>
      <c r="V44" s="30" t="n">
        <v>226</v>
      </c>
      <c r="AB44" s="0" t="n">
        <f aca="false">IF(AE44="","",SUM(AC44:AE44))</f>
        <v>0</v>
      </c>
      <c r="AC44" s="0" t="str">
        <f aca="false">IF(R44="","",R44-R43)</f>
        <v/>
      </c>
      <c r="AD44" s="0" t="n">
        <f aca="false">IF(V44="","",V44-V43)</f>
        <v>0</v>
      </c>
      <c r="AE44" s="0" t="n">
        <f aca="false">IF(S44="","",S44-S43)</f>
        <v>0</v>
      </c>
      <c r="AG44" s="30" t="n">
        <v>24</v>
      </c>
      <c r="AH44" s="0" t="n">
        <f aca="false">SUM(AI44:AM44)</f>
        <v>0.5</v>
      </c>
      <c r="AM44" s="0" t="n">
        <v>0.5</v>
      </c>
    </row>
    <row r="45" customFormat="false" ht="15.75" hidden="false" customHeight="true" outlineLevel="0" collapsed="false">
      <c r="A45" s="186" t="n">
        <f aca="false">IF(D45="","",SUM($J$12:$L$12)-D45)</f>
        <v>4.5</v>
      </c>
      <c r="C45" s="30" t="n">
        <v>25</v>
      </c>
      <c r="D45" s="170" t="n">
        <f aca="false">IF(F45="","",SUM(E45:L45))</f>
        <v>2.5</v>
      </c>
      <c r="F45" s="0" t="n">
        <v>0</v>
      </c>
      <c r="G45" s="0" t="n">
        <v>2</v>
      </c>
      <c r="H45" s="159"/>
      <c r="I45" s="0" t="n">
        <v>0.5</v>
      </c>
      <c r="M45" s="208"/>
      <c r="O45" s="229" t="n">
        <f aca="false">O44+$O$18</f>
        <v>619</v>
      </c>
      <c r="P45" s="30" t="n">
        <v>25</v>
      </c>
      <c r="Q45" s="0" t="n">
        <f aca="false">IF(S45="","",SUM(S45:AA45)-SUM($S$19:$AA$19))</f>
        <v>4</v>
      </c>
      <c r="S45" s="0" t="n">
        <v>309</v>
      </c>
      <c r="U45" s="159"/>
      <c r="V45" s="30" t="n">
        <v>226</v>
      </c>
      <c r="AB45" s="0" t="n">
        <f aca="false">IF(AE45="","",SUM(AC45:AE45))</f>
        <v>0</v>
      </c>
      <c r="AC45" s="0" t="str">
        <f aca="false">IF(R45="","",R45-R44)</f>
        <v/>
      </c>
      <c r="AD45" s="0" t="n">
        <f aca="false">IF(V45="","",V45-V44)</f>
        <v>0</v>
      </c>
      <c r="AE45" s="0" t="n">
        <f aca="false">IF(S45="","",S45-S44)</f>
        <v>0</v>
      </c>
      <c r="AG45" s="30" t="n">
        <v>25</v>
      </c>
      <c r="AH45" s="0" t="n">
        <f aca="false">SUM(AI45:AM45)</f>
        <v>0.5</v>
      </c>
      <c r="AM45" s="0" t="n">
        <v>0.5</v>
      </c>
    </row>
    <row r="46" customFormat="false" ht="15.75" hidden="false" customHeight="true" outlineLevel="0" collapsed="false">
      <c r="A46" s="186" t="n">
        <f aca="false">IF(D46="","",SUM($J$12:$L$12)-D46)</f>
        <v>2.85</v>
      </c>
      <c r="C46" s="30" t="n">
        <v>26</v>
      </c>
      <c r="D46" s="170" t="n">
        <f aca="false">IF(F46="","",SUM(E46:L46))</f>
        <v>4.15</v>
      </c>
      <c r="F46" s="0" t="n">
        <v>0</v>
      </c>
      <c r="G46" s="0" t="n">
        <v>3.65</v>
      </c>
      <c r="H46" s="159"/>
      <c r="I46" s="0" t="n">
        <v>0.5</v>
      </c>
      <c r="M46" s="208"/>
      <c r="O46" s="229" t="n">
        <f aca="false">O45+$O$18</f>
        <v>659</v>
      </c>
      <c r="P46" s="30" t="n">
        <v>26</v>
      </c>
      <c r="Q46" s="0" t="n">
        <f aca="false">IF(S46="","",SUM(S46:AA46)-SUM($S$19:$AA$19))</f>
        <v>4</v>
      </c>
      <c r="S46" s="0" t="n">
        <v>309</v>
      </c>
      <c r="U46" s="159"/>
      <c r="V46" s="30" t="n">
        <v>226</v>
      </c>
      <c r="AB46" s="0" t="n">
        <f aca="false">IF(AE46="","",SUM(AC46:AE46))</f>
        <v>0</v>
      </c>
      <c r="AC46" s="0" t="str">
        <f aca="false">IF(R46="","",R46-R45)</f>
        <v/>
      </c>
      <c r="AD46" s="0" t="n">
        <f aca="false">IF(V46="","",V46-V45)</f>
        <v>0</v>
      </c>
      <c r="AE46" s="0" t="n">
        <f aca="false">IF(S46="","",S46-S45)</f>
        <v>0</v>
      </c>
      <c r="AG46" s="30" t="n">
        <v>26</v>
      </c>
      <c r="AH46" s="0" t="n">
        <f aca="false">SUM(AI46:AM46)</f>
        <v>0.5</v>
      </c>
      <c r="AM46" s="0" t="n">
        <v>0.5</v>
      </c>
    </row>
    <row r="47" customFormat="false" ht="15.75" hidden="false" customHeight="true" outlineLevel="0" collapsed="false">
      <c r="A47" s="186" t="n">
        <f aca="false">IF(D47="","",SUM($J$12:$L$12)-D47)</f>
        <v>3</v>
      </c>
      <c r="C47" s="30" t="n">
        <v>27</v>
      </c>
      <c r="D47" s="170" t="n">
        <f aca="false">IF(F47="","",SUM(E47:L47))</f>
        <v>4</v>
      </c>
      <c r="F47" s="0" t="n">
        <v>0</v>
      </c>
      <c r="G47" s="0" t="n">
        <v>3</v>
      </c>
      <c r="H47" s="159"/>
      <c r="I47" s="0" t="n">
        <v>1</v>
      </c>
      <c r="M47" s="208"/>
      <c r="O47" s="229" t="n">
        <f aca="false">O46+$O$18</f>
        <v>699</v>
      </c>
      <c r="P47" s="30" t="n">
        <v>27</v>
      </c>
      <c r="Q47" s="0" t="n">
        <f aca="false">IF(S47="","",SUM(S47:AA47)-SUM($S$19:$AA$19))</f>
        <v>4</v>
      </c>
      <c r="S47" s="0" t="n">
        <v>309</v>
      </c>
      <c r="U47" s="159"/>
      <c r="V47" s="30" t="n">
        <v>226</v>
      </c>
      <c r="AB47" s="0" t="n">
        <f aca="false">IF(AE47="","",SUM(AC47:AE47))</f>
        <v>0</v>
      </c>
      <c r="AC47" s="0" t="str">
        <f aca="false">IF(R47="","",R47-R46)</f>
        <v/>
      </c>
      <c r="AD47" s="0" t="n">
        <f aca="false">IF(V47="","",V47-V46)</f>
        <v>0</v>
      </c>
      <c r="AE47" s="0" t="n">
        <f aca="false">IF(S47="","",S47-S46)</f>
        <v>0</v>
      </c>
      <c r="AG47" s="30" t="n">
        <v>27</v>
      </c>
      <c r="AH47" s="0" t="n">
        <f aca="false">SUM(AI47:AM47)</f>
        <v>0.5</v>
      </c>
      <c r="AM47" s="0" t="n">
        <v>0.5</v>
      </c>
    </row>
    <row r="48" customFormat="false" ht="15.75" hidden="false" customHeight="true" outlineLevel="0" collapsed="false">
      <c r="A48" s="186" t="n">
        <f aca="false">IF(D48="","",SUM($J$12:$L$12)-D48)</f>
        <v>3.5</v>
      </c>
      <c r="C48" s="30" t="n">
        <v>28</v>
      </c>
      <c r="D48" s="170" t="n">
        <f aca="false">IF(F48="","",SUM(E48:L48))</f>
        <v>3.5</v>
      </c>
      <c r="F48" s="0" t="n">
        <v>0</v>
      </c>
      <c r="G48" s="0" t="n">
        <v>3</v>
      </c>
      <c r="H48" s="159"/>
      <c r="I48" s="0" t="n">
        <v>0.5</v>
      </c>
      <c r="M48" s="208"/>
      <c r="O48" s="229" t="n">
        <f aca="false">O47+$O$18</f>
        <v>739</v>
      </c>
      <c r="P48" s="30" t="n">
        <v>28</v>
      </c>
      <c r="Q48" s="0" t="n">
        <f aca="false">IF(S48="","",SUM(S48:AA48)-SUM($S$19:$AA$19))</f>
        <v>4</v>
      </c>
      <c r="S48" s="0" t="n">
        <v>309</v>
      </c>
      <c r="U48" s="159"/>
      <c r="V48" s="30" t="n">
        <v>226</v>
      </c>
      <c r="AB48" s="0" t="n">
        <f aca="false">IF(AE48="","",SUM(AC48:AE48))</f>
        <v>0</v>
      </c>
      <c r="AC48" s="0" t="str">
        <f aca="false">IF(R48="","",R48-R47)</f>
        <v/>
      </c>
      <c r="AD48" s="0" t="n">
        <f aca="false">IF(V48="","",V48-V47)</f>
        <v>0</v>
      </c>
      <c r="AE48" s="0" t="n">
        <f aca="false">IF(S48="","",S48-S47)</f>
        <v>0</v>
      </c>
      <c r="AG48" s="30" t="n">
        <v>28</v>
      </c>
      <c r="AH48" s="0" t="n">
        <f aca="false">SUM(AI48:AM48)</f>
        <v>0.5</v>
      </c>
      <c r="AM48" s="0" t="n">
        <v>0.5</v>
      </c>
    </row>
    <row r="49" customFormat="false" ht="15.75" hidden="false" customHeight="true" outlineLevel="0" collapsed="false">
      <c r="A49" s="186" t="n">
        <f aca="false">IF(D49="","",SUM($J$12:$L$12)-D49)</f>
        <v>3.5</v>
      </c>
      <c r="C49" s="130" t="n">
        <v>29</v>
      </c>
      <c r="D49" s="170" t="n">
        <f aca="false">IF(F49="","",SUM(E49:L49))</f>
        <v>3.5</v>
      </c>
      <c r="F49" s="0" t="n">
        <v>0</v>
      </c>
      <c r="G49" s="0" t="n">
        <v>3</v>
      </c>
      <c r="H49" s="159"/>
      <c r="I49" s="0" t="n">
        <v>0.5</v>
      </c>
      <c r="M49" s="208"/>
      <c r="O49" s="229" t="n">
        <f aca="false">O48+$O$18</f>
        <v>779</v>
      </c>
      <c r="P49" s="130" t="n">
        <v>29</v>
      </c>
      <c r="Q49" s="0" t="n">
        <f aca="false">IF(S49="","",SUM(S49:AA49)-SUM($S$19:$AA$19))</f>
        <v>4</v>
      </c>
      <c r="S49" s="0" t="n">
        <v>309</v>
      </c>
      <c r="U49" s="159"/>
      <c r="V49" s="30" t="n">
        <v>226</v>
      </c>
      <c r="AB49" s="0" t="n">
        <f aca="false">IF(AE49="","",SUM(AC49:AE49))</f>
        <v>0</v>
      </c>
      <c r="AC49" s="0" t="str">
        <f aca="false">IF(R49="","",R49-R48)</f>
        <v/>
      </c>
      <c r="AD49" s="0" t="n">
        <f aca="false">IF(V49="","",V49-V48)</f>
        <v>0</v>
      </c>
      <c r="AE49" s="0" t="n">
        <f aca="false">IF(S49="","",S49-S48)</f>
        <v>0</v>
      </c>
      <c r="AG49" s="130" t="n">
        <v>29</v>
      </c>
      <c r="AH49" s="0" t="n">
        <f aca="false">SUM(AI49:AM49)</f>
        <v>0.5</v>
      </c>
      <c r="AM49" s="0" t="n">
        <v>0.5</v>
      </c>
    </row>
    <row r="50" customFormat="false" ht="15.75" hidden="false" customHeight="true" outlineLevel="0" collapsed="false">
      <c r="A50" s="186" t="n">
        <f aca="false">IF(D50="","",SUM($J$12:$L$12)-D50)</f>
        <v>3.5</v>
      </c>
      <c r="C50" s="130" t="n">
        <v>30</v>
      </c>
      <c r="D50" s="170" t="n">
        <f aca="false">IF(F50="","",SUM(E50:L50))</f>
        <v>3.5</v>
      </c>
      <c r="F50" s="0" t="n">
        <v>0</v>
      </c>
      <c r="G50" s="0" t="n">
        <v>3</v>
      </c>
      <c r="H50" s="176"/>
      <c r="I50" s="0" t="n">
        <v>0.5</v>
      </c>
      <c r="M50" s="208"/>
      <c r="O50" s="229" t="n">
        <f aca="false">O49+$O$18</f>
        <v>819</v>
      </c>
      <c r="P50" s="130" t="n">
        <v>30</v>
      </c>
      <c r="Q50" s="0" t="n">
        <f aca="false">IF(S50="","",SUM(S50:AA50)-SUM($S$19:$AA$19))</f>
        <v>4</v>
      </c>
      <c r="S50" s="0" t="n">
        <v>309</v>
      </c>
      <c r="U50" s="176"/>
      <c r="V50" s="30" t="n">
        <v>226</v>
      </c>
      <c r="AB50" s="0" t="n">
        <f aca="false">IF(AE50="","",SUM(AC50:AE50))</f>
        <v>0</v>
      </c>
      <c r="AC50" s="0" t="str">
        <f aca="false">IF(R50="","",R50-R49)</f>
        <v/>
      </c>
      <c r="AD50" s="0" t="n">
        <f aca="false">IF(V50="","",V50-V49)</f>
        <v>0</v>
      </c>
      <c r="AE50" s="0" t="n">
        <f aca="false">IF(S50="","",S50-S49)</f>
        <v>0</v>
      </c>
      <c r="AG50" s="130" t="n">
        <v>30</v>
      </c>
      <c r="AH50" s="0" t="n">
        <f aca="false">SUM(AI50:AM50)</f>
        <v>0.5</v>
      </c>
      <c r="AM50" s="0" t="n">
        <v>0.5</v>
      </c>
    </row>
    <row r="51" customFormat="false" ht="12.75" hidden="false" customHeight="false" outlineLevel="0" collapsed="false">
      <c r="A51" s="186" t="n">
        <f aca="false">IF(D51="","",SUM($J$12:$L$12)-D51)</f>
        <v>6.5</v>
      </c>
      <c r="C51" s="30" t="n">
        <v>31</v>
      </c>
      <c r="D51" s="170" t="n">
        <f aca="false">IF(F51="","",SUM(E51:L51))</f>
        <v>0.5</v>
      </c>
      <c r="F51" s="0" t="n">
        <v>0</v>
      </c>
      <c r="G51" s="0" t="n">
        <v>0</v>
      </c>
      <c r="H51" s="176"/>
      <c r="I51" s="0" t="n">
        <v>0.5</v>
      </c>
      <c r="M51" s="208"/>
      <c r="P51" s="30" t="n">
        <v>31</v>
      </c>
      <c r="Q51" s="0" t="n">
        <f aca="false">IF(S51="","",SUM(S51:AA51)-SUM($S$19:$AA$19))</f>
        <v>4</v>
      </c>
      <c r="S51" s="0" t="n">
        <v>309</v>
      </c>
      <c r="U51" s="176"/>
      <c r="V51" s="30" t="n">
        <v>226</v>
      </c>
      <c r="AB51" s="0" t="n">
        <f aca="false">IF(AE51="","",SUM(AC51:AE51))</f>
        <v>0</v>
      </c>
      <c r="AC51" s="0" t="str">
        <f aca="false">IF(R51="","",R51-R50)</f>
        <v/>
      </c>
      <c r="AD51" s="0" t="n">
        <f aca="false">IF(V51="","",V51-V50)</f>
        <v>0</v>
      </c>
      <c r="AE51" s="0" t="n">
        <f aca="false">IF(S51="","",S51-S50)</f>
        <v>0</v>
      </c>
      <c r="AG51" s="30" t="n">
        <v>31</v>
      </c>
      <c r="AH51" s="0" t="n">
        <f aca="false">SUM(AI51:AM51)</f>
        <v>0.5</v>
      </c>
      <c r="AM51" s="0" t="n">
        <v>0.5</v>
      </c>
    </row>
    <row r="52" customFormat="false" ht="12.75" hidden="false" customHeight="false" outlineLevel="0" collapsed="false">
      <c r="C52" s="30"/>
      <c r="M52" s="208"/>
      <c r="P52" s="130"/>
      <c r="AB52" s="0" t="str">
        <f aca="false">IF(AE52="","",SUM(AC52:AK52))</f>
        <v/>
      </c>
    </row>
    <row r="53" customFormat="false" ht="12.75" hidden="false" customHeight="false" outlineLevel="0" collapsed="false">
      <c r="C53" s="30"/>
      <c r="P53" s="130"/>
    </row>
    <row r="54" customFormat="false" ht="12.75" hidden="false" customHeight="false" outlineLevel="0" collapsed="false">
      <c r="C54" s="30"/>
      <c r="P54" s="30"/>
    </row>
    <row r="55" customFormat="false" ht="12.75" hidden="false" customHeight="false" outlineLevel="0" collapsed="false">
      <c r="C55" s="30"/>
      <c r="O55" s="203"/>
      <c r="P55" s="30"/>
    </row>
    <row r="56" customFormat="false" ht="12.75" hidden="false" customHeight="false" outlineLevel="0" collapsed="false">
      <c r="C56" s="30"/>
      <c r="O56" s="203"/>
      <c r="P56" s="30"/>
    </row>
    <row r="57" customFormat="false" ht="12.75" hidden="false" customHeight="false" outlineLevel="0" collapsed="false">
      <c r="C57" s="30"/>
      <c r="O57" s="203"/>
    </row>
    <row r="58" customFormat="false" ht="12.75" hidden="false" customHeight="false" outlineLevel="0" collapsed="false">
      <c r="O58" s="203" t="n">
        <f aca="false">COUNT(O24:O57)</f>
        <v>19</v>
      </c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  <c r="M77" s="0" t="n">
        <v>10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173</v>
      </c>
      <c r="M78" s="225" t="s">
        <v>165</v>
      </c>
      <c r="N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7</v>
      </c>
      <c r="L79" s="0" t="n">
        <v>12</v>
      </c>
      <c r="M79" s="0" t="n">
        <v>20</v>
      </c>
      <c r="N79" s="0" t="n">
        <f aca="false">SUM(D79:M79)</f>
        <v>88</v>
      </c>
      <c r="O79" s="0" t="s">
        <v>120</v>
      </c>
    </row>
    <row r="80" customFormat="false" ht="12.75" hidden="false" customHeight="false" outlineLevel="0" collapsed="false">
      <c r="B80" s="0" t="s">
        <v>166</v>
      </c>
      <c r="C80" s="30" t="s">
        <v>10</v>
      </c>
      <c r="D80" s="0" t="n">
        <f aca="false">SUM(D81:D111)</f>
        <v>2</v>
      </c>
      <c r="E80" s="0" t="n">
        <f aca="false">SUM(E81:E111)</f>
        <v>2</v>
      </c>
      <c r="F80" s="0" t="n">
        <f aca="false">SUM(F81:F111)</f>
        <v>2</v>
      </c>
      <c r="G80" s="0" t="n">
        <f aca="false">SUM(G81:G111)</f>
        <v>2</v>
      </c>
      <c r="H80" s="0" t="n">
        <f aca="false">SUM(H81:H111)</f>
        <v>2</v>
      </c>
      <c r="I80" s="0" t="n">
        <f aca="false">SUM(I81:I111)</f>
        <v>1</v>
      </c>
      <c r="J80" s="0" t="n">
        <f aca="false">SUM(J81:J111)</f>
        <v>1</v>
      </c>
      <c r="K80" s="0" t="n">
        <f aca="false">SUM(K81:K111)</f>
        <v>1</v>
      </c>
      <c r="L80" s="0" t="n">
        <f aca="false">SUM(L81:L111)</f>
        <v>2</v>
      </c>
      <c r="M80" s="0" t="n">
        <f aca="false">SUM(M81:M111)</f>
        <v>2</v>
      </c>
      <c r="N80" s="0" t="n">
        <f aca="false">SUM(D80:M80)</f>
        <v>17</v>
      </c>
      <c r="O80" s="0" t="s">
        <v>121</v>
      </c>
    </row>
    <row r="81" customFormat="false" ht="12.75" hidden="false" customHeight="false" outlineLevel="0" collapsed="false">
      <c r="B81" s="0" t="str">
        <f aca="false">IF(SUM(D81:M81)&gt;0,SUM(D81:M81),"")</f>
        <v/>
      </c>
      <c r="C81" s="130" t="n">
        <v>1</v>
      </c>
    </row>
    <row r="82" customFormat="false" ht="12.75" hidden="false" customHeight="false" outlineLevel="0" collapsed="false">
      <c r="B82" s="0" t="n">
        <f aca="false">IF(SUM(D82:M82)&gt;0,SUM(D82:M82),"")</f>
        <v>1</v>
      </c>
      <c r="C82" s="130" t="n">
        <v>2</v>
      </c>
      <c r="M82" s="0" t="n">
        <v>1</v>
      </c>
    </row>
    <row r="83" customFormat="false" ht="12.75" hidden="false" customHeight="false" outlineLevel="0" collapsed="false">
      <c r="B83" s="0" t="n">
        <f aca="false">IF(SUM(D83:M83)&gt;0,SUM(D83:M83),"")</f>
        <v>1</v>
      </c>
      <c r="C83" s="30" t="n">
        <v>3</v>
      </c>
      <c r="L83" s="0" t="n">
        <v>1</v>
      </c>
    </row>
    <row r="84" customFormat="false" ht="12.75" hidden="false" customHeight="false" outlineLevel="0" collapsed="false">
      <c r="B84" s="0" t="n">
        <f aca="false">IF(SUM(D84:M84)&gt;0,SUM(D84:M84),"")</f>
        <v>3</v>
      </c>
      <c r="C84" s="30" t="n">
        <v>4</v>
      </c>
      <c r="I84" s="0" t="n">
        <v>1</v>
      </c>
      <c r="J84" s="0" t="n">
        <v>1</v>
      </c>
      <c r="M84" s="0" t="n">
        <v>1</v>
      </c>
    </row>
    <row r="85" customFormat="false" ht="12.75" hidden="false" customHeight="false" outlineLevel="0" collapsed="false">
      <c r="B85" s="0" t="n">
        <f aca="false">IF(SUM(D85:M85)&gt;0,SUM(D85:M85),"")</f>
        <v>1</v>
      </c>
      <c r="C85" s="30" t="n">
        <v>5</v>
      </c>
      <c r="K85" s="0" t="n">
        <v>1</v>
      </c>
    </row>
    <row r="86" customFormat="false" ht="12.75" hidden="false" customHeight="false" outlineLevel="0" collapsed="false">
      <c r="B86" s="0" t="n">
        <f aca="false">IF(SUM(D86:M86)&gt;0,SUM(D86:M86),"")</f>
        <v>1</v>
      </c>
      <c r="C86" s="30" t="n">
        <v>6</v>
      </c>
      <c r="L86" s="0" t="n">
        <v>1</v>
      </c>
    </row>
    <row r="87" customFormat="false" ht="12.75" hidden="false" customHeight="false" outlineLevel="0" collapsed="false">
      <c r="B87" s="0" t="n">
        <f aca="false">IF(SUM(D87:M87)&gt;0,SUM(D87:M87),"")</f>
        <v>1</v>
      </c>
      <c r="C87" s="30" t="n">
        <v>7</v>
      </c>
      <c r="H87" s="0" t="n">
        <v>1</v>
      </c>
    </row>
    <row r="88" customFormat="false" ht="12.75" hidden="false" customHeight="false" outlineLevel="0" collapsed="false">
      <c r="B88" s="0" t="str">
        <f aca="false">IF(SUM(D88:M88)&gt;0,SUM(D88:M88),"")</f>
        <v/>
      </c>
      <c r="C88" s="130" t="n">
        <v>8</v>
      </c>
    </row>
    <row r="89" customFormat="false" ht="12.75" hidden="false" customHeight="false" outlineLevel="0" collapsed="false">
      <c r="B89" s="0" t="n">
        <f aca="false">IF(SUM(D89:M89)&gt;0,SUM(D89:M89),"")</f>
        <v>1</v>
      </c>
      <c r="C89" s="130" t="n">
        <v>9</v>
      </c>
      <c r="H89" s="0" t="n">
        <v>1</v>
      </c>
    </row>
    <row r="90" customFormat="false" ht="12.75" hidden="false" customHeight="false" outlineLevel="0" collapsed="false">
      <c r="B90" s="0" t="n">
        <f aca="false">IF(SUM(D90:M90)&gt;0,SUM(D90:M90),"")</f>
        <v>1</v>
      </c>
      <c r="C90" s="30" t="n">
        <v>10</v>
      </c>
      <c r="G90" s="0" t="n">
        <v>1</v>
      </c>
    </row>
    <row r="91" customFormat="false" ht="12.75" hidden="false" customHeight="false" outlineLevel="0" collapsed="false">
      <c r="B91" s="0" t="n">
        <f aca="false">IF(SUM(D91:M91)&gt;0,SUM(D91:M91),"")</f>
        <v>1</v>
      </c>
      <c r="C91" s="30" t="n">
        <v>11</v>
      </c>
      <c r="F91" s="0" t="n">
        <v>1</v>
      </c>
      <c r="G91" s="134"/>
    </row>
    <row r="92" customFormat="false" ht="12.75" hidden="false" customHeight="false" outlineLevel="0" collapsed="false">
      <c r="B92" s="0" t="n">
        <f aca="false">IF(SUM(D92:M92)&gt;0,SUM(D92:M92),"")</f>
        <v>1</v>
      </c>
      <c r="C92" s="30" t="n">
        <v>12</v>
      </c>
      <c r="E92" s="0" t="n">
        <v>1</v>
      </c>
    </row>
    <row r="93" customFormat="false" ht="12.75" hidden="false" customHeight="false" outlineLevel="0" collapsed="false">
      <c r="B93" s="0" t="n">
        <f aca="false">IF(SUM(D93:M93)&gt;0,SUM(D93:M93),"")</f>
        <v>1</v>
      </c>
      <c r="C93" s="30" t="n">
        <v>13</v>
      </c>
      <c r="D93" s="0" t="n">
        <v>1</v>
      </c>
    </row>
    <row r="94" customFormat="false" ht="12.75" hidden="false" customHeight="false" outlineLevel="0" collapsed="false">
      <c r="B94" s="0" t="str">
        <f aca="false">IF(SUM(D94:M94)&gt;0,SUM(D94:M94),"")</f>
        <v/>
      </c>
      <c r="C94" s="30" t="n">
        <v>14</v>
      </c>
    </row>
    <row r="95" customFormat="false" ht="12.75" hidden="false" customHeight="false" outlineLevel="0" collapsed="false">
      <c r="B95" s="0" t="str">
        <f aca="false">IF(SUM(D95:M95)&gt;0,SUM(D95:M95),"")</f>
        <v/>
      </c>
      <c r="C95" s="130" t="n">
        <v>15</v>
      </c>
    </row>
    <row r="96" customFormat="false" ht="12.75" hidden="false" customHeight="false" outlineLevel="0" collapsed="false">
      <c r="B96" s="0" t="str">
        <f aca="false">IF(SUM(D96:M96)&gt;0,SUM(D96:M96),"")</f>
        <v/>
      </c>
      <c r="C96" s="130" t="n">
        <v>16</v>
      </c>
    </row>
    <row r="97" customFormat="false" ht="12.75" hidden="false" customHeight="false" outlineLevel="0" collapsed="false">
      <c r="B97" s="0" t="str">
        <f aca="false">IF(SUM(D97:M97)&gt;0,SUM(D97:M97),"")</f>
        <v/>
      </c>
      <c r="C97" s="30" t="n">
        <v>17</v>
      </c>
    </row>
    <row r="98" customFormat="false" ht="12.75" hidden="false" customHeight="false" outlineLevel="0" collapsed="false">
      <c r="B98" s="0" t="str">
        <f aca="false">IF(SUM(D98:M98)&gt;0,SUM(D98:M98),"")</f>
        <v/>
      </c>
      <c r="C98" s="30" t="n">
        <v>18</v>
      </c>
    </row>
    <row r="99" customFormat="false" ht="12.75" hidden="false" customHeight="false" outlineLevel="0" collapsed="false">
      <c r="B99" s="0" t="str">
        <f aca="false">IF(SUM(D99:M99)&gt;0,SUM(D99:M99),"")</f>
        <v/>
      </c>
      <c r="C99" s="30" t="n">
        <v>19</v>
      </c>
    </row>
    <row r="100" customFormat="false" ht="12.75" hidden="false" customHeight="false" outlineLevel="0" collapsed="false">
      <c r="B100" s="0" t="n">
        <f aca="false">IF(SUM(D100:M100)&gt;0,SUM(D100:M100),"")</f>
        <v>1</v>
      </c>
      <c r="C100" s="30" t="n">
        <v>20</v>
      </c>
      <c r="D100" s="0" t="n">
        <v>1</v>
      </c>
    </row>
    <row r="101" customFormat="false" ht="12.75" hidden="false" customHeight="false" outlineLevel="0" collapsed="false">
      <c r="B101" s="0" t="str">
        <f aca="false">IF(SUM(D101:M101)&gt;0,SUM(D101:M101),"")</f>
        <v/>
      </c>
      <c r="C101" s="30" t="n">
        <v>21</v>
      </c>
    </row>
    <row r="102" customFormat="false" ht="12.75" hidden="false" customHeight="false" outlineLevel="0" collapsed="false">
      <c r="B102" s="0" t="str">
        <f aca="false">IF(SUM(D102:M102)&gt;0,SUM(D102:M102),"")</f>
        <v/>
      </c>
      <c r="C102" s="130" t="n">
        <v>22</v>
      </c>
    </row>
    <row r="103" customFormat="false" ht="12.75" hidden="false" customHeight="false" outlineLevel="0" collapsed="false">
      <c r="B103" s="0" t="str">
        <f aca="false">IF(SUM(D103:M103)&gt;0,SUM(D103:M103),"")</f>
        <v/>
      </c>
      <c r="C103" s="130" t="n">
        <v>23</v>
      </c>
    </row>
    <row r="104" customFormat="false" ht="12.75" hidden="false" customHeight="false" outlineLevel="0" collapsed="false">
      <c r="B104" s="0" t="str">
        <f aca="false">IF(SUM(D104:M104)&gt;0,SUM(D104:M104),"")</f>
        <v/>
      </c>
      <c r="C104" s="30" t="n">
        <v>24</v>
      </c>
    </row>
    <row r="105" customFormat="false" ht="12.75" hidden="false" customHeight="false" outlineLevel="0" collapsed="false">
      <c r="B105" s="0" t="str">
        <f aca="false">IF(SUM(D105:M105)&gt;0,SUM(D105:M105),"")</f>
        <v/>
      </c>
      <c r="C105" s="30" t="n">
        <v>25</v>
      </c>
    </row>
    <row r="106" customFormat="false" ht="12.75" hidden="false" customHeight="false" outlineLevel="0" collapsed="false">
      <c r="B106" s="0" t="n">
        <f aca="false">IF(SUM(D106:M106)&gt;0,SUM(D106:M106),"")</f>
        <v>1</v>
      </c>
      <c r="C106" s="30" t="n">
        <v>26</v>
      </c>
      <c r="E106" s="0" t="n">
        <v>1</v>
      </c>
    </row>
    <row r="107" customFormat="false" ht="12.75" hidden="false" customHeight="false" outlineLevel="0" collapsed="false">
      <c r="B107" s="0" t="n">
        <f aca="false">IF(SUM(D107:M107)&gt;0,SUM(D107:M107),"")</f>
        <v>1</v>
      </c>
      <c r="C107" s="30" t="n">
        <v>27</v>
      </c>
      <c r="F107" s="0" t="n">
        <v>1</v>
      </c>
    </row>
    <row r="108" customFormat="false" ht="12.75" hidden="false" customHeight="false" outlineLevel="0" collapsed="false">
      <c r="B108" s="0" t="n">
        <f aca="false">IF(SUM(D108:M108)&gt;0,SUM(D108:M108),"")</f>
        <v>1</v>
      </c>
      <c r="C108" s="30" t="n">
        <v>28</v>
      </c>
      <c r="G108" s="0" t="n">
        <v>1</v>
      </c>
    </row>
    <row r="109" customFormat="false" ht="12.75" hidden="false" customHeight="false" outlineLevel="0" collapsed="false">
      <c r="B109" s="0" t="str">
        <f aca="false">IF(SUM(D109:M109)&gt;0,SUM(D109:M109),"")</f>
        <v/>
      </c>
      <c r="C109" s="130" t="n">
        <v>29</v>
      </c>
    </row>
    <row r="110" customFormat="false" ht="12.75" hidden="false" customHeight="false" outlineLevel="0" collapsed="false">
      <c r="B110" s="0" t="str">
        <f aca="false">IF(SUM(D110:M110)&gt;0,SUM(D110:M110),"")</f>
        <v/>
      </c>
      <c r="C110" s="130" t="n">
        <v>30</v>
      </c>
      <c r="S110" s="134"/>
    </row>
    <row r="111" customFormat="false" ht="12.75" hidden="false" customHeight="false" outlineLevel="0" collapsed="false">
      <c r="C111" s="30" t="n">
        <v>31</v>
      </c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B113" s="226" t="n">
        <v>94</v>
      </c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87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0</v>
      </c>
      <c r="K117" s="0" t="n">
        <f aca="false">SUM(K118:K148)</f>
        <v>0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0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130" t="n">
        <v>1</v>
      </c>
      <c r="U118" s="130" t="n">
        <v>1</v>
      </c>
    </row>
    <row r="119" customFormat="false" ht="12.75" hidden="false" customHeight="false" outlineLevel="0" collapsed="false">
      <c r="C119" s="130" t="n">
        <v>2</v>
      </c>
      <c r="U119" s="130" t="n">
        <v>2</v>
      </c>
    </row>
    <row r="120" customFormat="false" ht="12.75" hidden="false" customHeight="false" outlineLevel="0" collapsed="false">
      <c r="C120" s="30" t="n">
        <v>3</v>
      </c>
      <c r="U120" s="30" t="n">
        <v>3</v>
      </c>
    </row>
    <row r="121" customFormat="false" ht="12.75" hidden="false" customHeight="false" outlineLevel="0" collapsed="false">
      <c r="C121" s="30" t="n">
        <v>4</v>
      </c>
      <c r="U121" s="30" t="n">
        <v>4</v>
      </c>
    </row>
    <row r="122" customFormat="false" ht="12.75" hidden="false" customHeight="false" outlineLevel="0" collapsed="false">
      <c r="C122" s="30" t="n">
        <v>5</v>
      </c>
      <c r="U122" s="30" t="n">
        <v>5</v>
      </c>
    </row>
    <row r="123" customFormat="false" ht="12.75" hidden="false" customHeight="false" outlineLevel="0" collapsed="false">
      <c r="C123" s="30" t="n">
        <v>6</v>
      </c>
      <c r="U123" s="30" t="n">
        <v>6</v>
      </c>
    </row>
    <row r="124" customFormat="false" ht="12.75" hidden="false" customHeight="false" outlineLevel="0" collapsed="false">
      <c r="C124" s="30" t="n">
        <v>7</v>
      </c>
      <c r="U124" s="30" t="n">
        <v>7</v>
      </c>
    </row>
    <row r="125" customFormat="false" ht="12.75" hidden="false" customHeight="false" outlineLevel="0" collapsed="false">
      <c r="C125" s="130" t="n">
        <v>8</v>
      </c>
      <c r="U125" s="130" t="n">
        <v>8</v>
      </c>
    </row>
    <row r="126" customFormat="false" ht="12.75" hidden="false" customHeight="false" outlineLevel="0" collapsed="false">
      <c r="C126" s="130" t="n">
        <v>9</v>
      </c>
      <c r="U126" s="130" t="n">
        <v>9</v>
      </c>
    </row>
    <row r="127" customFormat="false" ht="12.75" hidden="false" customHeight="false" outlineLevel="0" collapsed="false">
      <c r="C127" s="30" t="n">
        <v>10</v>
      </c>
      <c r="U127" s="30" t="n">
        <v>10</v>
      </c>
    </row>
    <row r="128" customFormat="false" ht="12.75" hidden="false" customHeight="false" outlineLevel="0" collapsed="false">
      <c r="C128" s="30" t="n">
        <v>11</v>
      </c>
      <c r="U128" s="30" t="n">
        <v>11</v>
      </c>
      <c r="Y128" s="134"/>
    </row>
    <row r="129" customFormat="false" ht="12.75" hidden="false" customHeight="false" outlineLevel="0" collapsed="false">
      <c r="C129" s="30" t="n">
        <v>12</v>
      </c>
      <c r="U129" s="30" t="n">
        <v>12</v>
      </c>
    </row>
    <row r="130" customFormat="false" ht="12.75" hidden="false" customHeight="false" outlineLevel="0" collapsed="false">
      <c r="C130" s="30" t="n">
        <v>13</v>
      </c>
      <c r="J130" s="1"/>
      <c r="U130" s="30" t="n">
        <v>13</v>
      </c>
    </row>
    <row r="131" customFormat="false" ht="12.75" hidden="false" customHeight="false" outlineLevel="0" collapsed="false">
      <c r="C131" s="30" t="n">
        <v>14</v>
      </c>
      <c r="U131" s="30" t="n">
        <v>14</v>
      </c>
    </row>
    <row r="132" customFormat="false" ht="12.75" hidden="false" customHeight="false" outlineLevel="0" collapsed="false">
      <c r="C132" s="130" t="n">
        <v>15</v>
      </c>
      <c r="U132" s="130" t="n">
        <v>15</v>
      </c>
    </row>
    <row r="133" customFormat="false" ht="12.75" hidden="false" customHeight="false" outlineLevel="0" collapsed="false">
      <c r="C133" s="130" t="n">
        <v>16</v>
      </c>
      <c r="U133" s="130" t="n">
        <v>16</v>
      </c>
    </row>
    <row r="134" customFormat="false" ht="12.75" hidden="false" customHeight="false" outlineLevel="0" collapsed="false">
      <c r="C134" s="30" t="n">
        <v>17</v>
      </c>
      <c r="U134" s="30" t="n">
        <v>17</v>
      </c>
    </row>
    <row r="135" customFormat="false" ht="12.75" hidden="false" customHeight="false" outlineLevel="0" collapsed="false">
      <c r="C135" s="30" t="n">
        <v>18</v>
      </c>
      <c r="U135" s="30" t="n">
        <v>18</v>
      </c>
    </row>
    <row r="136" customFormat="false" ht="12.75" hidden="false" customHeight="false" outlineLevel="0" collapsed="false">
      <c r="C136" s="30" t="n">
        <v>19</v>
      </c>
      <c r="U136" s="30" t="n">
        <v>19</v>
      </c>
    </row>
    <row r="137" customFormat="false" ht="12.75" hidden="false" customHeight="false" outlineLevel="0" collapsed="false">
      <c r="C137" s="30" t="n">
        <v>20</v>
      </c>
      <c r="U137" s="30" t="n">
        <v>20</v>
      </c>
    </row>
    <row r="138" customFormat="false" ht="12.75" hidden="false" customHeight="false" outlineLevel="0" collapsed="false">
      <c r="C138" s="30" t="n">
        <v>21</v>
      </c>
      <c r="U138" s="30" t="n">
        <v>21</v>
      </c>
    </row>
    <row r="139" customFormat="false" ht="12.75" hidden="false" customHeight="false" outlineLevel="0" collapsed="false">
      <c r="C139" s="130" t="n">
        <v>22</v>
      </c>
      <c r="U139" s="130" t="n">
        <v>22</v>
      </c>
    </row>
    <row r="140" customFormat="false" ht="12.75" hidden="false" customHeight="false" outlineLevel="0" collapsed="false">
      <c r="C140" s="130" t="n">
        <v>23</v>
      </c>
      <c r="U140" s="130" t="n">
        <v>23</v>
      </c>
    </row>
    <row r="141" customFormat="false" ht="12.75" hidden="false" customHeight="false" outlineLevel="0" collapsed="false">
      <c r="C141" s="30" t="n">
        <v>24</v>
      </c>
      <c r="U141" s="30" t="n">
        <v>24</v>
      </c>
    </row>
    <row r="142" customFormat="false" ht="12.75" hidden="false" customHeight="false" outlineLevel="0" collapsed="false">
      <c r="C142" s="30" t="n">
        <v>25</v>
      </c>
      <c r="U142" s="30" t="n">
        <v>25</v>
      </c>
    </row>
    <row r="143" customFormat="false" ht="12.75" hidden="false" customHeight="false" outlineLevel="0" collapsed="false">
      <c r="C143" s="30" t="n">
        <v>26</v>
      </c>
      <c r="U143" s="30" t="n">
        <v>26</v>
      </c>
    </row>
    <row r="144" customFormat="false" ht="12.75" hidden="false" customHeight="false" outlineLevel="0" collapsed="false">
      <c r="C144" s="30" t="n">
        <v>27</v>
      </c>
      <c r="U144" s="30" t="n">
        <v>27</v>
      </c>
    </row>
    <row r="145" customFormat="false" ht="12.75" hidden="false" customHeight="false" outlineLevel="0" collapsed="false">
      <c r="C145" s="30" t="n">
        <v>28</v>
      </c>
      <c r="U145" s="30" t="n">
        <v>28</v>
      </c>
    </row>
    <row r="146" customFormat="false" ht="12.75" hidden="false" customHeight="false" outlineLevel="0" collapsed="false">
      <c r="C146" s="130" t="n">
        <v>29</v>
      </c>
      <c r="U146" s="130" t="n">
        <v>29</v>
      </c>
    </row>
    <row r="147" customFormat="false" ht="12.75" hidden="false" customHeight="false" outlineLevel="0" collapsed="false">
      <c r="C147" s="130" t="n">
        <v>30</v>
      </c>
      <c r="U147" s="130" t="n">
        <v>30</v>
      </c>
    </row>
    <row r="148" customFormat="false" ht="12.75" hidden="false" customHeight="false" outlineLevel="0" collapsed="false">
      <c r="C148" s="30" t="n">
        <v>31</v>
      </c>
      <c r="U148" s="30" t="n">
        <v>31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B21">
    <cfRule type="cellIs" priority="3" operator="equal" aboveAverage="0" equalAverage="0" bottom="0" percent="0" rank="0" text="" dxfId="0">
      <formula>$AB$18</formula>
    </cfRule>
  </conditionalFormatting>
  <conditionalFormatting sqref="AB22:AB51">
    <cfRule type="cellIs" priority="4" operator="equal" aboveAverage="0" equalAverage="0" bottom="0" percent="0" rank="0" text="" dxfId="0">
      <formula>$AB$18</formula>
    </cfRule>
  </conditionalFormatting>
  <conditionalFormatting sqref="A20:A51">
    <cfRule type="cellIs" priority="5" operator="lessThan" aboveAverage="0" equalAverage="0" bottom="0" percent="0" rank="0" text="" dxfId="0">
      <formula>0</formula>
    </cfRule>
  </conditionalFormatting>
  <conditionalFormatting sqref="A21:A51">
    <cfRule type="cellIs" priority="6" operator="lessThan" aboveAverage="0" equalAverage="0" bottom="0" percent="0" rank="0" text="" dxfId="0">
      <formula>0</formula>
    </cfRule>
    <cfRule type="cellIs" priority="7" operator="lessThan" aboveAverage="0" equalAverage="0" bottom="0" percent="0" rank="0" text="" dxfId="1">
      <formula>0</formula>
    </cfRule>
    <cfRule type="cellIs" priority="8" operator="lessThan" aboveAverage="0" equalAverage="0" bottom="0" percent="0" rank="0" text="" dxfId="2">
      <formula>0</formula>
    </cfRule>
  </conditionalFormatting>
  <conditionalFormatting sqref="D81:L110">
    <cfRule type="cellIs" priority="9" operator="greaterThan" aboveAverage="0" equalAverage="0" bottom="0" percent="0" rank="0" text="" dxfId="3">
      <formula>0</formula>
    </cfRule>
  </conditionalFormatting>
  <conditionalFormatting sqref="D118:O147">
    <cfRule type="cellIs" priority="10" operator="greaterThan" aboveAverage="0" equalAverage="0" bottom="0" percent="0" rank="0" text="" dxfId="4">
      <formula>0</formula>
    </cfRule>
  </conditionalFormatting>
  <conditionalFormatting sqref="AD21">
    <cfRule type="cellIs" priority="11" operator="equal" aboveAverage="0" equalAverage="0" bottom="0" percent="0" rank="0" text="" dxfId="5">
      <formula>$AD$18</formula>
    </cfRule>
  </conditionalFormatting>
  <conditionalFormatting sqref="M81:M111">
    <cfRule type="cellIs" priority="12" operator="greaterThan" aboveAverage="0" equalAverage="0" bottom="0" percent="0" rank="0" text="" dxfId="6">
      <formula>0</formula>
    </cfRule>
  </conditionalFormatting>
  <conditionalFormatting sqref="D81:M111">
    <cfRule type="cellIs" priority="13" operator="greaterThan" aboveAverage="0" equalAverage="0" bottom="0" percent="0" rank="0" text="" dxfId="7">
      <formula>0</formula>
    </cfRule>
    <cfRule type="cellIs" priority="14" operator="greaterThan" aboveAverage="0" equalAverage="0" bottom="0" percent="0" rank="0" text="" dxfId="8">
      <formula>1</formula>
    </cfRule>
    <cfRule type="cellIs" priority="15" operator="greaterThan" aboveAverage="0" equalAverage="0" bottom="0" percent="0" rank="0" text="" dxfId="9">
      <formula>1</formula>
    </cfRule>
    <cfRule type="cellIs" priority="16" operator="greaterThan" aboveAverage="0" equalAverage="0" bottom="0" percent="0" rank="0" text="" dxfId="10">
      <formula>1</formula>
    </cfRule>
  </conditionalFormatting>
  <conditionalFormatting sqref="D118:O148">
    <cfRule type="cellIs" priority="17" operator="greaterThan" aboveAverage="0" equalAverage="0" bottom="0" percent="0" rank="0" text="" dxfId="11">
      <formula>0</formula>
    </cfRule>
    <cfRule type="cellIs" priority="18" operator="greaterThan" aboveAverage="0" equalAverage="0" bottom="0" percent="0" rank="0" text="" dxfId="12">
      <formula>0</formula>
    </cfRule>
  </conditionalFormatting>
  <conditionalFormatting sqref="AD21">
    <cfRule type="cellIs" priority="19" operator="equal" aboveAverage="0" equalAverage="0" bottom="0" percent="0" rank="0" text="" dxfId="13">
      <formula>$AD$18</formula>
    </cfRule>
  </conditionalFormatting>
  <conditionalFormatting sqref="AE21">
    <cfRule type="cellIs" priority="20" operator="equal" aboveAverage="0" equalAverage="0" bottom="0" percent="0" rank="0" text="" dxfId="14">
      <formula>$AD$18</formula>
    </cfRule>
  </conditionalFormatting>
  <conditionalFormatting sqref="AE21">
    <cfRule type="cellIs" priority="21" operator="equal" aboveAverage="0" equalAverage="0" bottom="0" percent="0" rank="0" text="" dxfId="15">
      <formula>$AD$18</formula>
    </cfRule>
  </conditionalFormatting>
  <conditionalFormatting sqref="AE52">
    <cfRule type="cellIs" priority="22" operator="equal" aboveAverage="0" equalAverage="0" bottom="0" percent="0" rank="0" text="" dxfId="16">
      <formula>$AE$18</formula>
    </cfRule>
  </conditionalFormatting>
  <conditionalFormatting sqref="D81:M110">
    <cfRule type="cellIs" priority="23" operator="greaterThan" aboveAverage="0" equalAverage="0" bottom="0" percent="0" rank="0" text="" dxfId="0">
      <formula>0</formula>
    </cfRule>
  </conditionalFormatting>
  <conditionalFormatting sqref="AD22:AE28">
    <cfRule type="cellIs" priority="24" operator="equal" aboveAverage="0" equalAverage="0" bottom="0" percent="0" rank="0" text="" dxfId="0">
      <formula>$AC$18</formula>
    </cfRule>
    <cfRule type="cellIs" priority="25" operator="equal" aboveAverage="0" equalAverage="0" bottom="0" percent="0" rank="0" text="" dxfId="0">
      <formula>$AC$18</formula>
    </cfRule>
  </conditionalFormatting>
  <conditionalFormatting sqref="AD30:AE51">
    <cfRule type="cellIs" priority="26" operator="equal" aboveAverage="0" equalAverage="0" bottom="0" percent="0" rank="0" text="" dxfId="0">
      <formula>$AC$18</formula>
    </cfRule>
    <cfRule type="cellIs" priority="27" operator="equal" aboveAverage="0" equalAverage="0" bottom="0" percent="0" rank="0" text="" dxfId="0">
      <formula>$AC$18</formula>
    </cfRule>
  </conditionalFormatting>
  <conditionalFormatting sqref="AD22:AE51">
    <cfRule type="cellIs" priority="28" operator="equal" aboveAverage="0" equalAverage="0" bottom="0" percent="0" rank="0" text="" dxfId="0">
      <formula>$AC$18</formula>
    </cfRule>
  </conditionalFormatting>
  <conditionalFormatting sqref="AD22:AE22">
    <cfRule type="cellIs" priority="29" operator="equal" aboveAverage="0" equalAverage="0" bottom="0" percent="0" rank="0" text="" dxfId="0">
      <formula>$AC$18</formula>
    </cfRule>
  </conditionalFormatting>
  <conditionalFormatting sqref="AD22:AE51">
    <cfRule type="cellIs" priority="30" operator="equal" aboveAverage="0" equalAverage="0" bottom="0" percent="0" rank="0" text="" dxfId="0">
      <formula>$AC$18</formula>
    </cfRule>
    <cfRule type="cellIs" priority="31" operator="equal" aboveAverage="0" equalAverage="0" bottom="0" percent="0" rank="0" text="" dxfId="1">
      <formula>$AC$18</formula>
    </cfRule>
  </conditionalFormatting>
  <conditionalFormatting sqref="AD22:AD51">
    <cfRule type="cellIs" priority="32" operator="equal" aboveAverage="0" equalAverage="0" bottom="0" percent="0" rank="0" text="" dxfId="2">
      <formula>$AD$18</formula>
    </cfRule>
  </conditionalFormatting>
  <conditionalFormatting sqref="AE22:AE52">
    <cfRule type="cellIs" priority="33" operator="equal" aboveAverage="0" equalAverage="0" bottom="0" percent="0" rank="0" text="" dxfId="3">
      <formula>$AE$18</formula>
    </cfRule>
  </conditionalFormatting>
  <conditionalFormatting sqref="AB21:AB51">
    <cfRule type="cellIs" priority="34" operator="equal" aboveAverage="0" equalAverage="0" bottom="0" percent="0" rank="0" text="" dxfId="4">
      <formula>$AB$18</formula>
    </cfRule>
  </conditionalFormatting>
  <conditionalFormatting sqref="AC21">
    <cfRule type="cellIs" priority="35" operator="equal" aboveAverage="0" equalAverage="0" bottom="0" percent="0" rank="0" text="" dxfId="5">
      <formula>$AB$18</formula>
    </cfRule>
  </conditionalFormatting>
  <conditionalFormatting sqref="AC22:AC51">
    <cfRule type="cellIs" priority="36" operator="equal" aboveAverage="0" equalAverage="0" bottom="0" percent="0" rank="0" text="" dxfId="0">
      <formula>$AB$18</formula>
    </cfRule>
  </conditionalFormatting>
  <conditionalFormatting sqref="AC21:AC51">
    <cfRule type="cellIs" priority="37" operator="equal" aboveAverage="0" equalAverage="0" bottom="0" percent="0" rank="0" text="" dxfId="0">
      <formula>$AB$18</formula>
    </cfRule>
  </conditionalFormatting>
  <conditionalFormatting sqref="AC21:AC52">
    <cfRule type="cellIs" priority="38" operator="equal" aboveAverage="0" equalAverage="0" bottom="0" percent="0" rank="0" text="" dxfId="0">
      <formula>$AC$18</formula>
    </cfRule>
  </conditionalFormatting>
  <conditionalFormatting sqref="AD21:AD52">
    <cfRule type="cellIs" priority="39" operator="equal" aboveAverage="0" equalAverage="0" bottom="0" percent="0" rank="0" text="" dxfId="0">
      <formula>$AD$18</formula>
    </cfRule>
  </conditionalFormatting>
  <conditionalFormatting sqref="AE21:AE52">
    <cfRule type="cellIs" priority="40" operator="equal" aboveAverage="0" equalAverage="0" bottom="0" percent="0" rank="0" text="" dxfId="1">
      <formula>$AE$18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8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S54" activeCellId="0" sqref="S54"/>
    </sheetView>
  </sheetViews>
  <sheetFormatPr defaultRowHeight="12.75"/>
  <cols>
    <col collapsed="false" hidden="false" max="6" min="1" style="0" width="8.36734693877551"/>
    <col collapsed="false" hidden="false" max="7" min="7" style="0" width="10.8010204081633"/>
    <col collapsed="false" hidden="false" max="8" min="8" style="0" width="10.2602040816327"/>
    <col collapsed="false" hidden="false" max="9" min="9" style="0" width="14.5816326530612"/>
    <col collapsed="false" hidden="false" max="30" min="10" style="0" width="8.36734693877551"/>
    <col collapsed="false" hidden="false" max="31" min="31" style="0" width="10.9336734693878"/>
    <col collapsed="false" hidden="false" max="33" min="32" style="0" width="8.36734693877551"/>
    <col collapsed="false" hidden="false" max="34" min="34" style="0" width="11.3418367346939"/>
    <col collapsed="false" hidden="false" max="1025" min="35" style="0" width="8.36734693877551"/>
  </cols>
  <sheetData>
    <row r="1" customFormat="false" ht="12.75" hidden="false" customHeight="false" outlineLevel="0" collapsed="false">
      <c r="I1" s="163" t="n">
        <f aca="true">NOW()</f>
        <v>43164.7511968634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224" t="n">
        <f aca="false">I2-I1</f>
        <v>-547.176960752331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1988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-1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4729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0.458333333333333</v>
      </c>
      <c r="K8" s="180" t="n">
        <v>0.717361111111111</v>
      </c>
      <c r="L8" s="180" t="n">
        <v>0.520833333333333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0.484027777777778</v>
      </c>
      <c r="K9" s="180" t="n">
        <v>0.739583333333333</v>
      </c>
      <c r="L9" s="180" t="n">
        <v>0.625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0.616666666666667</v>
      </c>
      <c r="K10" s="174" t="n">
        <f aca="false">(K9-K8)*24</f>
        <v>0.533333333333329</v>
      </c>
      <c r="L10" s="174" t="n">
        <f aca="false">(L9-L8)*24</f>
        <v>2.5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F11" s="134"/>
      <c r="AH11" s="227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e">
        <f aca="false">R16/E18</f>
        <v>#DIV/0!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/>
      <c r="AJ14" s="47"/>
    </row>
    <row r="15" customFormat="false" ht="15.75" hidden="false" customHeight="true" outlineLevel="0" collapsed="false">
      <c r="B15" s="30" t="n">
        <f aca="false">COUNT(C21:C51)</f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31</v>
      </c>
      <c r="Q15" s="30"/>
      <c r="R15" s="190" t="n">
        <f aca="false">MAX(R21:R51)/F5</f>
        <v>1.00083752093802</v>
      </c>
      <c r="S15" s="30"/>
      <c r="T15" s="30"/>
      <c r="U15" s="30" t="s">
        <v>85</v>
      </c>
      <c r="W15" s="159"/>
      <c r="X15" s="30"/>
      <c r="AA15" s="30"/>
      <c r="AG15" s="134"/>
      <c r="AI15" s="47"/>
      <c r="AJ15" s="47"/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1</v>
      </c>
      <c r="S16" s="132"/>
      <c r="T16" s="132"/>
      <c r="U16" s="30" t="n">
        <f aca="false">MAX(U21:U51)-U19</f>
        <v>0</v>
      </c>
      <c r="V16" s="30" t="n">
        <f aca="false">MAX(V21:V51)-V19</f>
        <v>1</v>
      </c>
      <c r="W16" s="191"/>
      <c r="X16" s="132"/>
      <c r="AA16" s="132"/>
      <c r="AI16" s="204"/>
      <c r="AJ16" s="47"/>
    </row>
    <row r="17" customFormat="false" ht="15.75" hidden="false" customHeight="true" outlineLevel="0" collapsed="false">
      <c r="A17" s="134" t="n">
        <f aca="false">B17-D17</f>
        <v>30.548</v>
      </c>
      <c r="B17" s="192" t="n">
        <f aca="false">B14*COUNT(D21:D51)</f>
        <v>115</v>
      </c>
      <c r="C17" s="193" t="s">
        <v>88</v>
      </c>
      <c r="D17" s="194" t="n">
        <f aca="false">SUM(D21:D51)</f>
        <v>84.452</v>
      </c>
      <c r="E17" s="30"/>
      <c r="F17" s="30" t="n">
        <f aca="false">D17-E14</f>
        <v>-30.548</v>
      </c>
      <c r="H17" s="176"/>
      <c r="O17" s="184" t="s">
        <v>1</v>
      </c>
      <c r="P17" s="0" t="s">
        <v>89</v>
      </c>
      <c r="R17" s="170" t="n">
        <f aca="false">(MAX(R21:R51)-R19)/COUNT(R21:R51)</f>
        <v>1</v>
      </c>
      <c r="S17" s="30"/>
      <c r="U17" s="133" t="n">
        <f aca="false">U16/COUNT(U21:U51)</f>
        <v>0</v>
      </c>
      <c r="V17" s="134" t="n">
        <f aca="false">(MAX(V21:V51)-V19)/COUNT(V21:V51)</f>
        <v>0.032258064516129</v>
      </c>
      <c r="W17" s="176"/>
      <c r="AI17" s="204"/>
      <c r="AJ17" s="204"/>
      <c r="AL17" s="134"/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0</v>
      </c>
      <c r="F18" s="30" t="n">
        <f aca="false">SUM(F21:F51)</f>
        <v>0</v>
      </c>
      <c r="G18" s="132" t="n">
        <f aca="false">SUM(G21:G51)</f>
        <v>68.95</v>
      </c>
      <c r="H18" s="159" t="n">
        <f aca="false">SUM(H21:H51)</f>
        <v>0.001</v>
      </c>
      <c r="I18" s="196" t="n">
        <f aca="false">SUM(I21:I51)</f>
        <v>15.5</v>
      </c>
      <c r="J18" s="196" t="n">
        <f aca="false">SUM(J21:J51)</f>
        <v>0</v>
      </c>
      <c r="L18" s="196" t="n">
        <f aca="false">SUM(L21:L51)</f>
        <v>0.001</v>
      </c>
      <c r="O18" s="192" t="n">
        <v>40</v>
      </c>
      <c r="P18" s="0" t="s">
        <v>90</v>
      </c>
      <c r="R18" s="0" t="n">
        <f aca="false">F5-MAX(R21:R51)</f>
        <v>-1</v>
      </c>
      <c r="S18" s="132" t="n">
        <f aca="false">F4-S19</f>
        <v>502</v>
      </c>
      <c r="U18" s="0" t="n">
        <v>220</v>
      </c>
      <c r="AA18" s="30"/>
      <c r="AB18" s="0" t="n">
        <f aca="false">MAX(AB21:AB51)</f>
        <v>3</v>
      </c>
      <c r="AC18" s="0" t="n">
        <f aca="false">MAX(AC21:AC51)</f>
        <v>1</v>
      </c>
      <c r="AD18" s="0" t="n">
        <f aca="false">MAX(AD21:AD51)</f>
        <v>1</v>
      </c>
      <c r="AE18" s="0" t="n">
        <f aca="false">MAX(AE21:AE51)</f>
        <v>1</v>
      </c>
    </row>
    <row r="19" customFormat="false" ht="15.75" hidden="false" customHeight="true" outlineLevel="0" collapsed="false">
      <c r="A19" s="197" t="n">
        <f aca="false">SUM(A21:A51)</f>
        <v>132.548</v>
      </c>
      <c r="C19" s="30" t="s">
        <v>86</v>
      </c>
      <c r="D19" s="132" t="n">
        <f aca="false">D17/COUNT(D21:D51)</f>
        <v>2.72425806451613</v>
      </c>
      <c r="E19" s="132" t="n">
        <f aca="false">E18/COUNT(E21:E51)</f>
        <v>0</v>
      </c>
      <c r="F19" s="30" t="n">
        <f aca="false">IF(COUNT(F21:F51)&gt;0,(F18/COUNT(F21:F51)),0)</f>
        <v>0</v>
      </c>
      <c r="G19" s="132" t="n">
        <f aca="false">IF(COUNT(G21:G51)&gt;0,(G18/COUNT(G21:G51)),0)</f>
        <v>2.2241935483871</v>
      </c>
      <c r="H19" s="191" t="n">
        <f aca="false">H18/COUNT(D21:D51)</f>
        <v>3.2258064516129E-005</v>
      </c>
      <c r="I19" s="132" t="n">
        <f aca="false">I18/COUNT(I21:I51)</f>
        <v>0.5</v>
      </c>
      <c r="L19" s="132" t="n">
        <f aca="false">L18/COUNT(L21:L51)</f>
        <v>0.001</v>
      </c>
      <c r="P19" s="198" t="s">
        <v>91</v>
      </c>
      <c r="R19" s="0" t="n">
        <v>1194</v>
      </c>
      <c r="S19" s="133" t="n">
        <v>308</v>
      </c>
      <c r="T19" s="30"/>
      <c r="U19" s="30" t="n">
        <v>0</v>
      </c>
      <c r="V19" s="30" t="n">
        <v>225</v>
      </c>
      <c r="W19" s="191"/>
      <c r="X19" s="132"/>
      <c r="AA19" s="30"/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36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$F$5-O21</f>
        <v>199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E20" s="30" t="s">
        <v>167</v>
      </c>
      <c r="AH20" s="136" t="s">
        <v>36</v>
      </c>
      <c r="AI20" s="136" t="s">
        <v>168</v>
      </c>
      <c r="AJ20" s="136" t="s">
        <v>169</v>
      </c>
      <c r="AK20" s="136" t="s">
        <v>170</v>
      </c>
      <c r="AL20" s="204" t="s">
        <v>171</v>
      </c>
      <c r="AM20" s="136" t="s">
        <v>172</v>
      </c>
    </row>
    <row r="21" customFormat="false" ht="15.75" hidden="false" customHeight="true" outlineLevel="0" collapsed="false">
      <c r="A21" s="186" t="n">
        <f aca="false">IF(D21="","",SUM($J$12:$L$12)-D21)</f>
        <v>4.498</v>
      </c>
      <c r="C21" s="30" t="n">
        <v>1</v>
      </c>
      <c r="D21" s="170" t="n">
        <f aca="false">IF(F21="","",SUM(E21:L21))</f>
        <v>2.502</v>
      </c>
      <c r="E21" s="0" t="n">
        <v>0</v>
      </c>
      <c r="F21" s="0" t="n">
        <v>0</v>
      </c>
      <c r="G21" s="0" t="n">
        <v>2</v>
      </c>
      <c r="H21" s="176" t="n">
        <v>0.001</v>
      </c>
      <c r="I21" s="0" t="n">
        <v>0.5</v>
      </c>
      <c r="L21" s="0" t="n">
        <v>0.001</v>
      </c>
      <c r="M21" s="208"/>
      <c r="O21" s="184" t="n">
        <v>995</v>
      </c>
      <c r="P21" s="30" t="n">
        <v>1</v>
      </c>
      <c r="Q21" s="0" t="n">
        <f aca="false">IF(S21="","",SUM(R21:AA21)-SUM($R$19:$AA$19))</f>
        <v>3</v>
      </c>
      <c r="R21" s="0" t="n">
        <v>1195</v>
      </c>
      <c r="S21" s="0" t="n">
        <v>309</v>
      </c>
      <c r="U21" s="176" t="n">
        <v>0</v>
      </c>
      <c r="V21" s="30" t="n">
        <v>226</v>
      </c>
      <c r="AB21" s="0" t="n">
        <f aca="false">IF(AC21="","",SUM(AC21:AE21))</f>
        <v>3</v>
      </c>
      <c r="AC21" s="0" t="n">
        <f aca="false">R21-R19</f>
        <v>1</v>
      </c>
      <c r="AD21" s="199" t="n">
        <f aca="false">V21-V19</f>
        <v>1</v>
      </c>
      <c r="AE21" s="228" t="n">
        <f aca="false">S21-S19</f>
        <v>1</v>
      </c>
      <c r="AG21" s="30" t="n">
        <v>1</v>
      </c>
      <c r="AH21" s="0" t="n">
        <f aca="false">SUM(AI21:AM21)</f>
        <v>0</v>
      </c>
      <c r="AL21" s="134"/>
      <c r="AM21" s="134"/>
    </row>
    <row r="22" customFormat="false" ht="15.75" hidden="false" customHeight="true" outlineLevel="0" collapsed="false">
      <c r="A22" s="186" t="n">
        <f aca="false">IF(D22="","",SUM($J$12:$L$12)-D22)</f>
        <v>3.5</v>
      </c>
      <c r="C22" s="30" t="n">
        <v>2</v>
      </c>
      <c r="D22" s="170" t="n">
        <f aca="false">IF(F22="","",SUM(E22:L22))</f>
        <v>3.5</v>
      </c>
      <c r="F22" s="0" t="n">
        <v>0</v>
      </c>
      <c r="G22" s="0" t="n">
        <v>3</v>
      </c>
      <c r="H22" s="176"/>
      <c r="I22" s="0" t="n">
        <v>0.5</v>
      </c>
      <c r="M22" s="208"/>
      <c r="N22" s="192"/>
      <c r="P22" s="30" t="n">
        <v>2</v>
      </c>
      <c r="Q22" s="0" t="n">
        <f aca="false">IF(S22="","",SUM(S22:AA22)-SUM($S$19:$AA$19))</f>
        <v>2</v>
      </c>
      <c r="S22" s="0" t="n">
        <v>309</v>
      </c>
      <c r="U22" s="176"/>
      <c r="V22" s="30" t="n">
        <v>226</v>
      </c>
      <c r="AB22" s="0" t="n">
        <f aca="false">IF(AE22="","",SUM(AC22:AE22))</f>
        <v>0</v>
      </c>
      <c r="AC22" s="0" t="str">
        <f aca="false">IF(R22="","",R22-R21)</f>
        <v/>
      </c>
      <c r="AD22" s="0" t="n">
        <f aca="false">IF(V22="","",V22-V21)</f>
        <v>0</v>
      </c>
      <c r="AE22" s="0" t="n">
        <f aca="false">IF(S22="","",S22-S21)</f>
        <v>0</v>
      </c>
      <c r="AG22" s="30" t="n">
        <v>2</v>
      </c>
      <c r="AH22" s="0" t="n">
        <f aca="false">SUM(AI22:AM22)</f>
        <v>0</v>
      </c>
    </row>
    <row r="23" customFormat="false" ht="15.75" hidden="false" customHeight="true" outlineLevel="0" collapsed="false">
      <c r="A23" s="186" t="n">
        <f aca="false">IF(D23="","",SUM($J$12:$L$12)-D23)</f>
        <v>4</v>
      </c>
      <c r="C23" s="30" t="n">
        <v>3</v>
      </c>
      <c r="D23" s="170" t="n">
        <f aca="false">IF(F23="","",SUM(E23:L23))</f>
        <v>3</v>
      </c>
      <c r="F23" s="0" t="n">
        <v>0</v>
      </c>
      <c r="G23" s="0" t="n">
        <v>2.5</v>
      </c>
      <c r="H23" s="200"/>
      <c r="I23" s="0" t="n">
        <v>0.5</v>
      </c>
      <c r="M23" s="208"/>
      <c r="N23" s="192"/>
      <c r="P23" s="30" t="n">
        <v>3</v>
      </c>
      <c r="Q23" s="0" t="n">
        <f aca="false">IF(S23="","",SUM(S23:AA23)-SUM($S$19:$AA$19))</f>
        <v>2</v>
      </c>
      <c r="S23" s="0" t="n">
        <v>309</v>
      </c>
      <c r="U23" s="176"/>
      <c r="V23" s="30" t="n">
        <v>226</v>
      </c>
      <c r="AB23" s="0" t="n">
        <f aca="false">IF(AE23="","",SUM(AC23:AE23))</f>
        <v>0</v>
      </c>
      <c r="AC23" s="0" t="str">
        <f aca="false">IF(R23="","",R23-R22)</f>
        <v/>
      </c>
      <c r="AD23" s="0" t="n">
        <f aca="false">IF(V23="","",V23-V22)</f>
        <v>0</v>
      </c>
      <c r="AE23" s="0" t="n">
        <f aca="false">IF(S23="","",S23-S22)</f>
        <v>0</v>
      </c>
      <c r="AG23" s="30" t="n">
        <v>3</v>
      </c>
      <c r="AH23" s="0" t="n">
        <f aca="false">SUM(AI23:AM23)</f>
        <v>0</v>
      </c>
    </row>
    <row r="24" customFormat="false" ht="15.75" hidden="false" customHeight="true" outlineLevel="0" collapsed="false">
      <c r="A24" s="186" t="n">
        <f aca="false">IF(D24="","",SUM($J$12:$L$12)-D24)</f>
        <v>5</v>
      </c>
      <c r="C24" s="30" t="n">
        <v>4</v>
      </c>
      <c r="D24" s="170" t="n">
        <f aca="false">IF(F24="","",SUM(E24:L24))</f>
        <v>2</v>
      </c>
      <c r="F24" s="0" t="n">
        <v>0</v>
      </c>
      <c r="G24" s="170" t="n">
        <v>1.5</v>
      </c>
      <c r="H24" s="176"/>
      <c r="I24" s="0" t="n">
        <v>0.5</v>
      </c>
      <c r="M24" s="208"/>
      <c r="N24" s="192"/>
      <c r="O24" s="203"/>
      <c r="P24" s="30" t="n">
        <v>4</v>
      </c>
      <c r="Q24" s="0" t="n">
        <f aca="false">IF(S24="","",SUM(S24:AA24)-SUM($S$19:$AA$19))</f>
        <v>2</v>
      </c>
      <c r="S24" s="0" t="n">
        <v>309</v>
      </c>
      <c r="U24" s="176"/>
      <c r="V24" s="30" t="n">
        <v>226</v>
      </c>
      <c r="AB24" s="0" t="n">
        <f aca="false">IF(AE24="","",SUM(AC24:AE24))</f>
        <v>0</v>
      </c>
      <c r="AC24" s="0" t="str">
        <f aca="false">IF(R24="","",R24-R23)</f>
        <v/>
      </c>
      <c r="AD24" s="0" t="n">
        <f aca="false">IF(V24="","",V24-V23)</f>
        <v>0</v>
      </c>
      <c r="AE24" s="0" t="n">
        <f aca="false">IF(S24="","",S24-S23)</f>
        <v>0</v>
      </c>
      <c r="AG24" s="30" t="n">
        <v>4</v>
      </c>
      <c r="AH24" s="0" t="n">
        <f aca="false">SUM(AI24:AM24)</f>
        <v>0</v>
      </c>
    </row>
    <row r="25" customFormat="false" ht="15.75" hidden="false" customHeight="true" outlineLevel="0" collapsed="false">
      <c r="A25" s="186" t="n">
        <f aca="false">IF(D25="","",SUM($J$12:$L$12)-D25)</f>
        <v>5</v>
      </c>
      <c r="C25" s="130" t="n">
        <v>5</v>
      </c>
      <c r="D25" s="170" t="n">
        <f aca="false">IF(F25="","",SUM(E25:L25))</f>
        <v>2</v>
      </c>
      <c r="F25" s="0" t="n">
        <v>0</v>
      </c>
      <c r="G25" s="170" t="n">
        <v>1.5</v>
      </c>
      <c r="H25" s="176"/>
      <c r="I25" s="0" t="n">
        <v>0.5</v>
      </c>
      <c r="M25" s="208"/>
      <c r="N25" s="192"/>
      <c r="O25" s="203"/>
      <c r="P25" s="130" t="n">
        <v>5</v>
      </c>
      <c r="Q25" s="0" t="n">
        <f aca="false">IF(S25="","",SUM(S25:AA25)-SUM($S$19:$AA$19))</f>
        <v>2</v>
      </c>
      <c r="S25" s="0" t="n">
        <v>309</v>
      </c>
      <c r="U25" s="176"/>
      <c r="V25" s="30" t="n">
        <v>226</v>
      </c>
      <c r="AB25" s="0" t="n">
        <f aca="false">IF(AE25="","",SUM(AC25:AE25))</f>
        <v>0</v>
      </c>
      <c r="AC25" s="0" t="str">
        <f aca="false">IF(R25="","",R25-R24)</f>
        <v/>
      </c>
      <c r="AD25" s="0" t="n">
        <f aca="false">IF(V25="","",V25-V24)</f>
        <v>0</v>
      </c>
      <c r="AE25" s="0" t="n">
        <f aca="false">IF(S25="","",S25-S24)</f>
        <v>0</v>
      </c>
      <c r="AG25" s="130" t="n">
        <v>5</v>
      </c>
      <c r="AH25" s="0" t="n">
        <f aca="false">SUM(AI25:AM25)</f>
        <v>0</v>
      </c>
    </row>
    <row r="26" customFormat="false" ht="15.75" hidden="false" customHeight="true" outlineLevel="0" collapsed="false">
      <c r="A26" s="186" t="n">
        <f aca="false">IF(D26="","",SUM($J$12:$L$12)-D26)</f>
        <v>1.5</v>
      </c>
      <c r="C26" s="130" t="n">
        <v>6</v>
      </c>
      <c r="D26" s="170" t="n">
        <f aca="false">IF(F26="","",SUM(E26:L26))</f>
        <v>5.5</v>
      </c>
      <c r="F26" s="0" t="n">
        <v>0</v>
      </c>
      <c r="G26" s="0" t="n">
        <v>5</v>
      </c>
      <c r="H26" s="176"/>
      <c r="I26" s="0" t="n">
        <v>0.5</v>
      </c>
      <c r="M26" s="208"/>
      <c r="N26" s="192"/>
      <c r="O26" s="203"/>
      <c r="P26" s="130" t="n">
        <v>6</v>
      </c>
      <c r="Q26" s="0" t="n">
        <f aca="false">IF(S26="","",SUM(S26:AA26)-SUM($S$19:$AA$19))</f>
        <v>2</v>
      </c>
      <c r="S26" s="0" t="n">
        <v>309</v>
      </c>
      <c r="U26" s="176"/>
      <c r="V26" s="30" t="n">
        <v>226</v>
      </c>
      <c r="AB26" s="0" t="n">
        <f aca="false">IF(AE26="","",SUM(AC26:AE26))</f>
        <v>0</v>
      </c>
      <c r="AC26" s="0" t="str">
        <f aca="false">IF(R26="","",R26-R25)</f>
        <v/>
      </c>
      <c r="AD26" s="0" t="n">
        <f aca="false">IF(V26="","",V26-V25)</f>
        <v>0</v>
      </c>
      <c r="AE26" s="0" t="n">
        <f aca="false">IF(S26="","",S26-S25)</f>
        <v>0</v>
      </c>
      <c r="AG26" s="130" t="n">
        <v>6</v>
      </c>
      <c r="AH26" s="0" t="n">
        <f aca="false">SUM(AI26:AM26)</f>
        <v>0</v>
      </c>
    </row>
    <row r="27" customFormat="false" ht="15.75" hidden="false" customHeight="true" outlineLevel="0" collapsed="false">
      <c r="A27" s="186" t="n">
        <f aca="false">IF(D27="","",SUM($J$12:$L$12)-D27)</f>
        <v>3</v>
      </c>
      <c r="C27" s="30" t="n">
        <v>7</v>
      </c>
      <c r="D27" s="170" t="n">
        <f aca="false">IF(F27="","",SUM(E27:L27))</f>
        <v>4</v>
      </c>
      <c r="F27" s="0" t="n">
        <v>0</v>
      </c>
      <c r="G27" s="0" t="n">
        <v>3.5</v>
      </c>
      <c r="H27" s="176"/>
      <c r="I27" s="0" t="n">
        <v>0.5</v>
      </c>
      <c r="M27" s="208"/>
      <c r="N27" s="192"/>
      <c r="O27" s="203"/>
      <c r="P27" s="30" t="n">
        <v>7</v>
      </c>
      <c r="Q27" s="0" t="n">
        <f aca="false">IF(S27="","",SUM(S27:AA27)-SUM($S$19:$AA$19))</f>
        <v>2</v>
      </c>
      <c r="S27" s="0" t="n">
        <v>309</v>
      </c>
      <c r="U27" s="176"/>
      <c r="V27" s="30" t="n">
        <v>226</v>
      </c>
      <c r="AB27" s="0" t="n">
        <f aca="false">IF(AE27="","",SUM(AC27:AE27))</f>
        <v>0</v>
      </c>
      <c r="AC27" s="0" t="str">
        <f aca="false">IF(R27="","",R27-R26)</f>
        <v/>
      </c>
      <c r="AD27" s="0" t="n">
        <f aca="false">IF(V27="","",V27-V26)</f>
        <v>0</v>
      </c>
      <c r="AE27" s="0" t="n">
        <f aca="false">IF(S27="","",S27-S26)</f>
        <v>0</v>
      </c>
      <c r="AG27" s="30" t="n">
        <v>7</v>
      </c>
      <c r="AH27" s="0" t="n">
        <f aca="false">SUM(AI27:AM27)</f>
        <v>0</v>
      </c>
    </row>
    <row r="28" customFormat="false" ht="15.75" hidden="false" customHeight="true" outlineLevel="0" collapsed="false">
      <c r="A28" s="186" t="n">
        <f aca="false">IF(D28="","",SUM($J$12:$L$12)-D28)</f>
        <v>4.5</v>
      </c>
      <c r="C28" s="30" t="n">
        <v>8</v>
      </c>
      <c r="D28" s="170" t="n">
        <f aca="false">IF(F28="","",SUM(E28:L28))</f>
        <v>2.5</v>
      </c>
      <c r="F28" s="0" t="n">
        <v>0</v>
      </c>
      <c r="G28" s="0" t="n">
        <v>2</v>
      </c>
      <c r="H28" s="176"/>
      <c r="I28" s="0" t="n">
        <v>0.5</v>
      </c>
      <c r="M28" s="208"/>
      <c r="N28" s="192"/>
      <c r="O28" s="203"/>
      <c r="P28" s="30" t="n">
        <v>8</v>
      </c>
      <c r="Q28" s="0" t="n">
        <f aca="false">IF(S28="","",SUM(S28:AA28)-SUM($S$19:$AA$19))</f>
        <v>2</v>
      </c>
      <c r="S28" s="0" t="n">
        <v>309</v>
      </c>
      <c r="U28" s="176"/>
      <c r="V28" s="30" t="n">
        <v>226</v>
      </c>
      <c r="AB28" s="0" t="n">
        <f aca="false">IF(AE28="","",SUM(AC28:AE28))</f>
        <v>0</v>
      </c>
      <c r="AC28" s="0" t="str">
        <f aca="false">IF(R28="","",R28-R27)</f>
        <v/>
      </c>
      <c r="AD28" s="0" t="n">
        <f aca="false">IF(V28="","",V28-V27)</f>
        <v>0</v>
      </c>
      <c r="AE28" s="0" t="n">
        <f aca="false">IF(S28="","",S28-S27)</f>
        <v>0</v>
      </c>
      <c r="AG28" s="30" t="n">
        <v>8</v>
      </c>
      <c r="AH28" s="0" t="n">
        <f aca="false">SUM(AI28:AM28)</f>
        <v>0</v>
      </c>
    </row>
    <row r="29" customFormat="false" ht="15.75" hidden="false" customHeight="true" outlineLevel="0" collapsed="false">
      <c r="A29" s="186" t="n">
        <f aca="false">IF(D29="","",SUM($J$12:$L$12)-D29)</f>
        <v>4.5</v>
      </c>
      <c r="C29" s="30" t="n">
        <v>9</v>
      </c>
      <c r="D29" s="170" t="n">
        <f aca="false">IF(F29="","",SUM(E29:L29))</f>
        <v>2.5</v>
      </c>
      <c r="F29" s="0" t="n">
        <v>0</v>
      </c>
      <c r="G29" s="0" t="n">
        <v>2</v>
      </c>
      <c r="H29" s="176"/>
      <c r="I29" s="0" t="n">
        <v>0.5</v>
      </c>
      <c r="M29" s="208"/>
      <c r="N29" s="192"/>
      <c r="O29" s="203"/>
      <c r="P29" s="30" t="n">
        <v>9</v>
      </c>
      <c r="Q29" s="0" t="n">
        <f aca="false">IF(S29="","",SUM(S29:AA29)-SUM($S$19:$AA$19))</f>
        <v>2</v>
      </c>
      <c r="S29" s="0" t="n">
        <v>309</v>
      </c>
      <c r="U29" s="176"/>
      <c r="V29" s="30" t="n">
        <v>226</v>
      </c>
      <c r="AB29" s="0" t="n">
        <f aca="false">IF(AE29="","",SUM(AC29:AE29))</f>
        <v>0</v>
      </c>
      <c r="AC29" s="0" t="str">
        <f aca="false">IF(R29="","",R29-R28)</f>
        <v/>
      </c>
      <c r="AD29" s="0" t="n">
        <f aca="false">IF(V29="","",V29-V28)</f>
        <v>0</v>
      </c>
      <c r="AE29" s="0" t="n">
        <f aca="false">IF(S29="","",S29-S28)</f>
        <v>0</v>
      </c>
      <c r="AG29" s="30" t="n">
        <v>9</v>
      </c>
      <c r="AH29" s="0" t="n">
        <f aca="false">SUM(AI29:AM29)</f>
        <v>0</v>
      </c>
    </row>
    <row r="30" customFormat="false" ht="15.75" hidden="false" customHeight="true" outlineLevel="0" collapsed="false">
      <c r="A30" s="186" t="n">
        <f aca="false">IF(D30="","",SUM($J$12:$L$12)-D30)</f>
        <v>4.5</v>
      </c>
      <c r="C30" s="30" t="n">
        <v>10</v>
      </c>
      <c r="D30" s="170" t="n">
        <f aca="false">IF(F30="","",SUM(E30:L30))</f>
        <v>2.5</v>
      </c>
      <c r="F30" s="0" t="n">
        <v>0</v>
      </c>
      <c r="G30" s="0" t="n">
        <v>2</v>
      </c>
      <c r="H30" s="176"/>
      <c r="I30" s="0" t="n">
        <v>0.5</v>
      </c>
      <c r="M30" s="208"/>
      <c r="N30" s="192"/>
      <c r="P30" s="30" t="n">
        <v>10</v>
      </c>
      <c r="Q30" s="0" t="n">
        <f aca="false">IF(S30="","",SUM(S30:AA30)-SUM($S$19:$AA$19))</f>
        <v>2</v>
      </c>
      <c r="S30" s="0" t="n">
        <v>309</v>
      </c>
      <c r="U30" s="176"/>
      <c r="V30" s="30" t="n">
        <v>226</v>
      </c>
      <c r="AB30" s="0" t="n">
        <f aca="false">IF(AE30="","",SUM(AC30:AE30))</f>
        <v>0</v>
      </c>
      <c r="AC30" s="0" t="str">
        <f aca="false">IF(R30="","",R30-R29)</f>
        <v/>
      </c>
      <c r="AD30" s="0" t="n">
        <f aca="false">IF(V30="","",V30-V29)</f>
        <v>0</v>
      </c>
      <c r="AE30" s="0" t="n">
        <f aca="false">IF(S30="","",S30-S29)</f>
        <v>0</v>
      </c>
      <c r="AG30" s="30" t="n">
        <v>10</v>
      </c>
      <c r="AH30" s="0" t="n">
        <f aca="false">SUM(AI30:AM30)</f>
        <v>0</v>
      </c>
    </row>
    <row r="31" customFormat="false" ht="15.75" hidden="false" customHeight="true" outlineLevel="0" collapsed="false">
      <c r="A31" s="186" t="n">
        <f aca="false">IF(D31="","",SUM($J$12:$L$12)-D31)</f>
        <v>4.5</v>
      </c>
      <c r="C31" s="30" t="n">
        <v>11</v>
      </c>
      <c r="D31" s="170" t="n">
        <f aca="false">IF(F31="","",SUM(E31:L31))</f>
        <v>2.5</v>
      </c>
      <c r="F31" s="0" t="n">
        <v>0</v>
      </c>
      <c r="G31" s="0" t="n">
        <v>2</v>
      </c>
      <c r="H31" s="176"/>
      <c r="I31" s="0" t="n">
        <v>0.5</v>
      </c>
      <c r="M31" s="208"/>
      <c r="N31" s="192"/>
      <c r="P31" s="30" t="n">
        <v>11</v>
      </c>
      <c r="Q31" s="0" t="n">
        <f aca="false">IF(S31="","",SUM(S31:AA31)-SUM($S$19:$AA$19))</f>
        <v>2</v>
      </c>
      <c r="S31" s="0" t="n">
        <v>309</v>
      </c>
      <c r="U31" s="176"/>
      <c r="V31" s="30" t="n">
        <v>226</v>
      </c>
      <c r="AB31" s="0" t="n">
        <f aca="false">IF(AE31="","",SUM(AC31:AE31))</f>
        <v>0</v>
      </c>
      <c r="AC31" s="0" t="str">
        <f aca="false">IF(R31="","",R31-R30)</f>
        <v/>
      </c>
      <c r="AD31" s="0" t="n">
        <f aca="false">IF(V31="","",V31-V30)</f>
        <v>0</v>
      </c>
      <c r="AE31" s="0" t="n">
        <f aca="false">IF(S31="","",S31-S30)</f>
        <v>0</v>
      </c>
      <c r="AG31" s="30" t="n">
        <v>11</v>
      </c>
      <c r="AH31" s="0" t="n">
        <f aca="false">SUM(AI31:AM31)</f>
        <v>0</v>
      </c>
    </row>
    <row r="32" customFormat="false" ht="15.75" hidden="false" customHeight="true" outlineLevel="0" collapsed="false">
      <c r="A32" s="186" t="n">
        <f aca="false">IF(D32="","",SUM($J$12:$L$12)-D32)</f>
        <v>4.5</v>
      </c>
      <c r="C32" s="130" t="n">
        <v>12</v>
      </c>
      <c r="D32" s="170" t="n">
        <f aca="false">IF(F32="","",SUM(E32:L32))</f>
        <v>2.5</v>
      </c>
      <c r="F32" s="0" t="n">
        <v>0</v>
      </c>
      <c r="G32" s="0" t="n">
        <v>2</v>
      </c>
      <c r="H32" s="176"/>
      <c r="I32" s="0" t="n">
        <v>0.5</v>
      </c>
      <c r="M32" s="208"/>
      <c r="N32" s="192"/>
      <c r="O32" s="229"/>
      <c r="P32" s="130" t="n">
        <v>12</v>
      </c>
      <c r="Q32" s="0" t="n">
        <f aca="false">IF(S32="","",SUM(S32:AA32)-SUM($S$19:$AA$19))</f>
        <v>2</v>
      </c>
      <c r="S32" s="0" t="n">
        <v>309</v>
      </c>
      <c r="U32" s="176"/>
      <c r="V32" s="30" t="n">
        <v>226</v>
      </c>
      <c r="AB32" s="0" t="n">
        <f aca="false">IF(AE32="","",SUM(AC32:AE32))</f>
        <v>0</v>
      </c>
      <c r="AC32" s="0" t="str">
        <f aca="false">IF(R32="","",R32-R31)</f>
        <v/>
      </c>
      <c r="AD32" s="0" t="n">
        <f aca="false">IF(V32="","",V32-V31)</f>
        <v>0</v>
      </c>
      <c r="AE32" s="0" t="n">
        <f aca="false">IF(S32="","",S32-S31)</f>
        <v>0</v>
      </c>
      <c r="AG32" s="130" t="n">
        <v>12</v>
      </c>
      <c r="AH32" s="0" t="n">
        <f aca="false">SUM(AI32:AM32)</f>
        <v>0</v>
      </c>
    </row>
    <row r="33" customFormat="false" ht="15.75" hidden="false" customHeight="true" outlineLevel="0" collapsed="false">
      <c r="A33" s="186" t="n">
        <f aca="false">IF(D33="","",SUM($J$12:$L$12)-D33)</f>
        <v>3.5</v>
      </c>
      <c r="C33" s="130" t="n">
        <v>13</v>
      </c>
      <c r="D33" s="170" t="n">
        <f aca="false">IF(F33="","",SUM(E33:L33))</f>
        <v>3.5</v>
      </c>
      <c r="F33" s="0" t="n">
        <v>0</v>
      </c>
      <c r="G33" s="0" t="n">
        <v>3</v>
      </c>
      <c r="H33" s="176"/>
      <c r="I33" s="0" t="n">
        <v>0.5</v>
      </c>
      <c r="M33" s="208"/>
      <c r="N33" s="192"/>
      <c r="O33" s="229"/>
      <c r="P33" s="130" t="n">
        <v>13</v>
      </c>
      <c r="Q33" s="0" t="n">
        <f aca="false">IF(S33="","",SUM(S33:AA33)-SUM($S$19:$AA$19))</f>
        <v>2</v>
      </c>
      <c r="S33" s="0" t="n">
        <v>309</v>
      </c>
      <c r="U33" s="176"/>
      <c r="V33" s="30" t="n">
        <v>226</v>
      </c>
      <c r="AB33" s="0" t="n">
        <f aca="false">IF(AE33="","",SUM(AC33:AE33))</f>
        <v>0</v>
      </c>
      <c r="AC33" s="0" t="str">
        <f aca="false">IF(R33="","",R33-R32)</f>
        <v/>
      </c>
      <c r="AD33" s="0" t="n">
        <f aca="false">IF(V33="","",V33-V32)</f>
        <v>0</v>
      </c>
      <c r="AE33" s="0" t="n">
        <f aca="false">IF(S33="","",S33-S32)</f>
        <v>0</v>
      </c>
      <c r="AG33" s="130" t="n">
        <v>13</v>
      </c>
      <c r="AH33" s="0" t="n">
        <f aca="false">SUM(AI33:AM33)</f>
        <v>0</v>
      </c>
    </row>
    <row r="34" customFormat="false" ht="15.75" hidden="false" customHeight="true" outlineLevel="0" collapsed="false">
      <c r="A34" s="186" t="n">
        <f aca="false">IF(D34="","",SUM($J$12:$L$12)-D34)</f>
        <v>5.5</v>
      </c>
      <c r="C34" s="30" t="n">
        <v>14</v>
      </c>
      <c r="D34" s="170" t="n">
        <f aca="false">IF(F34="","",SUM(E34:L34))</f>
        <v>1.5</v>
      </c>
      <c r="F34" s="0" t="n">
        <v>0</v>
      </c>
      <c r="G34" s="0" t="n">
        <v>1</v>
      </c>
      <c r="H34" s="176"/>
      <c r="I34" s="0" t="n">
        <v>0.5</v>
      </c>
      <c r="M34" s="208"/>
      <c r="N34" s="192"/>
      <c r="O34" s="229"/>
      <c r="P34" s="30" t="n">
        <v>14</v>
      </c>
      <c r="Q34" s="0" t="n">
        <f aca="false">IF(S34="","",SUM(S34:AA34)-SUM($S$19:$AA$19))</f>
        <v>2</v>
      </c>
      <c r="S34" s="0" t="n">
        <v>309</v>
      </c>
      <c r="U34" s="176"/>
      <c r="V34" s="30" t="n">
        <v>226</v>
      </c>
      <c r="AB34" s="0" t="n">
        <f aca="false">IF(AE34="","",SUM(AC34:AE34))</f>
        <v>0</v>
      </c>
      <c r="AC34" s="0" t="str">
        <f aca="false">IF(R34="","",R34-R33)</f>
        <v/>
      </c>
      <c r="AD34" s="0" t="n">
        <f aca="false">IF(V34="","",V34-V33)</f>
        <v>0</v>
      </c>
      <c r="AE34" s="0" t="n">
        <f aca="false">IF(S34="","",S34-S33)</f>
        <v>0</v>
      </c>
      <c r="AG34" s="30" t="n">
        <v>14</v>
      </c>
      <c r="AH34" s="0" t="n">
        <f aca="false">SUM(AI34:AM34)</f>
        <v>0</v>
      </c>
    </row>
    <row r="35" customFormat="false" ht="15.75" hidden="false" customHeight="true" outlineLevel="0" collapsed="false">
      <c r="A35" s="186" t="n">
        <f aca="false">IF(D35="","",SUM($J$12:$L$12)-D35)</f>
        <v>6.5</v>
      </c>
      <c r="C35" s="30" t="n">
        <v>15</v>
      </c>
      <c r="D35" s="170" t="n">
        <f aca="false">IF(F35="","",SUM(E35:L35))</f>
        <v>0.5</v>
      </c>
      <c r="F35" s="0" t="n">
        <v>0</v>
      </c>
      <c r="G35" s="0" t="n">
        <v>0</v>
      </c>
      <c r="H35" s="176"/>
      <c r="I35" s="0" t="n">
        <v>0.5</v>
      </c>
      <c r="M35" s="208"/>
      <c r="N35" s="192"/>
      <c r="O35" s="229"/>
      <c r="P35" s="30" t="n">
        <v>15</v>
      </c>
      <c r="Q35" s="0" t="n">
        <f aca="false">IF(S35="","",SUM(S35:AA35)-SUM($S$19:$AA$19))</f>
        <v>2</v>
      </c>
      <c r="S35" s="0" t="n">
        <v>309</v>
      </c>
      <c r="U35" s="176"/>
      <c r="V35" s="30" t="n">
        <v>226</v>
      </c>
      <c r="AB35" s="0" t="n">
        <f aca="false">IF(AE35="","",SUM(AC35:AE35))</f>
        <v>0</v>
      </c>
      <c r="AC35" s="0" t="str">
        <f aca="false">IF(R35="","",R35-R34)</f>
        <v/>
      </c>
      <c r="AD35" s="0" t="n">
        <f aca="false">IF(V35="","",V35-V34)</f>
        <v>0</v>
      </c>
      <c r="AE35" s="0" t="n">
        <f aca="false">IF(S35="","",S35-S34)</f>
        <v>0</v>
      </c>
      <c r="AG35" s="30" t="n">
        <v>15</v>
      </c>
      <c r="AH35" s="0" t="n">
        <f aca="false">SUM(AI35:AM35)</f>
        <v>0</v>
      </c>
    </row>
    <row r="36" customFormat="false" ht="15.75" hidden="false" customHeight="true" outlineLevel="0" collapsed="false">
      <c r="A36" s="186" t="n">
        <f aca="false">IF(D36="","",SUM($J$12:$L$12)-D36)</f>
        <v>3</v>
      </c>
      <c r="C36" s="30" t="n">
        <v>16</v>
      </c>
      <c r="D36" s="170" t="n">
        <f aca="false">IF(F36="","",SUM(E36:L36))</f>
        <v>4</v>
      </c>
      <c r="F36" s="0" t="n">
        <v>0</v>
      </c>
      <c r="G36" s="0" t="n">
        <v>3.5</v>
      </c>
      <c r="H36" s="176"/>
      <c r="I36" s="0" t="n">
        <v>0.5</v>
      </c>
      <c r="M36" s="208"/>
      <c r="N36" s="192"/>
      <c r="O36" s="229"/>
      <c r="P36" s="30" t="n">
        <v>16</v>
      </c>
      <c r="Q36" s="0" t="n">
        <f aca="false">IF(S36="","",SUM(S36:AA36)-SUM($S$19:$AA$19))</f>
        <v>2</v>
      </c>
      <c r="S36" s="0" t="n">
        <v>309</v>
      </c>
      <c r="U36" s="176"/>
      <c r="V36" s="30" t="n">
        <v>226</v>
      </c>
      <c r="AB36" s="0" t="n">
        <f aca="false">IF(AE36="","",SUM(AC36:AE36))</f>
        <v>0</v>
      </c>
      <c r="AC36" s="0" t="str">
        <f aca="false">IF(R36="","",R36-R35)</f>
        <v/>
      </c>
      <c r="AD36" s="0" t="n">
        <f aca="false">IF(V36="","",V36-V35)</f>
        <v>0</v>
      </c>
      <c r="AE36" s="0" t="n">
        <f aca="false">IF(S36="","",S36-S35)</f>
        <v>0</v>
      </c>
      <c r="AG36" s="30" t="n">
        <v>16</v>
      </c>
      <c r="AH36" s="0" t="n">
        <f aca="false">SUM(AI36:AM36)</f>
        <v>0</v>
      </c>
    </row>
    <row r="37" customFormat="false" ht="15.75" hidden="false" customHeight="true" outlineLevel="0" collapsed="false">
      <c r="A37" s="186" t="n">
        <f aca="false">IF(D37="","",SUM($J$12:$L$12)-D37)</f>
        <v>1.55</v>
      </c>
      <c r="C37" s="30" t="n">
        <v>17</v>
      </c>
      <c r="D37" s="170" t="n">
        <f aca="false">IF(F37="","",SUM(E37:L37))</f>
        <v>5.45</v>
      </c>
      <c r="F37" s="0" t="n">
        <v>0</v>
      </c>
      <c r="G37" s="0" t="n">
        <v>4.95</v>
      </c>
      <c r="H37" s="176"/>
      <c r="I37" s="0" t="n">
        <v>0.5</v>
      </c>
      <c r="M37" s="208"/>
      <c r="N37" s="192"/>
      <c r="O37" s="229"/>
      <c r="P37" s="30" t="n">
        <v>17</v>
      </c>
      <c r="Q37" s="0" t="n">
        <f aca="false">IF(S37="","",SUM(S37:AA37)-SUM($S$19:$AA$19))</f>
        <v>2</v>
      </c>
      <c r="S37" s="0" t="n">
        <v>309</v>
      </c>
      <c r="U37" s="176"/>
      <c r="V37" s="30" t="n">
        <v>226</v>
      </c>
      <c r="AB37" s="0" t="n">
        <f aca="false">IF(AE37="","",SUM(AC37:AE37))</f>
        <v>0</v>
      </c>
      <c r="AC37" s="0" t="str">
        <f aca="false">IF(R37="","",R37-R36)</f>
        <v/>
      </c>
      <c r="AD37" s="0" t="n">
        <f aca="false">IF(V37="","",V37-V36)</f>
        <v>0</v>
      </c>
      <c r="AE37" s="0" t="n">
        <f aca="false">IF(S37="","",S37-S36)</f>
        <v>0</v>
      </c>
      <c r="AG37" s="30" t="n">
        <v>17</v>
      </c>
      <c r="AH37" s="0" t="n">
        <f aca="false">SUM(AI37:AM37)</f>
        <v>0</v>
      </c>
    </row>
    <row r="38" customFormat="false" ht="15.75" hidden="false" customHeight="true" outlineLevel="0" collapsed="false">
      <c r="A38" s="186" t="n">
        <f aca="false">IF(D38="","",SUM($J$12:$L$12)-D38)</f>
        <v>5</v>
      </c>
      <c r="C38" s="30" t="n">
        <v>18</v>
      </c>
      <c r="D38" s="170" t="n">
        <f aca="false">IF(F38="","",SUM(E38:L38))</f>
        <v>2</v>
      </c>
      <c r="F38" s="0" t="n">
        <v>0</v>
      </c>
      <c r="G38" s="0" t="n">
        <v>1.5</v>
      </c>
      <c r="H38" s="176"/>
      <c r="I38" s="0" t="n">
        <v>0.5</v>
      </c>
      <c r="M38" s="208"/>
      <c r="N38" s="192"/>
      <c r="O38" s="229"/>
      <c r="P38" s="30" t="n">
        <v>18</v>
      </c>
      <c r="Q38" s="0" t="n">
        <f aca="false">IF(S38="","",SUM(S38:AA38)-SUM($S$19:$AA$19))</f>
        <v>2</v>
      </c>
      <c r="S38" s="0" t="n">
        <v>309</v>
      </c>
      <c r="U38" s="176"/>
      <c r="V38" s="30" t="n">
        <v>226</v>
      </c>
      <c r="AB38" s="0" t="n">
        <f aca="false">IF(AE38="","",SUM(AC38:AE38))</f>
        <v>0</v>
      </c>
      <c r="AC38" s="0" t="str">
        <f aca="false">IF(R38="","",R38-R37)</f>
        <v/>
      </c>
      <c r="AD38" s="0" t="n">
        <f aca="false">IF(V38="","",V38-V37)</f>
        <v>0</v>
      </c>
      <c r="AE38" s="0" t="n">
        <f aca="false">IF(S38="","",S38-S37)</f>
        <v>0</v>
      </c>
      <c r="AG38" s="30" t="n">
        <v>18</v>
      </c>
      <c r="AH38" s="0" t="n">
        <f aca="false">SUM(AI38:AM38)</f>
        <v>0</v>
      </c>
    </row>
    <row r="39" customFormat="false" ht="15.75" hidden="false" customHeight="true" outlineLevel="0" collapsed="false">
      <c r="A39" s="186" t="n">
        <f aca="false">IF(D39="","",SUM($J$12:$L$12)-D39)</f>
        <v>4.5</v>
      </c>
      <c r="C39" s="130" t="n">
        <v>19</v>
      </c>
      <c r="D39" s="170" t="n">
        <f aca="false">IF(F39="","",SUM(E39:L39))</f>
        <v>2.5</v>
      </c>
      <c r="F39" s="0" t="n">
        <v>0</v>
      </c>
      <c r="G39" s="0" t="n">
        <v>2</v>
      </c>
      <c r="H39" s="176"/>
      <c r="I39" s="0" t="n">
        <v>0.5</v>
      </c>
      <c r="M39" s="208"/>
      <c r="N39" s="192"/>
      <c r="O39" s="229"/>
      <c r="P39" s="130" t="n">
        <v>19</v>
      </c>
      <c r="Q39" s="0" t="n">
        <f aca="false">IF(S39="","",SUM(S39:AA39)-SUM($S$19:$AA$19))</f>
        <v>2</v>
      </c>
      <c r="S39" s="0" t="n">
        <v>309</v>
      </c>
      <c r="U39" s="176"/>
      <c r="V39" s="30" t="n">
        <v>226</v>
      </c>
      <c r="AB39" s="0" t="n">
        <f aca="false">IF(AE39="","",SUM(AC39:AE39))</f>
        <v>0</v>
      </c>
      <c r="AC39" s="0" t="str">
        <f aca="false">IF(R39="","",R39-R38)</f>
        <v/>
      </c>
      <c r="AD39" s="0" t="n">
        <f aca="false">IF(V39="","",V39-V38)</f>
        <v>0</v>
      </c>
      <c r="AE39" s="0" t="n">
        <f aca="false">IF(S39="","",S39-S38)</f>
        <v>0</v>
      </c>
      <c r="AG39" s="130" t="n">
        <v>19</v>
      </c>
      <c r="AH39" s="0" t="n">
        <f aca="false">SUM(AI39:AM39)</f>
        <v>0</v>
      </c>
    </row>
    <row r="40" customFormat="false" ht="15.75" hidden="false" customHeight="true" outlineLevel="0" collapsed="false">
      <c r="A40" s="186" t="n">
        <f aca="false">IF(D40="","",SUM($J$12:$L$12)-D40)</f>
        <v>4.5</v>
      </c>
      <c r="C40" s="130" t="n">
        <v>20</v>
      </c>
      <c r="D40" s="170" t="n">
        <f aca="false">IF(F40="","",SUM(E40:L40))</f>
        <v>2.5</v>
      </c>
      <c r="F40" s="0" t="n">
        <v>0</v>
      </c>
      <c r="G40" s="0" t="n">
        <v>2</v>
      </c>
      <c r="H40" s="176"/>
      <c r="I40" s="0" t="n">
        <v>0.5</v>
      </c>
      <c r="M40" s="208"/>
      <c r="N40" s="192"/>
      <c r="O40" s="229"/>
      <c r="P40" s="130" t="n">
        <v>20</v>
      </c>
      <c r="Q40" s="0" t="n">
        <f aca="false">IF(S40="","",SUM(S40:AA40)-SUM($S$19:$AA$19))</f>
        <v>2</v>
      </c>
      <c r="S40" s="0" t="n">
        <v>309</v>
      </c>
      <c r="U40" s="176"/>
      <c r="V40" s="30" t="n">
        <v>226</v>
      </c>
      <c r="AB40" s="0" t="n">
        <f aca="false">IF(AE40="","",SUM(AC40:AE40))</f>
        <v>0</v>
      </c>
      <c r="AC40" s="0" t="str">
        <f aca="false">IF(R40="","",R40-R39)</f>
        <v/>
      </c>
      <c r="AD40" s="0" t="n">
        <f aca="false">IF(V40="","",V40-V39)</f>
        <v>0</v>
      </c>
      <c r="AE40" s="0" t="n">
        <f aca="false">IF(S40="","",S40-S39)</f>
        <v>0</v>
      </c>
      <c r="AG40" s="130" t="n">
        <v>20</v>
      </c>
      <c r="AH40" s="0" t="n">
        <f aca="false">SUM(AI40:AM40)</f>
        <v>0</v>
      </c>
    </row>
    <row r="41" customFormat="false" ht="15.75" hidden="false" customHeight="true" outlineLevel="0" collapsed="false">
      <c r="A41" s="186" t="n">
        <f aca="false">IF(D41="","",SUM($J$12:$L$12)-D41)</f>
        <v>4.5</v>
      </c>
      <c r="C41" s="30" t="n">
        <v>21</v>
      </c>
      <c r="D41" s="170" t="n">
        <f aca="false">IF(F41="","",SUM(E41:L41))</f>
        <v>2.5</v>
      </c>
      <c r="F41" s="0" t="n">
        <v>0</v>
      </c>
      <c r="G41" s="0" t="n">
        <v>2</v>
      </c>
      <c r="H41" s="176"/>
      <c r="I41" s="0" t="n">
        <v>0.5</v>
      </c>
      <c r="M41" s="208"/>
      <c r="N41" s="192"/>
      <c r="O41" s="229"/>
      <c r="P41" s="30" t="n">
        <v>21</v>
      </c>
      <c r="Q41" s="0" t="n">
        <f aca="false">IF(S41="","",SUM(S41:AA41)-SUM($S$19:$AA$19))</f>
        <v>2</v>
      </c>
      <c r="S41" s="0" t="n">
        <v>309</v>
      </c>
      <c r="U41" s="176"/>
      <c r="V41" s="30" t="n">
        <v>226</v>
      </c>
      <c r="AB41" s="0" t="n">
        <f aca="false">IF(AE41="","",SUM(AC41:AE41))</f>
        <v>0</v>
      </c>
      <c r="AC41" s="0" t="str">
        <f aca="false">IF(R41="","",R41-R40)</f>
        <v/>
      </c>
      <c r="AD41" s="0" t="n">
        <f aca="false">IF(V41="","",V41-V40)</f>
        <v>0</v>
      </c>
      <c r="AE41" s="0" t="n">
        <f aca="false">IF(S41="","",S41-S40)</f>
        <v>0</v>
      </c>
      <c r="AG41" s="30" t="n">
        <v>21</v>
      </c>
      <c r="AH41" s="0" t="n">
        <f aca="false">SUM(AI41:AM41)</f>
        <v>0</v>
      </c>
    </row>
    <row r="42" customFormat="false" ht="15.75" hidden="false" customHeight="true" outlineLevel="0" collapsed="false">
      <c r="A42" s="186" t="n">
        <f aca="false">IF(D42="","",SUM($J$12:$L$12)-D42)</f>
        <v>4.5</v>
      </c>
      <c r="C42" s="30" t="n">
        <v>22</v>
      </c>
      <c r="D42" s="170" t="n">
        <f aca="false">IF(F42="","",SUM(E42:L42))</f>
        <v>2.5</v>
      </c>
      <c r="F42" s="0" t="n">
        <v>0</v>
      </c>
      <c r="G42" s="0" t="n">
        <v>2</v>
      </c>
      <c r="H42" s="176"/>
      <c r="I42" s="0" t="n">
        <v>0.5</v>
      </c>
      <c r="M42" s="208"/>
      <c r="N42" s="192"/>
      <c r="O42" s="229"/>
      <c r="P42" s="30" t="n">
        <v>22</v>
      </c>
      <c r="Q42" s="0" t="n">
        <f aca="false">IF(S42="","",SUM(S42:AA42)-SUM($S$19:$AA$19))</f>
        <v>2</v>
      </c>
      <c r="S42" s="0" t="n">
        <v>309</v>
      </c>
      <c r="U42" s="176"/>
      <c r="V42" s="30" t="n">
        <v>226</v>
      </c>
      <c r="AB42" s="0" t="n">
        <f aca="false">IF(AE42="","",SUM(AC42:AE42))</f>
        <v>0</v>
      </c>
      <c r="AC42" s="0" t="str">
        <f aca="false">IF(R42="","",R42-R41)</f>
        <v/>
      </c>
      <c r="AD42" s="0" t="n">
        <f aca="false">IF(V42="","",V42-V41)</f>
        <v>0</v>
      </c>
      <c r="AE42" s="0" t="n">
        <f aca="false">IF(S42="","",S42-S41)</f>
        <v>0</v>
      </c>
      <c r="AG42" s="30" t="n">
        <v>22</v>
      </c>
      <c r="AH42" s="0" t="n">
        <f aca="false">SUM(AI42:AM42)</f>
        <v>0</v>
      </c>
    </row>
    <row r="43" customFormat="false" ht="15.75" hidden="false" customHeight="true" outlineLevel="0" collapsed="false">
      <c r="A43" s="186" t="n">
        <f aca="false">IF(D43="","",SUM($J$12:$L$12)-D43)</f>
        <v>4.5</v>
      </c>
      <c r="C43" s="30" t="n">
        <v>23</v>
      </c>
      <c r="D43" s="170" t="n">
        <f aca="false">IF(F43="","",SUM(E43:L43))</f>
        <v>2.5</v>
      </c>
      <c r="F43" s="0" t="n">
        <v>0</v>
      </c>
      <c r="G43" s="0" t="n">
        <v>2</v>
      </c>
      <c r="H43" s="159"/>
      <c r="I43" s="0" t="n">
        <v>0.5</v>
      </c>
      <c r="M43" s="208"/>
      <c r="N43" s="192"/>
      <c r="O43" s="229"/>
      <c r="P43" s="30" t="n">
        <v>23</v>
      </c>
      <c r="Q43" s="0" t="n">
        <f aca="false">IF(S43="","",SUM(S43:AA43)-SUM($S$19:$AA$19))</f>
        <v>2</v>
      </c>
      <c r="S43" s="0" t="n">
        <v>309</v>
      </c>
      <c r="U43" s="176"/>
      <c r="V43" s="30" t="n">
        <v>226</v>
      </c>
      <c r="AB43" s="0" t="n">
        <f aca="false">IF(AE43="","",SUM(AC43:AE43))</f>
        <v>0</v>
      </c>
      <c r="AC43" s="0" t="str">
        <f aca="false">IF(R43="","",R43-R42)</f>
        <v/>
      </c>
      <c r="AD43" s="0" t="n">
        <f aca="false">IF(V43="","",V43-V42)</f>
        <v>0</v>
      </c>
      <c r="AE43" s="0" t="n">
        <f aca="false">IF(S43="","",S43-S42)</f>
        <v>0</v>
      </c>
      <c r="AG43" s="30" t="n">
        <v>23</v>
      </c>
      <c r="AH43" s="0" t="n">
        <f aca="false">SUM(AI43:AM43)</f>
        <v>0</v>
      </c>
    </row>
    <row r="44" customFormat="false" ht="15.75" hidden="false" customHeight="true" outlineLevel="0" collapsed="false">
      <c r="A44" s="186" t="n">
        <f aca="false">IF(D44="","",SUM($J$12:$L$12)-D44)</f>
        <v>4.5</v>
      </c>
      <c r="C44" s="30" t="n">
        <v>24</v>
      </c>
      <c r="D44" s="170" t="n">
        <f aca="false">IF(F44="","",SUM(E44:L44))</f>
        <v>2.5</v>
      </c>
      <c r="F44" s="0" t="n">
        <v>0</v>
      </c>
      <c r="G44" s="0" t="n">
        <v>2</v>
      </c>
      <c r="H44" s="159"/>
      <c r="I44" s="0" t="n">
        <v>0.5</v>
      </c>
      <c r="M44" s="208"/>
      <c r="O44" s="229"/>
      <c r="P44" s="30" t="n">
        <v>24</v>
      </c>
      <c r="Q44" s="0" t="n">
        <f aca="false">IF(S44="","",SUM(S44:AA44)-SUM($S$19:$AA$19))</f>
        <v>2</v>
      </c>
      <c r="S44" s="0" t="n">
        <v>309</v>
      </c>
      <c r="U44" s="176"/>
      <c r="V44" s="30" t="n">
        <v>226</v>
      </c>
      <c r="AB44" s="0" t="n">
        <f aca="false">IF(AE44="","",SUM(AC44:AE44))</f>
        <v>0</v>
      </c>
      <c r="AC44" s="0" t="str">
        <f aca="false">IF(R44="","",R44-R43)</f>
        <v/>
      </c>
      <c r="AD44" s="0" t="n">
        <f aca="false">IF(V44="","",V44-V43)</f>
        <v>0</v>
      </c>
      <c r="AE44" s="0" t="n">
        <f aca="false">IF(S44="","",S44-S43)</f>
        <v>0</v>
      </c>
      <c r="AG44" s="30" t="n">
        <v>24</v>
      </c>
      <c r="AH44" s="0" t="n">
        <f aca="false">SUM(AI44:AM44)</f>
        <v>0</v>
      </c>
    </row>
    <row r="45" customFormat="false" ht="15.75" hidden="false" customHeight="true" outlineLevel="0" collapsed="false">
      <c r="A45" s="186" t="n">
        <f aca="false">IF(D45="","",SUM($J$12:$L$12)-D45)</f>
        <v>4.5</v>
      </c>
      <c r="C45" s="30" t="n">
        <v>25</v>
      </c>
      <c r="D45" s="170" t="n">
        <f aca="false">IF(F45="","",SUM(E45:L45))</f>
        <v>2.5</v>
      </c>
      <c r="F45" s="0" t="n">
        <v>0</v>
      </c>
      <c r="G45" s="0" t="n">
        <v>2</v>
      </c>
      <c r="H45" s="159"/>
      <c r="I45" s="0" t="n">
        <v>0.5</v>
      </c>
      <c r="M45" s="208"/>
      <c r="O45" s="229"/>
      <c r="P45" s="30" t="n">
        <v>25</v>
      </c>
      <c r="Q45" s="0" t="n">
        <f aca="false">IF(S45="","",SUM(S45:AA45)-SUM($S$19:$AA$19))</f>
        <v>2</v>
      </c>
      <c r="S45" s="0" t="n">
        <v>309</v>
      </c>
      <c r="U45" s="176"/>
      <c r="V45" s="30" t="n">
        <v>226</v>
      </c>
      <c r="AB45" s="0" t="n">
        <f aca="false">IF(AE45="","",SUM(AC45:AE45))</f>
        <v>0</v>
      </c>
      <c r="AC45" s="0" t="str">
        <f aca="false">IF(R45="","",R45-R44)</f>
        <v/>
      </c>
      <c r="AD45" s="0" t="n">
        <f aca="false">IF(V45="","",V45-V44)</f>
        <v>0</v>
      </c>
      <c r="AE45" s="0" t="n">
        <f aca="false">IF(S45="","",S45-S44)</f>
        <v>0</v>
      </c>
      <c r="AG45" s="30" t="n">
        <v>25</v>
      </c>
      <c r="AH45" s="0" t="n">
        <f aca="false">SUM(AI45:AM45)</f>
        <v>0</v>
      </c>
    </row>
    <row r="46" customFormat="false" ht="15.75" hidden="false" customHeight="true" outlineLevel="0" collapsed="false">
      <c r="A46" s="186" t="n">
        <f aca="false">IF(D46="","",SUM($J$12:$L$12)-D46)</f>
        <v>4.5</v>
      </c>
      <c r="C46" s="130" t="n">
        <v>26</v>
      </c>
      <c r="D46" s="170" t="n">
        <f aca="false">IF(F46="","",SUM(E46:L46))</f>
        <v>2.5</v>
      </c>
      <c r="F46" s="0" t="n">
        <v>0</v>
      </c>
      <c r="G46" s="0" t="n">
        <v>2</v>
      </c>
      <c r="H46" s="159"/>
      <c r="I46" s="0" t="n">
        <v>0.5</v>
      </c>
      <c r="M46" s="208"/>
      <c r="O46" s="229"/>
      <c r="P46" s="130" t="n">
        <v>26</v>
      </c>
      <c r="Q46" s="0" t="n">
        <f aca="false">IF(S46="","",SUM(S46:AA46)-SUM($S$19:$AA$19))</f>
        <v>2</v>
      </c>
      <c r="S46" s="0" t="n">
        <v>309</v>
      </c>
      <c r="U46" s="176"/>
      <c r="V46" s="30" t="n">
        <v>226</v>
      </c>
      <c r="AB46" s="0" t="n">
        <f aca="false">IF(AE46="","",SUM(AC46:AE46))</f>
        <v>0</v>
      </c>
      <c r="AC46" s="0" t="str">
        <f aca="false">IF(R46="","",R46-R45)</f>
        <v/>
      </c>
      <c r="AD46" s="0" t="n">
        <f aca="false">IF(V46="","",V46-V45)</f>
        <v>0</v>
      </c>
      <c r="AE46" s="0" t="n">
        <f aca="false">IF(S46="","",S46-S45)</f>
        <v>0</v>
      </c>
      <c r="AG46" s="130" t="n">
        <v>26</v>
      </c>
      <c r="AH46" s="0" t="n">
        <f aca="false">SUM(AI46:AM46)</f>
        <v>0</v>
      </c>
    </row>
    <row r="47" customFormat="false" ht="15.75" hidden="false" customHeight="true" outlineLevel="0" collapsed="false">
      <c r="A47" s="186" t="n">
        <f aca="false">IF(D47="","",SUM($J$12:$L$12)-D47)</f>
        <v>4.5</v>
      </c>
      <c r="C47" s="130" t="n">
        <v>27</v>
      </c>
      <c r="D47" s="170" t="n">
        <f aca="false">IF(F47="","",SUM(E47:L47))</f>
        <v>2.5</v>
      </c>
      <c r="F47" s="0" t="n">
        <v>0</v>
      </c>
      <c r="G47" s="0" t="n">
        <v>2</v>
      </c>
      <c r="H47" s="159"/>
      <c r="I47" s="0" t="n">
        <v>0.5</v>
      </c>
      <c r="M47" s="208"/>
      <c r="O47" s="229"/>
      <c r="P47" s="130" t="n">
        <v>27</v>
      </c>
      <c r="Q47" s="0" t="n">
        <f aca="false">IF(S47="","",SUM(S47:AA47)-SUM($S$19:$AA$19))</f>
        <v>2</v>
      </c>
      <c r="S47" s="0" t="n">
        <v>309</v>
      </c>
      <c r="U47" s="176"/>
      <c r="V47" s="30" t="n">
        <v>226</v>
      </c>
      <c r="AB47" s="0" t="n">
        <f aca="false">IF(AE47="","",SUM(AC47:AE47))</f>
        <v>0</v>
      </c>
      <c r="AC47" s="0" t="str">
        <f aca="false">IF(R47="","",R47-R46)</f>
        <v/>
      </c>
      <c r="AD47" s="0" t="n">
        <f aca="false">IF(V47="","",V47-V46)</f>
        <v>0</v>
      </c>
      <c r="AE47" s="0" t="n">
        <f aca="false">IF(S47="","",S47-S46)</f>
        <v>0</v>
      </c>
      <c r="AG47" s="130" t="n">
        <v>27</v>
      </c>
      <c r="AH47" s="0" t="n">
        <f aca="false">SUM(AI47:AM47)</f>
        <v>0</v>
      </c>
    </row>
    <row r="48" customFormat="false" ht="15.75" hidden="false" customHeight="true" outlineLevel="0" collapsed="false">
      <c r="A48" s="186" t="n">
        <f aca="false">IF(D48="","",SUM($J$12:$L$12)-D48)</f>
        <v>4.5</v>
      </c>
      <c r="C48" s="30" t="n">
        <v>28</v>
      </c>
      <c r="D48" s="170" t="n">
        <f aca="false">IF(F48="","",SUM(E48:L48))</f>
        <v>2.5</v>
      </c>
      <c r="F48" s="0" t="n">
        <v>0</v>
      </c>
      <c r="G48" s="0" t="n">
        <v>2</v>
      </c>
      <c r="H48" s="159"/>
      <c r="I48" s="0" t="n">
        <v>0.5</v>
      </c>
      <c r="M48" s="208"/>
      <c r="O48" s="229"/>
      <c r="P48" s="30" t="n">
        <v>28</v>
      </c>
      <c r="Q48" s="0" t="n">
        <f aca="false">IF(S48="","",SUM(S48:AA48)-SUM($S$19:$AA$19))</f>
        <v>2</v>
      </c>
      <c r="S48" s="0" t="n">
        <v>309</v>
      </c>
      <c r="U48" s="176"/>
      <c r="V48" s="30" t="n">
        <v>226</v>
      </c>
      <c r="AB48" s="0" t="n">
        <f aca="false">IF(AE48="","",SUM(AC48:AE48))</f>
        <v>0</v>
      </c>
      <c r="AC48" s="0" t="str">
        <f aca="false">IF(R48="","",R48-R47)</f>
        <v/>
      </c>
      <c r="AD48" s="0" t="n">
        <f aca="false">IF(V48="","",V48-V47)</f>
        <v>0</v>
      </c>
      <c r="AE48" s="0" t="n">
        <f aca="false">IF(S48="","",S48-S47)</f>
        <v>0</v>
      </c>
      <c r="AG48" s="30" t="n">
        <v>28</v>
      </c>
      <c r="AH48" s="0" t="n">
        <f aca="false">SUM(AI48:AM48)</f>
        <v>0</v>
      </c>
    </row>
    <row r="49" customFormat="false" ht="15.75" hidden="false" customHeight="true" outlineLevel="0" collapsed="false">
      <c r="A49" s="186" t="n">
        <f aca="false">IF(D49="","",SUM($J$12:$L$12)-D49)</f>
        <v>4.5</v>
      </c>
      <c r="C49" s="30" t="n">
        <v>29</v>
      </c>
      <c r="D49" s="170" t="n">
        <f aca="false">IF(F49="","",SUM(E49:L49))</f>
        <v>2.5</v>
      </c>
      <c r="F49" s="0" t="n">
        <v>0</v>
      </c>
      <c r="G49" s="0" t="n">
        <v>2</v>
      </c>
      <c r="H49" s="159"/>
      <c r="I49" s="0" t="n">
        <v>0.5</v>
      </c>
      <c r="M49" s="208"/>
      <c r="O49" s="229"/>
      <c r="P49" s="30" t="n">
        <v>29</v>
      </c>
      <c r="Q49" s="0" t="n">
        <f aca="false">IF(S49="","",SUM(S49:AA49)-SUM($S$19:$AA$19))</f>
        <v>2</v>
      </c>
      <c r="S49" s="0" t="n">
        <v>309</v>
      </c>
      <c r="U49" s="176"/>
      <c r="V49" s="30" t="n">
        <v>226</v>
      </c>
      <c r="AB49" s="0" t="n">
        <f aca="false">IF(AE49="","",SUM(AC49:AE49))</f>
        <v>0</v>
      </c>
      <c r="AC49" s="0" t="str">
        <f aca="false">IF(R49="","",R49-R48)</f>
        <v/>
      </c>
      <c r="AD49" s="0" t="n">
        <f aca="false">IF(V49="","",V49-V48)</f>
        <v>0</v>
      </c>
      <c r="AE49" s="0" t="n">
        <f aca="false">IF(S49="","",S49-S48)</f>
        <v>0</v>
      </c>
      <c r="AG49" s="30" t="n">
        <v>29</v>
      </c>
      <c r="AH49" s="0" t="n">
        <f aca="false">SUM(AI49:AM49)</f>
        <v>0</v>
      </c>
    </row>
    <row r="50" customFormat="false" ht="15.75" hidden="false" customHeight="true" outlineLevel="0" collapsed="false">
      <c r="A50" s="186" t="n">
        <f aca="false">IF(D50="","",SUM($J$12:$L$12)-D50)</f>
        <v>4.5</v>
      </c>
      <c r="C50" s="30" t="n">
        <v>30</v>
      </c>
      <c r="D50" s="170" t="n">
        <f aca="false">IF(F50="","",SUM(E50:L50))</f>
        <v>2.5</v>
      </c>
      <c r="F50" s="0" t="n">
        <v>0</v>
      </c>
      <c r="G50" s="0" t="n">
        <v>2</v>
      </c>
      <c r="H50" s="176"/>
      <c r="I50" s="0" t="n">
        <v>0.5</v>
      </c>
      <c r="M50" s="208"/>
      <c r="O50" s="229"/>
      <c r="P50" s="30" t="n">
        <v>30</v>
      </c>
      <c r="Q50" s="0" t="n">
        <f aca="false">IF(S50="","",SUM(S50:AA50)-SUM($S$19:$AA$19))</f>
        <v>2</v>
      </c>
      <c r="S50" s="0" t="n">
        <v>309</v>
      </c>
      <c r="U50" s="176"/>
      <c r="V50" s="30" t="n">
        <v>226</v>
      </c>
      <c r="AB50" s="0" t="n">
        <f aca="false">IF(AE50="","",SUM(AC50:AE50))</f>
        <v>0</v>
      </c>
      <c r="AC50" s="0" t="str">
        <f aca="false">IF(R50="","",R50-R49)</f>
        <v/>
      </c>
      <c r="AD50" s="0" t="n">
        <f aca="false">IF(V50="","",V50-V49)</f>
        <v>0</v>
      </c>
      <c r="AE50" s="0" t="n">
        <f aca="false">IF(S50="","",S50-S49)</f>
        <v>0</v>
      </c>
      <c r="AG50" s="30" t="n">
        <v>30</v>
      </c>
      <c r="AH50" s="0" t="n">
        <f aca="false">SUM(AI50:AM50)</f>
        <v>0</v>
      </c>
    </row>
    <row r="51" customFormat="false" ht="12.75" hidden="false" customHeight="false" outlineLevel="0" collapsed="false">
      <c r="A51" s="186" t="n">
        <f aca="false">IF(D51="","",SUM($J$12:$L$12)-D51)</f>
        <v>4.5</v>
      </c>
      <c r="C51" s="30" t="n">
        <v>31</v>
      </c>
      <c r="D51" s="170" t="n">
        <f aca="false">IF(F51="","",SUM(E51:L51))</f>
        <v>2.5</v>
      </c>
      <c r="F51" s="0" t="n">
        <v>0</v>
      </c>
      <c r="G51" s="0" t="n">
        <v>2</v>
      </c>
      <c r="H51" s="176"/>
      <c r="I51" s="0" t="n">
        <v>0.5</v>
      </c>
      <c r="M51" s="208"/>
      <c r="P51" s="30" t="n">
        <v>31</v>
      </c>
      <c r="Q51" s="0" t="n">
        <f aca="false">IF(S51="","",SUM(S51:AA51)-SUM($S$19:$AA$19))</f>
        <v>2</v>
      </c>
      <c r="S51" s="0" t="n">
        <v>309</v>
      </c>
      <c r="U51" s="176"/>
      <c r="V51" s="30" t="n">
        <v>226</v>
      </c>
      <c r="AB51" s="0" t="n">
        <f aca="false">IF(AE51="","",SUM(AC51:AE51))</f>
        <v>0</v>
      </c>
      <c r="AC51" s="0" t="str">
        <f aca="false">IF(R51="","",R51-R50)</f>
        <v/>
      </c>
      <c r="AD51" s="0" t="n">
        <f aca="false">IF(V51="","",V51-V50)</f>
        <v>0</v>
      </c>
      <c r="AE51" s="0" t="n">
        <f aca="false">IF(S51="","",S51-S50)</f>
        <v>0</v>
      </c>
      <c r="AG51" s="30" t="n">
        <v>31</v>
      </c>
      <c r="AH51" s="0" t="n">
        <f aca="false">SUM(AI51:AM51)</f>
        <v>0</v>
      </c>
    </row>
    <row r="52" customFormat="false" ht="12.75" hidden="false" customHeight="false" outlineLevel="0" collapsed="false">
      <c r="C52" s="30"/>
      <c r="M52" s="208"/>
      <c r="P52" s="130"/>
      <c r="AB52" s="0" t="str">
        <f aca="false">IF(AE52="","",SUM(AC52:AK52))</f>
        <v/>
      </c>
    </row>
    <row r="53" customFormat="false" ht="12.75" hidden="false" customHeight="false" outlineLevel="0" collapsed="false">
      <c r="C53" s="30"/>
      <c r="P53" s="130"/>
    </row>
    <row r="54" customFormat="false" ht="12.75" hidden="false" customHeight="false" outlineLevel="0" collapsed="false">
      <c r="C54" s="30"/>
      <c r="P54" s="30"/>
    </row>
    <row r="55" customFormat="false" ht="12.75" hidden="false" customHeight="false" outlineLevel="0" collapsed="false">
      <c r="C55" s="30"/>
      <c r="O55" s="203"/>
      <c r="P55" s="30"/>
    </row>
    <row r="56" customFormat="false" ht="12.75" hidden="false" customHeight="false" outlineLevel="0" collapsed="false">
      <c r="C56" s="30"/>
      <c r="O56" s="203"/>
      <c r="P56" s="30"/>
    </row>
    <row r="57" customFormat="false" ht="12.75" hidden="false" customHeight="false" outlineLevel="0" collapsed="false">
      <c r="C57" s="30"/>
      <c r="O57" s="203"/>
    </row>
    <row r="58" customFormat="false" ht="12.75" hidden="false" customHeight="false" outlineLevel="0" collapsed="false">
      <c r="O58" s="203" t="n">
        <f aca="false">COUNT(O24:O57)</f>
        <v>0</v>
      </c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  <c r="M77" s="0" t="n">
        <v>10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173</v>
      </c>
      <c r="M78" s="225" t="s">
        <v>165</v>
      </c>
      <c r="N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7</v>
      </c>
      <c r="L79" s="0" t="n">
        <v>12</v>
      </c>
      <c r="M79" s="0" t="n">
        <v>20</v>
      </c>
      <c r="N79" s="0" t="n">
        <f aca="false">SUM(D79:M79)</f>
        <v>88</v>
      </c>
      <c r="O79" s="0" t="s">
        <v>120</v>
      </c>
    </row>
    <row r="80" customFormat="false" ht="12.75" hidden="false" customHeight="false" outlineLevel="0" collapsed="false">
      <c r="B80" s="0" t="s">
        <v>166</v>
      </c>
      <c r="C80" s="30" t="s">
        <v>10</v>
      </c>
      <c r="D80" s="0" t="n">
        <f aca="false">SUM(D81:D111)</f>
        <v>1</v>
      </c>
      <c r="E80" s="0" t="n">
        <f aca="false">SUM(E81:E111)</f>
        <v>3</v>
      </c>
      <c r="F80" s="0" t="n">
        <f aca="false">SUM(F81:F111)</f>
        <v>2</v>
      </c>
      <c r="G80" s="0" t="n">
        <f aca="false">SUM(G81:G111)</f>
        <v>1</v>
      </c>
      <c r="H80" s="0" t="n">
        <f aca="false">SUM(H81:H111)</f>
        <v>2</v>
      </c>
      <c r="I80" s="0" t="n">
        <f aca="false">SUM(I81:I111)</f>
        <v>1</v>
      </c>
      <c r="J80" s="0" t="n">
        <f aca="false">SUM(J81:J111)</f>
        <v>0</v>
      </c>
      <c r="K80" s="0" t="n">
        <f aca="false">SUM(K81:K111)</f>
        <v>0</v>
      </c>
      <c r="L80" s="0" t="n">
        <f aca="false">SUM(L81:L111)</f>
        <v>0</v>
      </c>
      <c r="M80" s="0" t="n">
        <f aca="false">SUM(M81:M111)</f>
        <v>0</v>
      </c>
      <c r="N80" s="0" t="n">
        <f aca="false">SUM(D80:M80)</f>
        <v>10</v>
      </c>
      <c r="O80" s="0" t="s">
        <v>121</v>
      </c>
    </row>
    <row r="81" customFormat="false" ht="12.75" hidden="false" customHeight="false" outlineLevel="0" collapsed="false">
      <c r="B81" s="0" t="str">
        <f aca="false">IF(SUM(D81:M81)&gt;0,SUM(D81:M81),"")</f>
        <v/>
      </c>
      <c r="C81" s="30" t="n">
        <v>1</v>
      </c>
    </row>
    <row r="82" customFormat="false" ht="12.75" hidden="false" customHeight="false" outlineLevel="0" collapsed="false">
      <c r="B82" s="0" t="str">
        <f aca="false">IF(SUM(D82:M82)&gt;0,SUM(D82:M82),"")</f>
        <v/>
      </c>
      <c r="C82" s="30" t="n">
        <v>2</v>
      </c>
    </row>
    <row r="83" customFormat="false" ht="12.75" hidden="false" customHeight="false" outlineLevel="0" collapsed="false">
      <c r="B83" s="0" t="n">
        <f aca="false">IF(SUM(D83:M83)&gt;0,SUM(D83:M83),"")</f>
        <v>1</v>
      </c>
      <c r="C83" s="30" t="n">
        <v>3</v>
      </c>
      <c r="F83" s="0" t="n">
        <v>1</v>
      </c>
    </row>
    <row r="84" customFormat="false" ht="12.75" hidden="false" customHeight="false" outlineLevel="0" collapsed="false">
      <c r="B84" s="0" t="n">
        <f aca="false">IF(SUM(D84:M84)&gt;0,SUM(D84:M84),"")</f>
        <v>1</v>
      </c>
      <c r="C84" s="30" t="n">
        <v>4</v>
      </c>
      <c r="H84" s="0" t="n">
        <v>1</v>
      </c>
    </row>
    <row r="85" customFormat="false" ht="12.75" hidden="false" customHeight="false" outlineLevel="0" collapsed="false">
      <c r="B85" s="0" t="n">
        <f aca="false">IF(SUM(D85:M85)&gt;0,SUM(D85:M85),"")</f>
        <v>1</v>
      </c>
      <c r="C85" s="130" t="n">
        <v>5</v>
      </c>
      <c r="D85" s="0" t="n">
        <v>1</v>
      </c>
    </row>
    <row r="86" customFormat="false" ht="12.75" hidden="false" customHeight="false" outlineLevel="0" collapsed="false">
      <c r="B86" s="0" t="n">
        <f aca="false">IF(SUM(D86:M86)&gt;0,SUM(D86:M86),"")</f>
        <v>1</v>
      </c>
      <c r="C86" s="130" t="n">
        <v>6</v>
      </c>
      <c r="E86" s="0" t="n">
        <v>1</v>
      </c>
    </row>
    <row r="87" customFormat="false" ht="12.75" hidden="false" customHeight="false" outlineLevel="0" collapsed="false">
      <c r="B87" s="0" t="n">
        <f aca="false">IF(SUM(D87:M87)&gt;0,SUM(D87:M87),"")</f>
        <v>2</v>
      </c>
      <c r="C87" s="30" t="n">
        <v>7</v>
      </c>
      <c r="E87" s="0" t="n">
        <v>1</v>
      </c>
      <c r="H87" s="0" t="n">
        <v>1</v>
      </c>
    </row>
    <row r="88" customFormat="false" ht="12.75" hidden="false" customHeight="false" outlineLevel="0" collapsed="false">
      <c r="B88" s="0" t="str">
        <f aca="false">IF(SUM(D88:M88)&gt;0,SUM(D88:M88),"")</f>
        <v/>
      </c>
      <c r="C88" s="30" t="n">
        <v>8</v>
      </c>
    </row>
    <row r="89" customFormat="false" ht="12.75" hidden="false" customHeight="false" outlineLevel="0" collapsed="false">
      <c r="B89" s="0" t="str">
        <f aca="false">IF(SUM(D89:M89)&gt;0,SUM(D89:M89),"")</f>
        <v/>
      </c>
      <c r="C89" s="30" t="n">
        <v>9</v>
      </c>
    </row>
    <row r="90" customFormat="false" ht="12.75" hidden="false" customHeight="false" outlineLevel="0" collapsed="false">
      <c r="B90" s="0" t="str">
        <f aca="false">IF(SUM(D90:M90)&gt;0,SUM(D90:M90),"")</f>
        <v/>
      </c>
      <c r="C90" s="30" t="n">
        <v>10</v>
      </c>
    </row>
    <row r="91" customFormat="false" ht="12.75" hidden="false" customHeight="false" outlineLevel="0" collapsed="false">
      <c r="B91" s="0" t="str">
        <f aca="false">IF(SUM(D91:M91)&gt;0,SUM(D91:M91),"")</f>
        <v/>
      </c>
      <c r="C91" s="30" t="n">
        <v>11</v>
      </c>
      <c r="G91" s="134"/>
    </row>
    <row r="92" customFormat="false" ht="12.75" hidden="false" customHeight="false" outlineLevel="0" collapsed="false">
      <c r="B92" s="0" t="n">
        <f aca="false">IF(SUM(D92:M92)&gt;0,SUM(D92:M92),"")</f>
        <v>1</v>
      </c>
      <c r="C92" s="130" t="n">
        <v>12</v>
      </c>
      <c r="E92" s="0" t="n">
        <v>1</v>
      </c>
    </row>
    <row r="93" customFormat="false" ht="12.75" hidden="false" customHeight="false" outlineLevel="0" collapsed="false">
      <c r="B93" s="0" t="str">
        <f aca="false">IF(SUM(D93:M93)&gt;0,SUM(D93:M93),"")</f>
        <v/>
      </c>
      <c r="C93" s="130" t="n">
        <v>13</v>
      </c>
    </row>
    <row r="94" customFormat="false" ht="12.75" hidden="false" customHeight="false" outlineLevel="0" collapsed="false">
      <c r="B94" s="0" t="n">
        <f aca="false">IF(SUM(D94:M94)&gt;0,SUM(D94:M94),"")</f>
        <v>1</v>
      </c>
      <c r="C94" s="30" t="n">
        <v>14</v>
      </c>
      <c r="F94" s="0" t="n">
        <v>1</v>
      </c>
    </row>
    <row r="95" customFormat="false" ht="12.75" hidden="false" customHeight="false" outlineLevel="0" collapsed="false">
      <c r="B95" s="0" t="n">
        <f aca="false">IF(SUM(D95:M95)&gt;0,SUM(D95:M95),"")</f>
        <v>2</v>
      </c>
      <c r="C95" s="30" t="n">
        <v>15</v>
      </c>
      <c r="G95" s="0" t="n">
        <v>1</v>
      </c>
      <c r="I95" s="0" t="n">
        <v>1</v>
      </c>
    </row>
    <row r="96" customFormat="false" ht="12.75" hidden="false" customHeight="false" outlineLevel="0" collapsed="false">
      <c r="B96" s="0" t="str">
        <f aca="false">IF(SUM(D96:M96)&gt;0,SUM(D96:M96),"")</f>
        <v/>
      </c>
      <c r="C96" s="30" t="n">
        <v>16</v>
      </c>
    </row>
    <row r="97" customFormat="false" ht="12.75" hidden="false" customHeight="false" outlineLevel="0" collapsed="false">
      <c r="B97" s="0" t="str">
        <f aca="false">IF(SUM(D97:M97)&gt;0,SUM(D97:M97),"")</f>
        <v/>
      </c>
      <c r="C97" s="30" t="n">
        <v>17</v>
      </c>
    </row>
    <row r="98" customFormat="false" ht="12.75" hidden="false" customHeight="false" outlineLevel="0" collapsed="false">
      <c r="B98" s="0" t="str">
        <f aca="false">IF(SUM(D98:M98)&gt;0,SUM(D98:M98),"")</f>
        <v/>
      </c>
      <c r="C98" s="30" t="n">
        <v>18</v>
      </c>
    </row>
    <row r="99" customFormat="false" ht="12.75" hidden="false" customHeight="false" outlineLevel="0" collapsed="false">
      <c r="B99" s="0" t="str">
        <f aca="false">IF(SUM(D99:M99)&gt;0,SUM(D99:M99),"")</f>
        <v/>
      </c>
      <c r="C99" s="130" t="n">
        <v>19</v>
      </c>
    </row>
    <row r="100" customFormat="false" ht="12.75" hidden="false" customHeight="false" outlineLevel="0" collapsed="false">
      <c r="B100" s="0" t="str">
        <f aca="false">IF(SUM(D100:M100)&gt;0,SUM(D100:M100),"")</f>
        <v/>
      </c>
      <c r="C100" s="130" t="n">
        <v>20</v>
      </c>
    </row>
    <row r="101" customFormat="false" ht="12.75" hidden="false" customHeight="false" outlineLevel="0" collapsed="false">
      <c r="B101" s="0" t="str">
        <f aca="false">IF(SUM(D101:M101)&gt;0,SUM(D101:M101),"")</f>
        <v/>
      </c>
      <c r="C101" s="30" t="n">
        <v>21</v>
      </c>
    </row>
    <row r="102" customFormat="false" ht="12.75" hidden="false" customHeight="false" outlineLevel="0" collapsed="false">
      <c r="B102" s="0" t="str">
        <f aca="false">IF(SUM(D102:M102)&gt;0,SUM(D102:M102),"")</f>
        <v/>
      </c>
      <c r="C102" s="30" t="n">
        <v>22</v>
      </c>
    </row>
    <row r="103" customFormat="false" ht="12.75" hidden="false" customHeight="false" outlineLevel="0" collapsed="false">
      <c r="B103" s="0" t="str">
        <f aca="false">IF(SUM(D103:M103)&gt;0,SUM(D103:M103),"")</f>
        <v/>
      </c>
      <c r="C103" s="30" t="n">
        <v>23</v>
      </c>
    </row>
    <row r="104" customFormat="false" ht="12.75" hidden="false" customHeight="false" outlineLevel="0" collapsed="false">
      <c r="B104" s="0" t="str">
        <f aca="false">IF(SUM(D104:M104)&gt;0,SUM(D104:M104),"")</f>
        <v/>
      </c>
      <c r="C104" s="30" t="n">
        <v>24</v>
      </c>
    </row>
    <row r="105" customFormat="false" ht="12.75" hidden="false" customHeight="false" outlineLevel="0" collapsed="false">
      <c r="B105" s="0" t="str">
        <f aca="false">IF(SUM(D105:M105)&gt;0,SUM(D105:M105),"")</f>
        <v/>
      </c>
      <c r="C105" s="30" t="n">
        <v>25</v>
      </c>
    </row>
    <row r="106" customFormat="false" ht="12.75" hidden="false" customHeight="false" outlineLevel="0" collapsed="false">
      <c r="B106" s="0" t="str">
        <f aca="false">IF(SUM(D106:M106)&gt;0,SUM(D106:M106),"")</f>
        <v/>
      </c>
      <c r="C106" s="130" t="n">
        <v>26</v>
      </c>
    </row>
    <row r="107" customFormat="false" ht="12.75" hidden="false" customHeight="false" outlineLevel="0" collapsed="false">
      <c r="B107" s="0" t="str">
        <f aca="false">IF(SUM(D107:M107)&gt;0,SUM(D107:M107),"")</f>
        <v/>
      </c>
      <c r="C107" s="130" t="n">
        <v>27</v>
      </c>
    </row>
    <row r="108" customFormat="false" ht="12.75" hidden="false" customHeight="false" outlineLevel="0" collapsed="false">
      <c r="B108" s="0" t="str">
        <f aca="false">IF(SUM(D108:M108)&gt;0,SUM(D108:M108),"")</f>
        <v/>
      </c>
      <c r="C108" s="30" t="n">
        <v>28</v>
      </c>
    </row>
    <row r="109" customFormat="false" ht="12.75" hidden="false" customHeight="false" outlineLevel="0" collapsed="false">
      <c r="B109" s="0" t="str">
        <f aca="false">IF(SUM(D109:M109)&gt;0,SUM(D109:M109),"")</f>
        <v/>
      </c>
      <c r="C109" s="30" t="n">
        <v>29</v>
      </c>
    </row>
    <row r="110" customFormat="false" ht="12.75" hidden="false" customHeight="false" outlineLevel="0" collapsed="false">
      <c r="B110" s="0" t="str">
        <f aca="false">IF(SUM(D110:M110)&gt;0,SUM(D110:M110),"")</f>
        <v/>
      </c>
      <c r="C110" s="30" t="n">
        <v>30</v>
      </c>
      <c r="S110" s="134"/>
    </row>
    <row r="111" customFormat="false" ht="12.75" hidden="false" customHeight="false" outlineLevel="0" collapsed="false">
      <c r="C111" s="30" t="n">
        <v>31</v>
      </c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B113" s="226" t="n">
        <v>94</v>
      </c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87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0</v>
      </c>
      <c r="K117" s="0" t="n">
        <f aca="false">SUM(K118:K148)</f>
        <v>0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0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30" t="n">
        <v>1</v>
      </c>
      <c r="U118" s="30" t="n">
        <v>1</v>
      </c>
    </row>
    <row r="119" customFormat="false" ht="12.75" hidden="false" customHeight="false" outlineLevel="0" collapsed="false">
      <c r="C119" s="30" t="n">
        <v>2</v>
      </c>
      <c r="U119" s="30" t="n">
        <v>2</v>
      </c>
    </row>
    <row r="120" customFormat="false" ht="12.75" hidden="false" customHeight="false" outlineLevel="0" collapsed="false">
      <c r="C120" s="30" t="n">
        <v>3</v>
      </c>
      <c r="U120" s="30" t="n">
        <v>3</v>
      </c>
    </row>
    <row r="121" customFormat="false" ht="12.75" hidden="false" customHeight="false" outlineLevel="0" collapsed="false">
      <c r="C121" s="30" t="n">
        <v>4</v>
      </c>
      <c r="U121" s="30" t="n">
        <v>4</v>
      </c>
    </row>
    <row r="122" customFormat="false" ht="12.75" hidden="false" customHeight="false" outlineLevel="0" collapsed="false">
      <c r="C122" s="130" t="n">
        <v>5</v>
      </c>
      <c r="U122" s="130" t="n">
        <v>5</v>
      </c>
    </row>
    <row r="123" customFormat="false" ht="12.75" hidden="false" customHeight="false" outlineLevel="0" collapsed="false">
      <c r="C123" s="130" t="n">
        <v>6</v>
      </c>
      <c r="U123" s="130" t="n">
        <v>6</v>
      </c>
    </row>
    <row r="124" customFormat="false" ht="12.75" hidden="false" customHeight="false" outlineLevel="0" collapsed="false">
      <c r="C124" s="30" t="n">
        <v>7</v>
      </c>
      <c r="U124" s="30" t="n">
        <v>7</v>
      </c>
    </row>
    <row r="125" customFormat="false" ht="12.75" hidden="false" customHeight="false" outlineLevel="0" collapsed="false">
      <c r="C125" s="30" t="n">
        <v>8</v>
      </c>
      <c r="U125" s="30" t="n">
        <v>8</v>
      </c>
    </row>
    <row r="126" customFormat="false" ht="12.75" hidden="false" customHeight="false" outlineLevel="0" collapsed="false">
      <c r="C126" s="30" t="n">
        <v>9</v>
      </c>
      <c r="U126" s="30" t="n">
        <v>9</v>
      </c>
    </row>
    <row r="127" customFormat="false" ht="12.75" hidden="false" customHeight="false" outlineLevel="0" collapsed="false">
      <c r="C127" s="30" t="n">
        <v>10</v>
      </c>
      <c r="U127" s="30" t="n">
        <v>10</v>
      </c>
    </row>
    <row r="128" customFormat="false" ht="12.75" hidden="false" customHeight="false" outlineLevel="0" collapsed="false">
      <c r="C128" s="30" t="n">
        <v>11</v>
      </c>
      <c r="U128" s="30" t="n">
        <v>11</v>
      </c>
      <c r="Y128" s="134"/>
    </row>
    <row r="129" customFormat="false" ht="12.75" hidden="false" customHeight="false" outlineLevel="0" collapsed="false">
      <c r="C129" s="130" t="n">
        <v>12</v>
      </c>
      <c r="U129" s="130" t="n">
        <v>12</v>
      </c>
    </row>
    <row r="130" customFormat="false" ht="12.75" hidden="false" customHeight="false" outlineLevel="0" collapsed="false">
      <c r="C130" s="130" t="n">
        <v>13</v>
      </c>
      <c r="J130" s="1"/>
      <c r="U130" s="130" t="n">
        <v>13</v>
      </c>
    </row>
    <row r="131" customFormat="false" ht="12.75" hidden="false" customHeight="false" outlineLevel="0" collapsed="false">
      <c r="C131" s="30" t="n">
        <v>14</v>
      </c>
      <c r="U131" s="30" t="n">
        <v>14</v>
      </c>
    </row>
    <row r="132" customFormat="false" ht="12.75" hidden="false" customHeight="false" outlineLevel="0" collapsed="false">
      <c r="C132" s="30" t="n">
        <v>15</v>
      </c>
      <c r="U132" s="30" t="n">
        <v>15</v>
      </c>
    </row>
    <row r="133" customFormat="false" ht="12.75" hidden="false" customHeight="false" outlineLevel="0" collapsed="false">
      <c r="C133" s="30" t="n">
        <v>16</v>
      </c>
      <c r="U133" s="30" t="n">
        <v>16</v>
      </c>
    </row>
    <row r="134" customFormat="false" ht="12.75" hidden="false" customHeight="false" outlineLevel="0" collapsed="false">
      <c r="C134" s="30" t="n">
        <v>17</v>
      </c>
      <c r="U134" s="30" t="n">
        <v>17</v>
      </c>
    </row>
    <row r="135" customFormat="false" ht="12.75" hidden="false" customHeight="false" outlineLevel="0" collapsed="false">
      <c r="C135" s="30" t="n">
        <v>18</v>
      </c>
      <c r="U135" s="30" t="n">
        <v>18</v>
      </c>
    </row>
    <row r="136" customFormat="false" ht="12.75" hidden="false" customHeight="false" outlineLevel="0" collapsed="false">
      <c r="C136" s="130" t="n">
        <v>19</v>
      </c>
      <c r="U136" s="130" t="n">
        <v>19</v>
      </c>
    </row>
    <row r="137" customFormat="false" ht="12.75" hidden="false" customHeight="false" outlineLevel="0" collapsed="false">
      <c r="C137" s="130" t="n">
        <v>20</v>
      </c>
      <c r="U137" s="130" t="n">
        <v>20</v>
      </c>
    </row>
    <row r="138" customFormat="false" ht="12.75" hidden="false" customHeight="false" outlineLevel="0" collapsed="false">
      <c r="C138" s="30" t="n">
        <v>21</v>
      </c>
      <c r="U138" s="30" t="n">
        <v>21</v>
      </c>
    </row>
    <row r="139" customFormat="false" ht="12.75" hidden="false" customHeight="false" outlineLevel="0" collapsed="false">
      <c r="C139" s="30" t="n">
        <v>22</v>
      </c>
      <c r="U139" s="30" t="n">
        <v>22</v>
      </c>
    </row>
    <row r="140" customFormat="false" ht="12.75" hidden="false" customHeight="false" outlineLevel="0" collapsed="false">
      <c r="C140" s="30" t="n">
        <v>23</v>
      </c>
      <c r="U140" s="30" t="n">
        <v>23</v>
      </c>
    </row>
    <row r="141" customFormat="false" ht="12.75" hidden="false" customHeight="false" outlineLevel="0" collapsed="false">
      <c r="C141" s="30" t="n">
        <v>24</v>
      </c>
      <c r="U141" s="30" t="n">
        <v>24</v>
      </c>
    </row>
    <row r="142" customFormat="false" ht="12.75" hidden="false" customHeight="false" outlineLevel="0" collapsed="false">
      <c r="C142" s="30" t="n">
        <v>25</v>
      </c>
      <c r="U142" s="30" t="n">
        <v>25</v>
      </c>
    </row>
    <row r="143" customFormat="false" ht="12.75" hidden="false" customHeight="false" outlineLevel="0" collapsed="false">
      <c r="C143" s="130" t="n">
        <v>26</v>
      </c>
      <c r="U143" s="130" t="n">
        <v>26</v>
      </c>
    </row>
    <row r="144" customFormat="false" ht="12.75" hidden="false" customHeight="false" outlineLevel="0" collapsed="false">
      <c r="C144" s="130" t="n">
        <v>27</v>
      </c>
      <c r="U144" s="130" t="n">
        <v>27</v>
      </c>
    </row>
    <row r="145" customFormat="false" ht="12.75" hidden="false" customHeight="false" outlineLevel="0" collapsed="false">
      <c r="C145" s="30" t="n">
        <v>28</v>
      </c>
      <c r="U145" s="30" t="n">
        <v>28</v>
      </c>
    </row>
    <row r="146" customFormat="false" ht="12.75" hidden="false" customHeight="false" outlineLevel="0" collapsed="false">
      <c r="C146" s="30" t="n">
        <v>29</v>
      </c>
      <c r="U146" s="30" t="n">
        <v>29</v>
      </c>
    </row>
    <row r="147" customFormat="false" ht="12.75" hidden="false" customHeight="false" outlineLevel="0" collapsed="false">
      <c r="C147" s="30" t="n">
        <v>30</v>
      </c>
      <c r="U147" s="30" t="n">
        <v>30</v>
      </c>
    </row>
    <row r="148" customFormat="false" ht="12.75" hidden="false" customHeight="false" outlineLevel="0" collapsed="false">
      <c r="C148" s="30" t="n">
        <v>31</v>
      </c>
      <c r="U148" s="30" t="n">
        <v>31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B21">
    <cfRule type="cellIs" priority="3" operator="equal" aboveAverage="0" equalAverage="0" bottom="0" percent="0" rank="0" text="" dxfId="0">
      <formula>$AB$18</formula>
    </cfRule>
  </conditionalFormatting>
  <conditionalFormatting sqref="AB22:AB51">
    <cfRule type="cellIs" priority="4" operator="equal" aboveAverage="0" equalAverage="0" bottom="0" percent="0" rank="0" text="" dxfId="0">
      <formula>$AB$18</formula>
    </cfRule>
  </conditionalFormatting>
  <conditionalFormatting sqref="A20:A51">
    <cfRule type="cellIs" priority="5" operator="lessThan" aboveAverage="0" equalAverage="0" bottom="0" percent="0" rank="0" text="" dxfId="0">
      <formula>0</formula>
    </cfRule>
  </conditionalFormatting>
  <conditionalFormatting sqref="A21:A51">
    <cfRule type="cellIs" priority="6" operator="lessThan" aboveAverage="0" equalAverage="0" bottom="0" percent="0" rank="0" text="" dxfId="0">
      <formula>0</formula>
    </cfRule>
    <cfRule type="cellIs" priority="7" operator="lessThan" aboveAverage="0" equalAverage="0" bottom="0" percent="0" rank="0" text="" dxfId="1">
      <formula>0</formula>
    </cfRule>
    <cfRule type="cellIs" priority="8" operator="lessThan" aboveAverage="0" equalAverage="0" bottom="0" percent="0" rank="0" text="" dxfId="2">
      <formula>0</formula>
    </cfRule>
  </conditionalFormatting>
  <conditionalFormatting sqref="D81:L110">
    <cfRule type="cellIs" priority="9" operator="greaterThan" aboveAverage="0" equalAverage="0" bottom="0" percent="0" rank="0" text="" dxfId="3">
      <formula>0</formula>
    </cfRule>
  </conditionalFormatting>
  <conditionalFormatting sqref="D118:O147">
    <cfRule type="cellIs" priority="10" operator="greaterThan" aboveAverage="0" equalAverage="0" bottom="0" percent="0" rank="0" text="" dxfId="4">
      <formula>0</formula>
    </cfRule>
  </conditionalFormatting>
  <conditionalFormatting sqref="AD21">
    <cfRule type="cellIs" priority="11" operator="equal" aboveAverage="0" equalAverage="0" bottom="0" percent="0" rank="0" text="" dxfId="5">
      <formula>$AD$18</formula>
    </cfRule>
  </conditionalFormatting>
  <conditionalFormatting sqref="M81:M111">
    <cfRule type="cellIs" priority="12" operator="greaterThan" aboveAverage="0" equalAverage="0" bottom="0" percent="0" rank="0" text="" dxfId="6">
      <formula>0</formula>
    </cfRule>
  </conditionalFormatting>
  <conditionalFormatting sqref="D81:M111">
    <cfRule type="cellIs" priority="13" operator="greaterThan" aboveAverage="0" equalAverage="0" bottom="0" percent="0" rank="0" text="" dxfId="7">
      <formula>0</formula>
    </cfRule>
    <cfRule type="cellIs" priority="14" operator="greaterThan" aboveAverage="0" equalAverage="0" bottom="0" percent="0" rank="0" text="" dxfId="8">
      <formula>1</formula>
    </cfRule>
    <cfRule type="cellIs" priority="15" operator="greaterThan" aboveAverage="0" equalAverage="0" bottom="0" percent="0" rank="0" text="" dxfId="9">
      <formula>1</formula>
    </cfRule>
    <cfRule type="cellIs" priority="16" operator="greaterThan" aboveAverage="0" equalAverage="0" bottom="0" percent="0" rank="0" text="" dxfId="10">
      <formula>1</formula>
    </cfRule>
  </conditionalFormatting>
  <conditionalFormatting sqref="D118:O148">
    <cfRule type="cellIs" priority="17" operator="greaterThan" aboveAverage="0" equalAverage="0" bottom="0" percent="0" rank="0" text="" dxfId="11">
      <formula>0</formula>
    </cfRule>
    <cfRule type="cellIs" priority="18" operator="greaterThan" aboveAverage="0" equalAverage="0" bottom="0" percent="0" rank="0" text="" dxfId="12">
      <formula>0</formula>
    </cfRule>
  </conditionalFormatting>
  <conditionalFormatting sqref="AD21">
    <cfRule type="cellIs" priority="19" operator="equal" aboveAverage="0" equalAverage="0" bottom="0" percent="0" rank="0" text="" dxfId="13">
      <formula>$AD$18</formula>
    </cfRule>
  </conditionalFormatting>
  <conditionalFormatting sqref="AE21">
    <cfRule type="cellIs" priority="20" operator="equal" aboveAverage="0" equalAverage="0" bottom="0" percent="0" rank="0" text="" dxfId="14">
      <formula>$AD$18</formula>
    </cfRule>
  </conditionalFormatting>
  <conditionalFormatting sqref="AE21">
    <cfRule type="cellIs" priority="21" operator="equal" aboveAverage="0" equalAverage="0" bottom="0" percent="0" rank="0" text="" dxfId="15">
      <formula>$AD$18</formula>
    </cfRule>
  </conditionalFormatting>
  <conditionalFormatting sqref="AE52">
    <cfRule type="cellIs" priority="22" operator="equal" aboveAverage="0" equalAverage="0" bottom="0" percent="0" rank="0" text="" dxfId="16">
      <formula>$AE$18</formula>
    </cfRule>
  </conditionalFormatting>
  <conditionalFormatting sqref="D81:M110">
    <cfRule type="cellIs" priority="23" operator="greaterThan" aboveAverage="0" equalAverage="0" bottom="0" percent="0" rank="0" text="" dxfId="0">
      <formula>0</formula>
    </cfRule>
  </conditionalFormatting>
  <conditionalFormatting sqref="AD22:AE28">
    <cfRule type="cellIs" priority="24" operator="equal" aboveAverage="0" equalAverage="0" bottom="0" percent="0" rank="0" text="" dxfId="0">
      <formula>$AC$18</formula>
    </cfRule>
    <cfRule type="cellIs" priority="25" operator="equal" aboveAverage="0" equalAverage="0" bottom="0" percent="0" rank="0" text="" dxfId="0">
      <formula>$AC$18</formula>
    </cfRule>
  </conditionalFormatting>
  <conditionalFormatting sqref="AD30:AE51">
    <cfRule type="cellIs" priority="26" operator="equal" aboveAverage="0" equalAverage="0" bottom="0" percent="0" rank="0" text="" dxfId="0">
      <formula>$AC$18</formula>
    </cfRule>
    <cfRule type="cellIs" priority="27" operator="equal" aboveAverage="0" equalAverage="0" bottom="0" percent="0" rank="0" text="" dxfId="0">
      <formula>$AC$18</formula>
    </cfRule>
  </conditionalFormatting>
  <conditionalFormatting sqref="AD22:AE51">
    <cfRule type="cellIs" priority="28" operator="equal" aboveAverage="0" equalAverage="0" bottom="0" percent="0" rank="0" text="" dxfId="0">
      <formula>$AC$18</formula>
    </cfRule>
  </conditionalFormatting>
  <conditionalFormatting sqref="AD22:AE22">
    <cfRule type="cellIs" priority="29" operator="equal" aboveAverage="0" equalAverage="0" bottom="0" percent="0" rank="0" text="" dxfId="0">
      <formula>$AC$18</formula>
    </cfRule>
  </conditionalFormatting>
  <conditionalFormatting sqref="AD22:AE51">
    <cfRule type="cellIs" priority="30" operator="equal" aboveAverage="0" equalAverage="0" bottom="0" percent="0" rank="0" text="" dxfId="0">
      <formula>$AC$18</formula>
    </cfRule>
    <cfRule type="cellIs" priority="31" operator="equal" aboveAverage="0" equalAverage="0" bottom="0" percent="0" rank="0" text="" dxfId="1">
      <formula>$AC$18</formula>
    </cfRule>
  </conditionalFormatting>
  <conditionalFormatting sqref="AD22:AD51">
    <cfRule type="cellIs" priority="32" operator="equal" aboveAverage="0" equalAverage="0" bottom="0" percent="0" rank="0" text="" dxfId="2">
      <formula>$AD$18</formula>
    </cfRule>
  </conditionalFormatting>
  <conditionalFormatting sqref="AE22:AE52">
    <cfRule type="cellIs" priority="33" operator="equal" aboveAverage="0" equalAverage="0" bottom="0" percent="0" rank="0" text="" dxfId="3">
      <formula>$AE$18</formula>
    </cfRule>
  </conditionalFormatting>
  <conditionalFormatting sqref="AB21:AB51">
    <cfRule type="cellIs" priority="34" operator="equal" aboveAverage="0" equalAverage="0" bottom="0" percent="0" rank="0" text="" dxfId="4">
      <formula>$AB$18</formula>
    </cfRule>
  </conditionalFormatting>
  <conditionalFormatting sqref="AC21">
    <cfRule type="cellIs" priority="35" operator="equal" aboveAverage="0" equalAverage="0" bottom="0" percent="0" rank="0" text="" dxfId="5">
      <formula>$AB$18</formula>
    </cfRule>
  </conditionalFormatting>
  <conditionalFormatting sqref="AC22:AC51">
    <cfRule type="cellIs" priority="36" operator="equal" aboveAverage="0" equalAverage="0" bottom="0" percent="0" rank="0" text="" dxfId="0">
      <formula>$AB$18</formula>
    </cfRule>
  </conditionalFormatting>
  <conditionalFormatting sqref="AC21:AC51">
    <cfRule type="cellIs" priority="37" operator="equal" aboveAverage="0" equalAverage="0" bottom="0" percent="0" rank="0" text="" dxfId="0">
      <formula>$AB$18</formula>
    </cfRule>
  </conditionalFormatting>
  <conditionalFormatting sqref="AC21:AC52">
    <cfRule type="cellIs" priority="38" operator="equal" aboveAverage="0" equalAverage="0" bottom="0" percent="0" rank="0" text="" dxfId="0">
      <formula>$AC$18</formula>
    </cfRule>
  </conditionalFormatting>
  <conditionalFormatting sqref="AD21:AD52">
    <cfRule type="cellIs" priority="39" operator="equal" aboveAverage="0" equalAverage="0" bottom="0" percent="0" rank="0" text="" dxfId="0">
      <formula>$AD$18</formula>
    </cfRule>
  </conditionalFormatting>
  <conditionalFormatting sqref="AE21:AE52">
    <cfRule type="cellIs" priority="40" operator="equal" aboveAverage="0" equalAverage="0" bottom="0" percent="0" rank="0" text="" dxfId="1">
      <formula>$AE$18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45"/>
  <sheetViews>
    <sheetView windowProtection="false" showFormulas="false" showGridLines="true" showRowColHeaders="true" showZeros="true" rightToLeft="false" tabSelected="true" showOutlineSymbols="true" defaultGridColor="true" view="normal" topLeftCell="L25" colorId="64" zoomScale="120" zoomScaleNormal="120" zoomScalePageLayoutView="100" workbookViewId="0">
      <selection pane="topLeft" activeCell="AU47" activeCellId="0" sqref="AU47"/>
    </sheetView>
  </sheetViews>
  <sheetFormatPr defaultRowHeight="12.75"/>
  <cols>
    <col collapsed="false" hidden="false" max="6" min="1" style="0" width="8.36734693877551"/>
    <col collapsed="false" hidden="false" max="7" min="7" style="0" width="10.8010204081633"/>
    <col collapsed="false" hidden="false" max="8" min="8" style="0" width="10.2602040816327"/>
    <col collapsed="false" hidden="false" max="9" min="9" style="0" width="14.5816326530612"/>
    <col collapsed="false" hidden="false" max="30" min="10" style="0" width="8.36734693877551"/>
    <col collapsed="false" hidden="false" max="31" min="31" style="0" width="10.9336734693878"/>
    <col collapsed="false" hidden="false" max="33" min="32" style="0" width="8.36734693877551"/>
    <col collapsed="false" hidden="false" max="34" min="34" style="0" width="11.3418367346939"/>
    <col collapsed="false" hidden="false" max="1025" min="35" style="0" width="8.36734693877551"/>
  </cols>
  <sheetData>
    <row r="1" customFormat="false" ht="12.75" hidden="false" customHeight="false" outlineLevel="0" collapsed="false">
      <c r="I1" s="163" t="n">
        <f aca="true">NOW()</f>
        <v>43164.7511977894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224" t="n">
        <f aca="false">I2-I1</f>
        <v>-547.176961678255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1988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-1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4729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0.458333333333333</v>
      </c>
      <c r="K8" s="180" t="n">
        <v>0.717361111111111</v>
      </c>
      <c r="L8" s="180" t="n">
        <v>0.520833333333333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0.484027777777778</v>
      </c>
      <c r="K9" s="180" t="n">
        <v>0.739583333333333</v>
      </c>
      <c r="L9" s="180" t="n">
        <v>0.625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0.616666666666667</v>
      </c>
      <c r="K10" s="174" t="n">
        <f aca="false">(K9-K8)*24</f>
        <v>0.533333333333329</v>
      </c>
      <c r="L10" s="174" t="n">
        <f aca="false">(L9-L8)*24</f>
        <v>2.5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F11" s="134"/>
      <c r="AH11" s="227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e">
        <f aca="false">R16/E18</f>
        <v>#DIV/0!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4.10714285714286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/>
      <c r="AJ14" s="47"/>
    </row>
    <row r="15" customFormat="false" ht="15.75" hidden="false" customHeight="true" outlineLevel="0" collapsed="false">
      <c r="B15" s="30" t="n">
        <f aca="false">COUNT(C21:C51)</f>
        <v>28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28</v>
      </c>
      <c r="Q15" s="30"/>
      <c r="R15" s="190" t="n">
        <f aca="false">MAX(R21:R51)/F5</f>
        <v>1.00083752093802</v>
      </c>
      <c r="S15" s="30"/>
      <c r="T15" s="30"/>
      <c r="U15" s="30" t="s">
        <v>85</v>
      </c>
      <c r="W15" s="159"/>
      <c r="X15" s="30"/>
      <c r="AA15" s="30"/>
      <c r="AG15" s="134"/>
      <c r="AI15" s="47"/>
      <c r="AJ15" s="47"/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1.96428571428571</v>
      </c>
      <c r="F16" s="132" t="n">
        <f aca="false">F15/B15</f>
        <v>1.07142857142857</v>
      </c>
      <c r="G16" s="132" t="n">
        <f aca="false">G15/$B$15</f>
        <v>0</v>
      </c>
      <c r="H16" s="191" t="n">
        <f aca="false">H15/$B$15</f>
        <v>1.07142857142857</v>
      </c>
      <c r="I16" s="132" t="n">
        <f aca="false">I15/$B$15</f>
        <v>1.07142857142857</v>
      </c>
      <c r="L16" s="132" t="n">
        <f aca="false">L15/$B$15</f>
        <v>0.178571428571429</v>
      </c>
      <c r="P16" s="0" t="s">
        <v>87</v>
      </c>
      <c r="R16" s="30" t="n">
        <f aca="false">MAX(R21:R51)-R19</f>
        <v>1</v>
      </c>
      <c r="S16" s="132"/>
      <c r="T16" s="132"/>
      <c r="U16" s="30" t="n">
        <f aca="false">MAX(U21:U51)-U19</f>
        <v>0</v>
      </c>
      <c r="V16" s="30" t="n">
        <f aca="false">MAX(V21:V51)-V19</f>
        <v>94</v>
      </c>
      <c r="W16" s="191"/>
      <c r="X16" s="132"/>
      <c r="AA16" s="132"/>
      <c r="AI16" s="204"/>
      <c r="AJ16" s="47"/>
    </row>
    <row r="17" customFormat="false" ht="15.75" hidden="false" customHeight="true" outlineLevel="0" collapsed="false">
      <c r="A17" s="134" t="n">
        <f aca="false">B17-D17</f>
        <v>51.998</v>
      </c>
      <c r="B17" s="192" t="n">
        <f aca="false">B14*COUNT(D21:D51)</f>
        <v>115</v>
      </c>
      <c r="C17" s="193" t="s">
        <v>88</v>
      </c>
      <c r="D17" s="194" t="n">
        <f aca="false">SUM(D21:D51)</f>
        <v>63.002</v>
      </c>
      <c r="E17" s="30"/>
      <c r="F17" s="30" t="n">
        <f aca="false">D17-E14</f>
        <v>-51.998</v>
      </c>
      <c r="H17" s="176"/>
      <c r="O17" s="184" t="s">
        <v>1</v>
      </c>
      <c r="P17" s="0" t="s">
        <v>89</v>
      </c>
      <c r="R17" s="170" t="n">
        <f aca="false">(MAX(R21:R51)-R19)/COUNT(R21:R51)</f>
        <v>1</v>
      </c>
      <c r="S17" s="30"/>
      <c r="U17" s="133" t="n">
        <f aca="false">U16/COUNT(U21:U51)</f>
        <v>0</v>
      </c>
      <c r="V17" s="134" t="n">
        <f aca="false">(MAX(V21:V51)-V19)/COUNT(V21:V51)</f>
        <v>3.91666666666667</v>
      </c>
      <c r="W17" s="176"/>
      <c r="AI17" s="204"/>
      <c r="AJ17" s="204"/>
      <c r="AL17" s="134"/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0</v>
      </c>
      <c r="F18" s="30" t="n">
        <f aca="false">SUM(F21:F51)</f>
        <v>0</v>
      </c>
      <c r="G18" s="132" t="n">
        <f aca="false">SUM(G21:G51)</f>
        <v>17</v>
      </c>
      <c r="H18" s="159" t="n">
        <f aca="false">SUM(H21:H51)</f>
        <v>0.001</v>
      </c>
      <c r="I18" s="196" t="n">
        <f aca="false">SUM(I21:I51)</f>
        <v>21.5</v>
      </c>
      <c r="J18" s="196" t="n">
        <f aca="false">SUM(J21:J51)</f>
        <v>2</v>
      </c>
      <c r="L18" s="196" t="n">
        <f aca="false">SUM(L21:L51)</f>
        <v>3.001</v>
      </c>
      <c r="O18" s="192" t="n">
        <v>40</v>
      </c>
      <c r="P18" s="0" t="s">
        <v>90</v>
      </c>
      <c r="R18" s="0" t="n">
        <f aca="false">F5-MAX(R21:R51)</f>
        <v>-1</v>
      </c>
      <c r="S18" s="132" t="n">
        <f aca="false">F4-S19</f>
        <v>502</v>
      </c>
      <c r="U18" s="0" t="n">
        <v>220</v>
      </c>
      <c r="AA18" s="30"/>
      <c r="AB18" s="0" t="n">
        <f aca="false">MAX(AB21:AB51)</f>
        <v>34</v>
      </c>
      <c r="AC18" s="0" t="n">
        <f aca="false">MAX(AC21:AC51)</f>
        <v>1</v>
      </c>
      <c r="AD18" s="0" t="n">
        <f aca="false">MAX(AD21:AD51)</f>
        <v>34</v>
      </c>
      <c r="AE18" s="0" t="n">
        <f aca="false">MAX(AE21:AE51)</f>
        <v>1</v>
      </c>
    </row>
    <row r="19" customFormat="false" ht="15.75" hidden="false" customHeight="true" outlineLevel="0" collapsed="false">
      <c r="A19" s="197" t="n">
        <f aca="false">SUM(A21:A51)</f>
        <v>132.998</v>
      </c>
      <c r="C19" s="30" t="s">
        <v>86</v>
      </c>
      <c r="D19" s="132" t="n">
        <f aca="false">D17/COUNT(D21:D51)</f>
        <v>2.25007142857143</v>
      </c>
      <c r="E19" s="132" t="n">
        <f aca="false">E18/COUNT(E21:E51)</f>
        <v>0</v>
      </c>
      <c r="F19" s="30" t="n">
        <f aca="false">IF(COUNT(F21:F51)&gt;0,(F18/COUNT(F21:F51)),0)</f>
        <v>0</v>
      </c>
      <c r="G19" s="132" t="n">
        <f aca="false">IF(COUNT(G21:G51)&gt;0,(G18/COUNT(G21:G51)),0)</f>
        <v>0.944444444444444</v>
      </c>
      <c r="H19" s="191" t="n">
        <f aca="false">H18/COUNT(D21:D51)</f>
        <v>3.57142857142857E-005</v>
      </c>
      <c r="I19" s="132" t="n">
        <f aca="false">I18/COUNT(I21:I51)</f>
        <v>0.796296296296296</v>
      </c>
      <c r="L19" s="132" t="n">
        <f aca="false">L18/COUNT(L21:L51)</f>
        <v>0.75025</v>
      </c>
      <c r="P19" s="198" t="s">
        <v>91</v>
      </c>
      <c r="R19" s="0" t="n">
        <v>1194</v>
      </c>
      <c r="S19" s="133" t="n">
        <v>308</v>
      </c>
      <c r="T19" s="30"/>
      <c r="U19" s="30" t="n">
        <v>0</v>
      </c>
      <c r="V19" s="30" t="n">
        <v>225</v>
      </c>
      <c r="W19" s="191"/>
      <c r="X19" s="132"/>
      <c r="AA19" s="30"/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36</v>
      </c>
      <c r="K20" s="30" t="s">
        <v>14</v>
      </c>
      <c r="L20" s="30" t="s">
        <v>15</v>
      </c>
      <c r="M20" s="209" t="s">
        <v>174</v>
      </c>
      <c r="N20" s="30" t="s">
        <v>17</v>
      </c>
      <c r="O20" s="184" t="n">
        <f aca="false">$F$5-O21</f>
        <v>199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E20" s="30" t="s">
        <v>167</v>
      </c>
      <c r="AH20" s="136" t="s">
        <v>36</v>
      </c>
      <c r="AI20" s="136" t="s">
        <v>168</v>
      </c>
      <c r="AJ20" s="136" t="s">
        <v>169</v>
      </c>
      <c r="AK20" s="136" t="s">
        <v>170</v>
      </c>
      <c r="AL20" s="204" t="s">
        <v>171</v>
      </c>
      <c r="AM20" s="136" t="s">
        <v>172</v>
      </c>
    </row>
    <row r="21" customFormat="false" ht="15.75" hidden="false" customHeight="true" outlineLevel="0" collapsed="false">
      <c r="A21" s="186" t="n">
        <f aca="false">IF(D21="","",SUM($J$12:$L$12)-D21)</f>
        <v>4.498</v>
      </c>
      <c r="C21" s="30" t="n">
        <v>1</v>
      </c>
      <c r="D21" s="170" t="n">
        <f aca="false">IF(F21="","",SUM(E21:L21))</f>
        <v>2.502</v>
      </c>
      <c r="E21" s="0" t="n">
        <v>0</v>
      </c>
      <c r="F21" s="0" t="n">
        <v>0</v>
      </c>
      <c r="G21" s="0" t="n">
        <v>2</v>
      </c>
      <c r="H21" s="176" t="n">
        <v>0.001</v>
      </c>
      <c r="I21" s="0" t="n">
        <v>0.5</v>
      </c>
      <c r="L21" s="0" t="n">
        <v>0.001</v>
      </c>
      <c r="M21" s="210"/>
      <c r="N21" s="230"/>
      <c r="O21" s="184" t="n">
        <v>995</v>
      </c>
      <c r="P21" s="30" t="n">
        <v>1</v>
      </c>
      <c r="Q21" s="0" t="n">
        <f aca="false">IF(S21="","",SUM(R21:AA21)-SUM($R$19:$AA$19))</f>
        <v>3</v>
      </c>
      <c r="R21" s="0" t="n">
        <v>1195</v>
      </c>
      <c r="S21" s="0" t="n">
        <v>309</v>
      </c>
      <c r="U21" s="176" t="n">
        <v>0</v>
      </c>
      <c r="V21" s="30" t="n">
        <v>226</v>
      </c>
      <c r="AB21" s="0" t="n">
        <f aca="false">IF(AC21="","",SUM(AC21:AE21))</f>
        <v>3</v>
      </c>
      <c r="AC21" s="0" t="n">
        <f aca="false">R21-R19</f>
        <v>1</v>
      </c>
      <c r="AD21" s="199" t="n">
        <f aca="false">V21-V19</f>
        <v>1</v>
      </c>
      <c r="AE21" s="228" t="n">
        <f aca="false">S21-S19</f>
        <v>1</v>
      </c>
      <c r="AG21" s="30" t="n">
        <v>1</v>
      </c>
      <c r="AH21" s="0" t="n">
        <f aca="false">SUM(AI21:AM21)</f>
        <v>0</v>
      </c>
      <c r="AL21" s="134"/>
      <c r="AM21" s="134"/>
    </row>
    <row r="22" customFormat="false" ht="15.75" hidden="false" customHeight="true" outlineLevel="0" collapsed="false">
      <c r="A22" s="186" t="n">
        <f aca="false">IF(D22="","",SUM($J$12:$L$12)-D22)</f>
        <v>3.5</v>
      </c>
      <c r="C22" s="130" t="n">
        <v>2</v>
      </c>
      <c r="D22" s="170" t="n">
        <f aca="false">IF(F22="","",SUM(E22:L22))</f>
        <v>3.5</v>
      </c>
      <c r="F22" s="0" t="n">
        <v>0</v>
      </c>
      <c r="G22" s="0" t="n">
        <v>3</v>
      </c>
      <c r="H22" s="176"/>
      <c r="I22" s="0" t="n">
        <v>0.5</v>
      </c>
      <c r="M22" s="210"/>
      <c r="N22" s="230"/>
      <c r="P22" s="130" t="n">
        <v>2</v>
      </c>
      <c r="Q22" s="0" t="n">
        <f aca="false">IF(S22="","",SUM(S22:AA22)-SUM($S$19:$AA$19))</f>
        <v>2</v>
      </c>
      <c r="S22" s="0" t="n">
        <v>309</v>
      </c>
      <c r="U22" s="176"/>
      <c r="V22" s="30" t="n">
        <v>226</v>
      </c>
      <c r="AB22" s="0" t="n">
        <f aca="false">IF(AE22="","",SUM(AC22:AE22))</f>
        <v>0</v>
      </c>
      <c r="AC22" s="0" t="str">
        <f aca="false">IF(R22="","",R22-R21)</f>
        <v/>
      </c>
      <c r="AD22" s="0" t="n">
        <f aca="false">IF(V22="","",V22-V21)</f>
        <v>0</v>
      </c>
      <c r="AE22" s="0" t="n">
        <f aca="false">IF(S22="","",S22-S21)</f>
        <v>0</v>
      </c>
      <c r="AG22" s="130" t="n">
        <v>2</v>
      </c>
      <c r="AH22" s="0" t="n">
        <f aca="false">SUM(AI22:AM22)</f>
        <v>0</v>
      </c>
    </row>
    <row r="23" customFormat="false" ht="15.75" hidden="false" customHeight="true" outlineLevel="0" collapsed="false">
      <c r="A23" s="186" t="n">
        <f aca="false">IF(D23="","",SUM($J$12:$L$12)-D23)</f>
        <v>3.5</v>
      </c>
      <c r="C23" s="130" t="n">
        <v>3</v>
      </c>
      <c r="D23" s="170" t="n">
        <f aca="false">IF(F23="","",SUM(E23:L23))</f>
        <v>3.5</v>
      </c>
      <c r="F23" s="0" t="n">
        <v>0</v>
      </c>
      <c r="G23" s="0" t="n">
        <v>3</v>
      </c>
      <c r="H23" s="200"/>
      <c r="I23" s="0" t="n">
        <v>0.5</v>
      </c>
      <c r="M23" s="210"/>
      <c r="N23" s="230"/>
      <c r="P23" s="130" t="n">
        <v>3</v>
      </c>
      <c r="Q23" s="0" t="n">
        <f aca="false">IF(S23="","",SUM(S23:AA23)-SUM($S$19:$AA$19))</f>
        <v>2</v>
      </c>
      <c r="S23" s="0" t="n">
        <v>309</v>
      </c>
      <c r="U23" s="176"/>
      <c r="V23" s="30" t="n">
        <v>226</v>
      </c>
      <c r="AB23" s="0" t="n">
        <f aca="false">IF(AE23="","",SUM(AC23:AE23))</f>
        <v>0</v>
      </c>
      <c r="AC23" s="0" t="str">
        <f aca="false">IF(R23="","",R23-R22)</f>
        <v/>
      </c>
      <c r="AD23" s="0" t="n">
        <f aca="false">IF(V23="","",V23-V22)</f>
        <v>0</v>
      </c>
      <c r="AE23" s="0" t="n">
        <f aca="false">IF(S23="","",S23-S22)</f>
        <v>0</v>
      </c>
      <c r="AG23" s="130" t="n">
        <v>3</v>
      </c>
      <c r="AH23" s="0" t="n">
        <f aca="false">SUM(AI23:AM23)</f>
        <v>0</v>
      </c>
    </row>
    <row r="24" customFormat="false" ht="15.75" hidden="false" customHeight="true" outlineLevel="0" collapsed="false">
      <c r="A24" s="186" t="n">
        <f aca="false">IF(D24="","",SUM($J$12:$L$12)-D24)</f>
        <v>5</v>
      </c>
      <c r="C24" s="30" t="n">
        <v>4</v>
      </c>
      <c r="D24" s="170" t="n">
        <f aca="false">IF(F24="","",SUM(E24:L24))</f>
        <v>2</v>
      </c>
      <c r="F24" s="0" t="n">
        <v>0</v>
      </c>
      <c r="G24" s="170" t="n">
        <v>1.5</v>
      </c>
      <c r="H24" s="176"/>
      <c r="I24" s="0" t="n">
        <v>0.5</v>
      </c>
      <c r="M24" s="210"/>
      <c r="N24" s="230"/>
      <c r="O24" s="203"/>
      <c r="P24" s="30" t="n">
        <v>4</v>
      </c>
      <c r="Q24" s="0" t="n">
        <f aca="false">IF(S24="","",SUM(S24:AA24)-SUM($S$19:$AA$19))</f>
        <v>2</v>
      </c>
      <c r="S24" s="0" t="n">
        <v>309</v>
      </c>
      <c r="U24" s="176"/>
      <c r="V24" s="30" t="n">
        <v>226</v>
      </c>
      <c r="AB24" s="0" t="n">
        <f aca="false">IF(AE24="","",SUM(AC24:AE24))</f>
        <v>0</v>
      </c>
      <c r="AC24" s="0" t="str">
        <f aca="false">IF(R24="","",R24-R23)</f>
        <v/>
      </c>
      <c r="AD24" s="0" t="n">
        <f aca="false">IF(V24="","",V24-V23)</f>
        <v>0</v>
      </c>
      <c r="AE24" s="0" t="n">
        <f aca="false">IF(S24="","",S24-S23)</f>
        <v>0</v>
      </c>
      <c r="AG24" s="30" t="n">
        <v>4</v>
      </c>
      <c r="AH24" s="0" t="n">
        <f aca="false">SUM(AI24:AM24)</f>
        <v>0</v>
      </c>
    </row>
    <row r="25" customFormat="false" ht="15.75" hidden="false" customHeight="true" outlineLevel="0" collapsed="false">
      <c r="A25" s="186" t="n">
        <f aca="false">IF(D25="","",SUM($J$12:$L$12)-D25)</f>
        <v>5</v>
      </c>
      <c r="C25" s="30" t="n">
        <v>5</v>
      </c>
      <c r="D25" s="170" t="n">
        <f aca="false">IF(F25="","",SUM(E25:L25))</f>
        <v>2</v>
      </c>
      <c r="F25" s="0" t="n">
        <v>0</v>
      </c>
      <c r="G25" s="170" t="n">
        <v>1.5</v>
      </c>
      <c r="H25" s="176"/>
      <c r="I25" s="0" t="n">
        <v>0.5</v>
      </c>
      <c r="M25" s="210"/>
      <c r="N25" s="230"/>
      <c r="O25" s="203"/>
      <c r="P25" s="30" t="n">
        <v>5</v>
      </c>
      <c r="Q25" s="0" t="n">
        <f aca="false">IF(S25="","",SUM(S25:AA25)-SUM($S$19:$AA$19))</f>
        <v>2</v>
      </c>
      <c r="S25" s="0" t="n">
        <v>309</v>
      </c>
      <c r="U25" s="176"/>
      <c r="V25" s="30" t="n">
        <v>226</v>
      </c>
      <c r="AB25" s="0" t="n">
        <f aca="false">IF(AE25="","",SUM(AC25:AE25))</f>
        <v>0</v>
      </c>
      <c r="AC25" s="0" t="str">
        <f aca="false">IF(R25="","",R25-R24)</f>
        <v/>
      </c>
      <c r="AD25" s="0" t="n">
        <f aca="false">IF(V25="","",V25-V24)</f>
        <v>0</v>
      </c>
      <c r="AE25" s="0" t="n">
        <f aca="false">IF(S25="","",S25-S24)</f>
        <v>0</v>
      </c>
      <c r="AG25" s="30" t="n">
        <v>5</v>
      </c>
      <c r="AH25" s="0" t="n">
        <f aca="false">SUM(AI25:AM25)</f>
        <v>0</v>
      </c>
    </row>
    <row r="26" customFormat="false" ht="15.75" hidden="false" customHeight="true" outlineLevel="0" collapsed="false">
      <c r="A26" s="186" t="n">
        <f aca="false">IF(D26="","",SUM($J$12:$L$12)-D26)</f>
        <v>5</v>
      </c>
      <c r="C26" s="30" t="n">
        <v>6</v>
      </c>
      <c r="D26" s="170" t="n">
        <f aca="false">IF(F26="","",SUM(E26:L26))</f>
        <v>2</v>
      </c>
      <c r="F26" s="0" t="n">
        <v>0</v>
      </c>
      <c r="G26" s="170" t="n">
        <v>1.5</v>
      </c>
      <c r="H26" s="176"/>
      <c r="I26" s="0" t="n">
        <v>0.5</v>
      </c>
      <c r="M26" s="210"/>
      <c r="N26" s="230"/>
      <c r="O26" s="203"/>
      <c r="P26" s="30" t="n">
        <v>6</v>
      </c>
      <c r="Q26" s="0" t="n">
        <f aca="false">IF(S26="","",SUM(S26:AA26)-SUM($S$19:$AA$19))</f>
        <v>2</v>
      </c>
      <c r="S26" s="0" t="n">
        <v>309</v>
      </c>
      <c r="U26" s="176"/>
      <c r="V26" s="30" t="n">
        <v>226</v>
      </c>
      <c r="AB26" s="0" t="n">
        <f aca="false">IF(AE26="","",SUM(AC26:AE26))</f>
        <v>0</v>
      </c>
      <c r="AC26" s="0" t="str">
        <f aca="false">IF(R26="","",R26-R25)</f>
        <v/>
      </c>
      <c r="AD26" s="0" t="n">
        <f aca="false">IF(V26="","",V26-V25)</f>
        <v>0</v>
      </c>
      <c r="AE26" s="0" t="n">
        <f aca="false">IF(S26="","",S26-S25)</f>
        <v>0</v>
      </c>
      <c r="AG26" s="30" t="n">
        <v>6</v>
      </c>
      <c r="AH26" s="0" t="n">
        <f aca="false">SUM(AI26:AM26)</f>
        <v>0</v>
      </c>
    </row>
    <row r="27" customFormat="false" ht="15.75" hidden="false" customHeight="true" outlineLevel="0" collapsed="false">
      <c r="A27" s="186" t="n">
        <f aca="false">IF(D27="","",SUM($J$12:$L$12)-D27)</f>
        <v>5</v>
      </c>
      <c r="C27" s="30" t="n">
        <v>7</v>
      </c>
      <c r="D27" s="170" t="n">
        <f aca="false">IF(F27="","",SUM(E27:L27))</f>
        <v>2</v>
      </c>
      <c r="F27" s="0" t="n">
        <v>0</v>
      </c>
      <c r="G27" s="170" t="n">
        <v>1.5</v>
      </c>
      <c r="H27" s="176"/>
      <c r="I27" s="0" t="n">
        <v>0.5</v>
      </c>
      <c r="M27" s="210"/>
      <c r="N27" s="230"/>
      <c r="O27" s="203"/>
      <c r="P27" s="30" t="n">
        <v>7</v>
      </c>
      <c r="Q27" s="0" t="n">
        <f aca="false">IF(S27="","",SUM(S27:AA27)-SUM($S$19:$AA$19))</f>
        <v>2</v>
      </c>
      <c r="S27" s="0" t="n">
        <v>309</v>
      </c>
      <c r="U27" s="176"/>
      <c r="V27" s="30" t="n">
        <v>226</v>
      </c>
      <c r="AB27" s="0" t="n">
        <f aca="false">IF(AE27="","",SUM(AC27:AE27))</f>
        <v>0</v>
      </c>
      <c r="AC27" s="0" t="str">
        <f aca="false">IF(R27="","",R27-R26)</f>
        <v/>
      </c>
      <c r="AD27" s="0" t="n">
        <f aca="false">IF(V27="","",V27-V26)</f>
        <v>0</v>
      </c>
      <c r="AE27" s="0" t="n">
        <f aca="false">IF(S27="","",S27-S26)</f>
        <v>0</v>
      </c>
      <c r="AG27" s="30" t="n">
        <v>7</v>
      </c>
      <c r="AH27" s="0" t="n">
        <f aca="false">SUM(AI27:AM27)</f>
        <v>0</v>
      </c>
    </row>
    <row r="28" customFormat="false" ht="15.75" hidden="false" customHeight="true" outlineLevel="0" collapsed="false">
      <c r="A28" s="186" t="n">
        <f aca="false">IF(D28="","",SUM($J$12:$L$12)-D28)</f>
        <v>6.5</v>
      </c>
      <c r="C28" s="30" t="n">
        <v>8</v>
      </c>
      <c r="D28" s="170" t="n">
        <f aca="false">IF(F28="","",SUM(E28:L28))</f>
        <v>0.5</v>
      </c>
      <c r="F28" s="0" t="n">
        <v>0</v>
      </c>
      <c r="G28" s="0" t="n">
        <v>0</v>
      </c>
      <c r="H28" s="176"/>
      <c r="I28" s="0" t="n">
        <v>0.5</v>
      </c>
      <c r="M28" s="210"/>
      <c r="N28" s="230"/>
      <c r="O28" s="203"/>
      <c r="P28" s="30" t="n">
        <v>8</v>
      </c>
      <c r="Q28" s="0" t="n">
        <f aca="false">IF(S28="","",SUM(S28:AA28)-SUM($S$19:$AA$19))</f>
        <v>2</v>
      </c>
      <c r="S28" s="0" t="n">
        <v>309</v>
      </c>
      <c r="U28" s="176"/>
      <c r="V28" s="30" t="n">
        <v>226</v>
      </c>
      <c r="AB28" s="0" t="n">
        <f aca="false">IF(AE28="","",SUM(AC28:AE28))</f>
        <v>0</v>
      </c>
      <c r="AC28" s="0" t="str">
        <f aca="false">IF(R28="","",R28-R27)</f>
        <v/>
      </c>
      <c r="AD28" s="0" t="n">
        <f aca="false">IF(V28="","",V28-V27)</f>
        <v>0</v>
      </c>
      <c r="AE28" s="0" t="n">
        <f aca="false">IF(S28="","",S28-S27)</f>
        <v>0</v>
      </c>
      <c r="AG28" s="30" t="n">
        <v>8</v>
      </c>
      <c r="AH28" s="0" t="n">
        <f aca="false">SUM(AI28:AM28)</f>
        <v>0</v>
      </c>
    </row>
    <row r="29" customFormat="false" ht="15.75" hidden="false" customHeight="true" outlineLevel="0" collapsed="false">
      <c r="A29" s="186" t="n">
        <f aca="false">IF(D29="","",SUM($J$12:$L$12)-D29)</f>
        <v>6.5</v>
      </c>
      <c r="C29" s="130" t="n">
        <v>9</v>
      </c>
      <c r="D29" s="170" t="n">
        <f aca="false">IF(F29="","",SUM(E29:L29))</f>
        <v>0.5</v>
      </c>
      <c r="F29" s="0" t="n">
        <v>0</v>
      </c>
      <c r="G29" s="0" t="n">
        <v>0</v>
      </c>
      <c r="H29" s="176"/>
      <c r="I29" s="0" t="n">
        <v>0.5</v>
      </c>
      <c r="M29" s="210"/>
      <c r="N29" s="230"/>
      <c r="O29" s="203"/>
      <c r="P29" s="130" t="n">
        <v>9</v>
      </c>
      <c r="Q29" s="0" t="n">
        <f aca="false">IF(S29="","",SUM(S29:AA29)-SUM($S$19:$AA$19))</f>
        <v>2</v>
      </c>
      <c r="S29" s="0" t="n">
        <v>309</v>
      </c>
      <c r="U29" s="176"/>
      <c r="V29" s="30" t="n">
        <v>226</v>
      </c>
      <c r="AB29" s="0" t="n">
        <f aca="false">IF(AE29="","",SUM(AC29:AE29))</f>
        <v>0</v>
      </c>
      <c r="AC29" s="0" t="str">
        <f aca="false">IF(R29="","",R29-R28)</f>
        <v/>
      </c>
      <c r="AD29" s="0" t="n">
        <f aca="false">IF(V29="","",V29-V28)</f>
        <v>0</v>
      </c>
      <c r="AE29" s="0" t="n">
        <f aca="false">IF(S29="","",S29-S28)</f>
        <v>0</v>
      </c>
      <c r="AG29" s="130" t="n">
        <v>9</v>
      </c>
      <c r="AH29" s="0" t="n">
        <f aca="false">SUM(AI29:AM29)</f>
        <v>0</v>
      </c>
    </row>
    <row r="30" customFormat="false" ht="15.75" hidden="false" customHeight="true" outlineLevel="0" collapsed="false">
      <c r="A30" s="186" t="n">
        <f aca="false">IF(D30="","",SUM($J$12:$L$12)-D30)</f>
        <v>2</v>
      </c>
      <c r="C30" s="130" t="n">
        <v>10</v>
      </c>
      <c r="D30" s="170" t="n">
        <f aca="false">IF(F30="","",SUM(E30:L30))</f>
        <v>5</v>
      </c>
      <c r="F30" s="0" t="n">
        <v>0</v>
      </c>
      <c r="G30" s="0" t="n">
        <v>0</v>
      </c>
      <c r="H30" s="176"/>
      <c r="I30" s="0" t="n">
        <v>5</v>
      </c>
      <c r="M30" s="210"/>
      <c r="N30" s="230"/>
      <c r="P30" s="130" t="n">
        <v>10</v>
      </c>
      <c r="Q30" s="0" t="n">
        <f aca="false">IF(S30="","",SUM(S30:AA30)-SUM($S$19:$AA$19))</f>
        <v>32</v>
      </c>
      <c r="S30" s="0" t="n">
        <v>309</v>
      </c>
      <c r="U30" s="176"/>
      <c r="V30" s="30" t="n">
        <v>256</v>
      </c>
      <c r="AB30" s="0" t="n">
        <f aca="false">IF(AE30="","",SUM(AC30:AE30))</f>
        <v>30</v>
      </c>
      <c r="AC30" s="0" t="str">
        <f aca="false">IF(R30="","",R30-R29)</f>
        <v/>
      </c>
      <c r="AD30" s="0" t="n">
        <f aca="false">IF(V30="","",V30-V29)</f>
        <v>30</v>
      </c>
      <c r="AE30" s="0" t="n">
        <f aca="false">IF(S30="","",S30-S29)</f>
        <v>0</v>
      </c>
      <c r="AG30" s="130" t="n">
        <v>10</v>
      </c>
      <c r="AH30" s="0" t="n">
        <f aca="false">SUM(AI30:AM30)</f>
        <v>0</v>
      </c>
      <c r="AO30" s="207" t="s">
        <v>175</v>
      </c>
    </row>
    <row r="31" customFormat="false" ht="15.75" hidden="false" customHeight="true" outlineLevel="0" collapsed="false">
      <c r="A31" s="186" t="n">
        <f aca="false">IF(D31="","",SUM($J$12:$L$12)-D31)</f>
        <v>6</v>
      </c>
      <c r="C31" s="30" t="n">
        <v>11</v>
      </c>
      <c r="D31" s="170" t="n">
        <f aca="false">IF(F31="","",SUM(E31:L31))</f>
        <v>1</v>
      </c>
      <c r="F31" s="0" t="n">
        <v>0</v>
      </c>
      <c r="G31" s="0" t="n">
        <v>0</v>
      </c>
      <c r="H31" s="176"/>
      <c r="I31" s="0" t="n">
        <v>1</v>
      </c>
      <c r="M31" s="210"/>
      <c r="N31" s="230"/>
      <c r="P31" s="30" t="n">
        <v>11</v>
      </c>
      <c r="Q31" s="0" t="n">
        <f aca="false">IF(S31="","",SUM(S31:AA31)-SUM($S$19:$AA$19))</f>
        <v>36</v>
      </c>
      <c r="S31" s="0" t="n">
        <v>309</v>
      </c>
      <c r="U31" s="176"/>
      <c r="V31" s="30" t="n">
        <v>260</v>
      </c>
      <c r="AB31" s="0" t="n">
        <f aca="false">IF(AE31="","",SUM(AC31:AE31))</f>
        <v>4</v>
      </c>
      <c r="AC31" s="0" t="str">
        <f aca="false">IF(R31="","",R31-R30)</f>
        <v/>
      </c>
      <c r="AD31" s="0" t="n">
        <f aca="false">IF(V31="","",V31-V30)</f>
        <v>4</v>
      </c>
      <c r="AE31" s="0" t="n">
        <f aca="false">IF(S31="","",S31-S30)</f>
        <v>0</v>
      </c>
      <c r="AG31" s="30" t="n">
        <v>11</v>
      </c>
      <c r="AH31" s="0" t="n">
        <f aca="false">SUM(AI31:AM31)</f>
        <v>0</v>
      </c>
      <c r="AN31" s="0" t="n">
        <v>1</v>
      </c>
      <c r="AO31" s="0" t="s">
        <v>176</v>
      </c>
      <c r="AQ31" s="0" t="n">
        <v>11</v>
      </c>
      <c r="AR31" s="0" t="n">
        <v>11</v>
      </c>
    </row>
    <row r="32" customFormat="false" ht="15.75" hidden="false" customHeight="true" outlineLevel="0" collapsed="false">
      <c r="A32" s="186" t="n">
        <f aca="false">IF(D32="","",SUM($J$12:$L$12)-D32)</f>
        <v>4</v>
      </c>
      <c r="C32" s="30" t="n">
        <v>12</v>
      </c>
      <c r="D32" s="170" t="n">
        <f aca="false">IF(F32="","",SUM(E32:L32))</f>
        <v>3</v>
      </c>
      <c r="F32" s="0" t="n">
        <v>0</v>
      </c>
      <c r="G32" s="0" t="n">
        <v>0</v>
      </c>
      <c r="H32" s="176"/>
      <c r="I32" s="0" t="n">
        <v>1</v>
      </c>
      <c r="J32" s="0" t="n">
        <v>2</v>
      </c>
      <c r="M32" s="210"/>
      <c r="N32" s="230"/>
      <c r="O32" s="229"/>
      <c r="P32" s="30" t="n">
        <v>12</v>
      </c>
      <c r="Q32" s="0" t="n">
        <f aca="false">IF(S32="","",SUM(S32:AA32)-SUM($S$19:$AA$19))</f>
        <v>36</v>
      </c>
      <c r="S32" s="0" t="n">
        <v>309</v>
      </c>
      <c r="U32" s="176"/>
      <c r="V32" s="30" t="n">
        <v>260</v>
      </c>
      <c r="AB32" s="0" t="n">
        <f aca="false">IF(AE32="","",SUM(AC32:AE32))</f>
        <v>0</v>
      </c>
      <c r="AC32" s="0" t="str">
        <f aca="false">IF(R32="","",R32-R31)</f>
        <v/>
      </c>
      <c r="AD32" s="0" t="n">
        <f aca="false">IF(V32="","",V32-V31)</f>
        <v>0</v>
      </c>
      <c r="AE32" s="0" t="n">
        <f aca="false">IF(S32="","",S32-S31)</f>
        <v>0</v>
      </c>
      <c r="AG32" s="30" t="n">
        <v>12</v>
      </c>
      <c r="AH32" s="0" t="n">
        <f aca="false">SUM(AI32:AM32)</f>
        <v>0</v>
      </c>
      <c r="AN32" s="0" t="n">
        <v>2</v>
      </c>
      <c r="AO32" s="0" t="s">
        <v>177</v>
      </c>
      <c r="AQ32" s="0" t="n">
        <v>12</v>
      </c>
      <c r="AR32" s="0" t="n">
        <v>13</v>
      </c>
    </row>
    <row r="33" customFormat="false" ht="15.75" hidden="false" customHeight="true" outlineLevel="0" collapsed="false">
      <c r="A33" s="186" t="n">
        <f aca="false">IF(D33="","",SUM($J$12:$L$12)-D33)</f>
        <v>3.5</v>
      </c>
      <c r="C33" s="30" t="n">
        <v>13</v>
      </c>
      <c r="D33" s="170" t="n">
        <f aca="false">IF(F33="","",SUM(E33:N33))</f>
        <v>3.5</v>
      </c>
      <c r="F33" s="0" t="n">
        <v>0</v>
      </c>
      <c r="G33" s="0" t="n">
        <v>0</v>
      </c>
      <c r="H33" s="176"/>
      <c r="I33" s="0" t="n">
        <v>0.5</v>
      </c>
      <c r="M33" s="210"/>
      <c r="N33" s="230" t="n">
        <v>3</v>
      </c>
      <c r="O33" s="229"/>
      <c r="P33" s="30" t="n">
        <v>13</v>
      </c>
      <c r="Q33" s="0" t="n">
        <f aca="false">IF(S33="","",SUM(S33:AA33)-SUM($S$19:$AA$19))</f>
        <v>36</v>
      </c>
      <c r="S33" s="0" t="n">
        <v>309</v>
      </c>
      <c r="U33" s="176"/>
      <c r="V33" s="30" t="n">
        <v>260</v>
      </c>
      <c r="AB33" s="0" t="n">
        <f aca="false">IF(AE33="","",SUM(AC33:AE33))</f>
        <v>0</v>
      </c>
      <c r="AC33" s="0" t="str">
        <f aca="false">IF(R33="","",R33-R32)</f>
        <v/>
      </c>
      <c r="AD33" s="0" t="n">
        <f aca="false">IF(V33="","",V33-V32)</f>
        <v>0</v>
      </c>
      <c r="AE33" s="0" t="n">
        <f aca="false">IF(S33="","",S33-S32)</f>
        <v>0</v>
      </c>
      <c r="AG33" s="30" t="n">
        <v>13</v>
      </c>
      <c r="AH33" s="0" t="n">
        <f aca="false">SUM(AI33:AM33)</f>
        <v>0</v>
      </c>
      <c r="AN33" s="0" t="n">
        <v>3</v>
      </c>
      <c r="AO33" s="0" t="s">
        <v>178</v>
      </c>
      <c r="AQ33" s="0" t="n">
        <v>12</v>
      </c>
      <c r="AR33" s="0" t="n">
        <v>13</v>
      </c>
    </row>
    <row r="34" customFormat="false" ht="15.75" hidden="false" customHeight="true" outlineLevel="0" collapsed="false">
      <c r="A34" s="186" t="n">
        <f aca="false">IF(D34="","",SUM($J$12:$L$12)-D34)</f>
        <v>3</v>
      </c>
      <c r="C34" s="30" t="n">
        <v>14</v>
      </c>
      <c r="D34" s="170" t="n">
        <f aca="false">IF(F34="","",SUM(E34:N34))</f>
        <v>4</v>
      </c>
      <c r="F34" s="0" t="n">
        <v>0</v>
      </c>
      <c r="G34" s="0" t="n">
        <v>1</v>
      </c>
      <c r="H34" s="176"/>
      <c r="I34" s="0" t="n">
        <v>0.5</v>
      </c>
      <c r="M34" s="210"/>
      <c r="N34" s="230" t="n">
        <v>2.5</v>
      </c>
      <c r="O34" s="229"/>
      <c r="P34" s="30" t="n">
        <v>14</v>
      </c>
      <c r="Q34" s="0" t="n">
        <f aca="false">IF(S34="","",SUM(S34:AA34)-SUM($S$19:$AA$19))</f>
        <v>36</v>
      </c>
      <c r="S34" s="0" t="n">
        <v>309</v>
      </c>
      <c r="U34" s="176"/>
      <c r="V34" s="30" t="n">
        <v>260</v>
      </c>
      <c r="AB34" s="0" t="n">
        <f aca="false">IF(AE34="","",SUM(AC34:AE34))</f>
        <v>0</v>
      </c>
      <c r="AC34" s="0" t="str">
        <f aca="false">IF(R34="","",R34-R33)</f>
        <v/>
      </c>
      <c r="AD34" s="0" t="n">
        <f aca="false">IF(V34="","",V34-V33)</f>
        <v>0</v>
      </c>
      <c r="AE34" s="0" t="n">
        <f aca="false">IF(S34="","",S34-S33)</f>
        <v>0</v>
      </c>
      <c r="AG34" s="30" t="n">
        <v>14</v>
      </c>
      <c r="AH34" s="0" t="n">
        <f aca="false">SUM(AI34:AM34)</f>
        <v>0</v>
      </c>
      <c r="AN34" s="0" t="n">
        <v>4</v>
      </c>
      <c r="AO34" s="0" t="s">
        <v>179</v>
      </c>
      <c r="AQ34" s="0" t="n">
        <v>14</v>
      </c>
      <c r="AR34" s="0" t="n">
        <v>15</v>
      </c>
    </row>
    <row r="35" customFormat="false" ht="15.75" hidden="false" customHeight="true" outlineLevel="0" collapsed="false">
      <c r="A35" s="186" t="n">
        <f aca="false">IF(D35="","",SUM($J$12:$L$12)-D35)</f>
        <v>5.5</v>
      </c>
      <c r="C35" s="30" t="n">
        <v>15</v>
      </c>
      <c r="D35" s="170" t="n">
        <f aca="false">IF(F35="","",SUM(E35:N35))</f>
        <v>1.5</v>
      </c>
      <c r="F35" s="0" t="n">
        <v>0</v>
      </c>
      <c r="G35" s="0" t="n">
        <v>1</v>
      </c>
      <c r="H35" s="176"/>
      <c r="I35" s="0" t="n">
        <v>0.5</v>
      </c>
      <c r="M35" s="210"/>
      <c r="N35" s="230"/>
      <c r="O35" s="229"/>
      <c r="P35" s="30" t="n">
        <v>15</v>
      </c>
      <c r="Q35" s="0" t="n">
        <f aca="false">IF(S35="","",SUM(S35:AA35)-SUM($S$19:$AA$19))</f>
        <v>36</v>
      </c>
      <c r="S35" s="0" t="n">
        <v>309</v>
      </c>
      <c r="U35" s="176"/>
      <c r="V35" s="30" t="n">
        <v>260</v>
      </c>
      <c r="AB35" s="0" t="n">
        <f aca="false">IF(AE35="","",SUM(AC35:AE35))</f>
        <v>0</v>
      </c>
      <c r="AC35" s="0" t="str">
        <f aca="false">IF(R35="","",R35-R34)</f>
        <v/>
      </c>
      <c r="AD35" s="0" t="n">
        <f aca="false">IF(V35="","",V35-V34)</f>
        <v>0</v>
      </c>
      <c r="AE35" s="0" t="n">
        <f aca="false">IF(S35="","",S35-S34)</f>
        <v>0</v>
      </c>
      <c r="AG35" s="30" t="n">
        <v>15</v>
      </c>
      <c r="AH35" s="0" t="n">
        <f aca="false">SUM(AI35:AM35)</f>
        <v>0</v>
      </c>
      <c r="AN35" s="0" t="n">
        <v>5</v>
      </c>
      <c r="AO35" s="0" t="s">
        <v>180</v>
      </c>
      <c r="AQ35" s="0" t="n">
        <v>16</v>
      </c>
      <c r="AR35" s="0" t="n">
        <v>17</v>
      </c>
    </row>
    <row r="36" customFormat="false" ht="15.75" hidden="false" customHeight="true" outlineLevel="0" collapsed="false">
      <c r="A36" s="186" t="n">
        <f aca="false">IF(D36="","",SUM($J$12:$L$12)-D36)</f>
        <v>6.5</v>
      </c>
      <c r="C36" s="130" t="n">
        <v>16</v>
      </c>
      <c r="D36" s="170" t="n">
        <f aca="false">IF(F36="","",SUM(E36:N36))</f>
        <v>0.5</v>
      </c>
      <c r="F36" s="0" t="n">
        <v>0</v>
      </c>
      <c r="G36" s="0" t="n">
        <v>0</v>
      </c>
      <c r="H36" s="176"/>
      <c r="I36" s="0" t="n">
        <v>0.5</v>
      </c>
      <c r="M36" s="210"/>
      <c r="N36" s="230"/>
      <c r="O36" s="229"/>
      <c r="P36" s="130" t="n">
        <v>16</v>
      </c>
      <c r="Q36" s="0" t="n">
        <f aca="false">IF(S36="","",SUM(S36:AA36)-SUM($S$19:$AA$19))</f>
        <v>36</v>
      </c>
      <c r="S36" s="0" t="n">
        <v>309</v>
      </c>
      <c r="U36" s="176"/>
      <c r="V36" s="30" t="n">
        <v>260</v>
      </c>
      <c r="AB36" s="0" t="n">
        <f aca="false">IF(AE36="","",SUM(AC36:AE36))</f>
        <v>0</v>
      </c>
      <c r="AC36" s="0" t="str">
        <f aca="false">IF(R36="","",R36-R35)</f>
        <v/>
      </c>
      <c r="AD36" s="0" t="n">
        <f aca="false">IF(V36="","",V36-V35)</f>
        <v>0</v>
      </c>
      <c r="AE36" s="0" t="n">
        <f aca="false">IF(S36="","",S36-S35)</f>
        <v>0</v>
      </c>
      <c r="AG36" s="130" t="n">
        <v>16</v>
      </c>
      <c r="AH36" s="0" t="n">
        <f aca="false">SUM(AI36:AM36)</f>
        <v>0</v>
      </c>
      <c r="AN36" s="0" t="n">
        <v>6</v>
      </c>
      <c r="AO36" s="0" t="s">
        <v>181</v>
      </c>
      <c r="AQ36" s="0" t="n">
        <v>16</v>
      </c>
      <c r="AR36" s="0" t="n">
        <v>17</v>
      </c>
    </row>
    <row r="37" customFormat="false" ht="15.75" hidden="false" customHeight="true" outlineLevel="0" collapsed="false">
      <c r="A37" s="186" t="n">
        <f aca="false">IF(D37="","",SUM($J$12:$L$12)-D37)</f>
        <v>5.5</v>
      </c>
      <c r="C37" s="130" t="n">
        <v>17</v>
      </c>
      <c r="D37" s="170" t="n">
        <f aca="false">IF(F37="","",SUM(E37:N37))</f>
        <v>1.5</v>
      </c>
      <c r="F37" s="0" t="n">
        <v>0</v>
      </c>
      <c r="G37" s="0" t="n">
        <v>1</v>
      </c>
      <c r="H37" s="176"/>
      <c r="I37" s="0" t="n">
        <v>0.5</v>
      </c>
      <c r="M37" s="210"/>
      <c r="N37" s="230"/>
      <c r="O37" s="229"/>
      <c r="P37" s="130" t="n">
        <v>17</v>
      </c>
      <c r="Q37" s="0" t="n">
        <f aca="false">IF(S37="","",SUM(S37:AA37)-SUM($S$19:$AA$19))</f>
        <v>36</v>
      </c>
      <c r="S37" s="0" t="n">
        <v>309</v>
      </c>
      <c r="U37" s="176"/>
      <c r="V37" s="30" t="n">
        <v>260</v>
      </c>
      <c r="AB37" s="0" t="n">
        <f aca="false">IF(AE37="","",SUM(AC37:AE37))</f>
        <v>0</v>
      </c>
      <c r="AC37" s="0" t="str">
        <f aca="false">IF(R37="","",R37-R36)</f>
        <v/>
      </c>
      <c r="AD37" s="0" t="n">
        <f aca="false">IF(V37="","",V37-V36)</f>
        <v>0</v>
      </c>
      <c r="AE37" s="0" t="n">
        <f aca="false">IF(S37="","",S37-S36)</f>
        <v>0</v>
      </c>
      <c r="AG37" s="130" t="n">
        <v>17</v>
      </c>
      <c r="AH37" s="0" t="n">
        <f aca="false">SUM(AI37:AM37)</f>
        <v>0</v>
      </c>
    </row>
    <row r="38" customFormat="false" ht="15.75" hidden="false" customHeight="true" outlineLevel="0" collapsed="false">
      <c r="A38" s="186" t="n">
        <f aca="false">IF(D38="","",SUM($J$12:$L$12)-D38)</f>
        <v>6.5</v>
      </c>
      <c r="C38" s="30" t="n">
        <v>18</v>
      </c>
      <c r="D38" s="170" t="n">
        <f aca="false">IF(F38="","",SUM(E38:N38))</f>
        <v>0.5</v>
      </c>
      <c r="F38" s="0" t="n">
        <v>0</v>
      </c>
      <c r="H38" s="176"/>
      <c r="I38" s="0" t="n">
        <v>0.5</v>
      </c>
      <c r="M38" s="210"/>
      <c r="N38" s="230"/>
      <c r="O38" s="229"/>
      <c r="P38" s="30" t="n">
        <v>18</v>
      </c>
      <c r="Q38" s="0" t="n">
        <f aca="false">IF(S38="","",SUM(S38:AA38)-SUM($S$19:$AA$19))</f>
        <v>36</v>
      </c>
      <c r="S38" s="0" t="n">
        <v>309</v>
      </c>
      <c r="U38" s="176"/>
      <c r="V38" s="30" t="n">
        <v>260</v>
      </c>
      <c r="AB38" s="0" t="n">
        <f aca="false">IF(AE38="","",SUM(AC38:AE38))</f>
        <v>0</v>
      </c>
      <c r="AC38" s="0" t="str">
        <f aca="false">IF(R38="","",R38-R37)</f>
        <v/>
      </c>
      <c r="AD38" s="0" t="n">
        <f aca="false">IF(V38="","",V38-V37)</f>
        <v>0</v>
      </c>
      <c r="AE38" s="0" t="n">
        <f aca="false">IF(S38="","",S38-S37)</f>
        <v>0</v>
      </c>
      <c r="AG38" s="30" t="n">
        <v>18</v>
      </c>
      <c r="AH38" s="0" t="n">
        <f aca="false">SUM(AI38:AM38)</f>
        <v>0</v>
      </c>
      <c r="AN38" s="0" t="s">
        <v>182</v>
      </c>
      <c r="AQ38" s="0" t="n">
        <v>12</v>
      </c>
      <c r="AR38" s="0" t="s">
        <v>183</v>
      </c>
      <c r="AS38" s="0" t="s">
        <v>184</v>
      </c>
      <c r="AT38" s="0" t="s">
        <v>185</v>
      </c>
      <c r="AU38" s="0" t="s">
        <v>186</v>
      </c>
      <c r="AV38" s="0" t="s">
        <v>187</v>
      </c>
    </row>
    <row r="39" customFormat="false" ht="15.75" hidden="false" customHeight="true" outlineLevel="0" collapsed="false">
      <c r="A39" s="186" t="n">
        <f aca="false">IF(D39="","",SUM($J$12:$L$12)-D39)</f>
        <v>4.5</v>
      </c>
      <c r="C39" s="30" t="n">
        <v>19</v>
      </c>
      <c r="D39" s="170" t="n">
        <f aca="false">IF(F39="","",SUM(E39:N39))</f>
        <v>2.5</v>
      </c>
      <c r="F39" s="0" t="n">
        <v>0</v>
      </c>
      <c r="H39" s="176"/>
      <c r="I39" s="0" t="n">
        <v>0.5</v>
      </c>
      <c r="L39" s="0" t="n">
        <v>0.5</v>
      </c>
      <c r="M39" s="210"/>
      <c r="N39" s="230" t="n">
        <v>1.5</v>
      </c>
      <c r="O39" s="229"/>
      <c r="P39" s="30" t="n">
        <v>19</v>
      </c>
      <c r="Q39" s="0" t="n">
        <f aca="false">IF(S39="","",SUM(S39:AA39)-SUM($S$19:$AA$19))</f>
        <v>36</v>
      </c>
      <c r="S39" s="0" t="n">
        <v>309</v>
      </c>
      <c r="U39" s="176"/>
      <c r="V39" s="30" t="n">
        <v>260</v>
      </c>
      <c r="AB39" s="0" t="n">
        <f aca="false">IF(AE39="","",SUM(AC39:AE39))</f>
        <v>0</v>
      </c>
      <c r="AC39" s="0" t="str">
        <f aca="false">IF(R39="","",R39-R38)</f>
        <v/>
      </c>
      <c r="AD39" s="0" t="n">
        <f aca="false">IF(V39="","",V39-V38)</f>
        <v>0</v>
      </c>
      <c r="AE39" s="0" t="n">
        <f aca="false">IF(S39="","",S39-S38)</f>
        <v>0</v>
      </c>
      <c r="AG39" s="30" t="n">
        <v>19</v>
      </c>
      <c r="AH39" s="0" t="n">
        <f aca="false">SUM(AI39:AM39)</f>
        <v>0</v>
      </c>
      <c r="AN39" s="0" t="n">
        <v>1</v>
      </c>
      <c r="AO39" s="231" t="s">
        <v>188</v>
      </c>
      <c r="AP39" s="231"/>
      <c r="AQ39" s="231"/>
      <c r="AR39" s="232" t="n">
        <v>16</v>
      </c>
      <c r="AS39" s="232" t="n">
        <v>13</v>
      </c>
      <c r="AT39" s="232" t="n">
        <v>6</v>
      </c>
      <c r="AU39" s="233" t="n">
        <v>43150</v>
      </c>
      <c r="AV39" s="233" t="n">
        <v>43163</v>
      </c>
    </row>
    <row r="40" customFormat="false" ht="15.75" hidden="false" customHeight="true" outlineLevel="0" collapsed="false">
      <c r="A40" s="186" t="n">
        <f aca="false">IF(D40="","",SUM($J$12:$L$12)-D40)</f>
        <v>4.5</v>
      </c>
      <c r="C40" s="30" t="n">
        <v>20</v>
      </c>
      <c r="D40" s="170" t="n">
        <f aca="false">IF(F40="","",SUM(E40:N40))</f>
        <v>2.5</v>
      </c>
      <c r="F40" s="0" t="n">
        <v>0</v>
      </c>
      <c r="H40" s="176"/>
      <c r="I40" s="0" t="n">
        <v>0.5</v>
      </c>
      <c r="L40" s="0" t="n">
        <v>1.5</v>
      </c>
      <c r="M40" s="210"/>
      <c r="N40" s="230" t="n">
        <v>0.5</v>
      </c>
      <c r="O40" s="229"/>
      <c r="P40" s="30" t="n">
        <v>20</v>
      </c>
      <c r="Q40" s="0" t="n">
        <f aca="false">IF(S40="","",SUM(S40:AA40)-SUM($S$19:$AA$19))</f>
        <v>36</v>
      </c>
      <c r="S40" s="0" t="n">
        <v>309</v>
      </c>
      <c r="U40" s="176"/>
      <c r="V40" s="30" t="n">
        <v>260</v>
      </c>
      <c r="AB40" s="0" t="n">
        <f aca="false">IF(AE40="","",SUM(AC40:AE40))</f>
        <v>0</v>
      </c>
      <c r="AC40" s="0" t="str">
        <f aca="false">IF(R40="","",R40-R39)</f>
        <v/>
      </c>
      <c r="AD40" s="0" t="n">
        <f aca="false">IF(V40="","",V40-V39)</f>
        <v>0</v>
      </c>
      <c r="AE40" s="0" t="n">
        <f aca="false">IF(S40="","",S40-S39)</f>
        <v>0</v>
      </c>
      <c r="AG40" s="30" t="n">
        <v>20</v>
      </c>
      <c r="AH40" s="0" t="n">
        <f aca="false">SUM(AI40:AM40)</f>
        <v>0</v>
      </c>
      <c r="AN40" s="0" t="n">
        <v>2</v>
      </c>
      <c r="AO40" s="234" t="s">
        <v>189</v>
      </c>
      <c r="AP40" s="234"/>
      <c r="AQ40" s="234"/>
      <c r="AR40" s="184" t="n">
        <f aca="false">12*$AQ$38</f>
        <v>144</v>
      </c>
      <c r="AU40" s="233"/>
      <c r="AV40" s="233"/>
    </row>
    <row r="41" customFormat="false" ht="15.75" hidden="false" customHeight="true" outlineLevel="0" collapsed="false">
      <c r="A41" s="186" t="n">
        <f aca="false">IF(D41="","",SUM($J$12:$L$12)-D41)</f>
        <v>5</v>
      </c>
      <c r="C41" s="30" t="n">
        <v>21</v>
      </c>
      <c r="D41" s="170" t="n">
        <f aca="false">IF(F41="","",SUM(E41:N41))</f>
        <v>2</v>
      </c>
      <c r="F41" s="0" t="n">
        <v>0</v>
      </c>
      <c r="G41" s="0" t="n">
        <v>0</v>
      </c>
      <c r="H41" s="176"/>
      <c r="I41" s="0" t="n">
        <v>0.5</v>
      </c>
      <c r="L41" s="0" t="n">
        <v>1</v>
      </c>
      <c r="M41" s="210"/>
      <c r="N41" s="230" t="n">
        <v>0.5</v>
      </c>
      <c r="O41" s="229"/>
      <c r="P41" s="30" t="n">
        <v>21</v>
      </c>
      <c r="Q41" s="0" t="n">
        <f aca="false">IF(S41="","",SUM(S41:AA41)-SUM($S$19:$AA$19))</f>
        <v>36</v>
      </c>
      <c r="S41" s="0" t="n">
        <v>309</v>
      </c>
      <c r="U41" s="176"/>
      <c r="V41" s="30" t="n">
        <v>260</v>
      </c>
      <c r="AB41" s="0" t="n">
        <f aca="false">IF(AE41="","",SUM(AC41:AE41))</f>
        <v>0</v>
      </c>
      <c r="AC41" s="0" t="str">
        <f aca="false">IF(R41="","",R41-R40)</f>
        <v/>
      </c>
      <c r="AD41" s="0" t="n">
        <f aca="false">IF(V41="","",V41-V40)</f>
        <v>0</v>
      </c>
      <c r="AE41" s="0" t="n">
        <f aca="false">IF(S41="","",S41-S40)</f>
        <v>0</v>
      </c>
      <c r="AG41" s="30" t="n">
        <v>21</v>
      </c>
      <c r="AH41" s="0" t="n">
        <f aca="false">SUM(AI41:AM41)</f>
        <v>0</v>
      </c>
      <c r="AN41" s="0" t="n">
        <v>3</v>
      </c>
      <c r="AO41" s="137" t="s">
        <v>190</v>
      </c>
      <c r="AP41" s="137"/>
      <c r="AQ41" s="235"/>
      <c r="AR41" s="184" t="n">
        <f aca="false">4*$AQ$38</f>
        <v>48</v>
      </c>
      <c r="AU41" s="233" t="n">
        <v>43170</v>
      </c>
      <c r="AV41" s="233" t="n">
        <v>43179</v>
      </c>
    </row>
    <row r="42" customFormat="false" ht="15.75" hidden="false" customHeight="true" outlineLevel="0" collapsed="false">
      <c r="A42" s="186" t="n">
        <f aca="false">IF(D42="","",SUM($J$12:$L$12)-D42)</f>
        <v>6</v>
      </c>
      <c r="C42" s="30" t="n">
        <v>22</v>
      </c>
      <c r="D42" s="170" t="n">
        <f aca="false">IF(F42="","",SUM(E42:N42))</f>
        <v>1</v>
      </c>
      <c r="F42" s="0" t="n">
        <v>0</v>
      </c>
      <c r="H42" s="176"/>
      <c r="I42" s="0" t="n">
        <v>0.5</v>
      </c>
      <c r="M42" s="210"/>
      <c r="N42" s="230" t="n">
        <v>0.5</v>
      </c>
      <c r="O42" s="229"/>
      <c r="P42" s="30" t="n">
        <v>22</v>
      </c>
      <c r="Q42" s="0" t="n">
        <f aca="false">IF(S42="","",SUM(S42:AA42)-SUM($S$19:$AA$19))</f>
        <v>36</v>
      </c>
      <c r="S42" s="0" t="n">
        <v>309</v>
      </c>
      <c r="U42" s="176"/>
      <c r="V42" s="30" t="n">
        <v>260</v>
      </c>
      <c r="AB42" s="0" t="n">
        <f aca="false">IF(AE42="","",SUM(AC42:AE42))</f>
        <v>0</v>
      </c>
      <c r="AC42" s="0" t="str">
        <f aca="false">IF(R42="","",R42-R41)</f>
        <v/>
      </c>
      <c r="AD42" s="0" t="n">
        <f aca="false">IF(V42="","",V42-V41)</f>
        <v>0</v>
      </c>
      <c r="AE42" s="0" t="n">
        <f aca="false">IF(S42="","",S42-S41)</f>
        <v>0</v>
      </c>
      <c r="AG42" s="30" t="n">
        <v>22</v>
      </c>
      <c r="AH42" s="0" t="n">
        <f aca="false">SUM(AI42:AM42)</f>
        <v>0</v>
      </c>
      <c r="AN42" s="0" t="n">
        <v>4</v>
      </c>
      <c r="AO42" s="137" t="s">
        <v>191</v>
      </c>
      <c r="AP42" s="137"/>
      <c r="AQ42" s="235"/>
      <c r="AR42" s="184" t="n">
        <f aca="false">8*$AQ$38</f>
        <v>96</v>
      </c>
      <c r="AU42" s="233" t="n">
        <v>43179</v>
      </c>
      <c r="AV42" s="233" t="n">
        <v>43210</v>
      </c>
    </row>
    <row r="43" customFormat="false" ht="15.75" hidden="false" customHeight="true" outlineLevel="0" collapsed="false">
      <c r="A43" s="186" t="n">
        <f aca="false">IF(D43="","",SUM($J$12:$L$12)-D43)</f>
        <v>4</v>
      </c>
      <c r="C43" s="130" t="n">
        <v>23</v>
      </c>
      <c r="D43" s="170" t="n">
        <f aca="false">IF(F43="","",SUM(E43:N43))</f>
        <v>3</v>
      </c>
      <c r="F43" s="0" t="n">
        <v>0</v>
      </c>
      <c r="H43" s="159"/>
      <c r="I43" s="0" t="n">
        <v>3</v>
      </c>
      <c r="M43" s="210"/>
      <c r="N43" s="230"/>
      <c r="O43" s="229"/>
      <c r="P43" s="130" t="n">
        <v>23</v>
      </c>
      <c r="Q43" s="0" t="n">
        <f aca="false">IF(S43="","",SUM(S43:AA43)-SUM($S$19:$AA$19))</f>
        <v>70</v>
      </c>
      <c r="S43" s="0" t="n">
        <v>309</v>
      </c>
      <c r="U43" s="176"/>
      <c r="V43" s="30" t="n">
        <v>294</v>
      </c>
      <c r="AB43" s="0" t="n">
        <f aca="false">IF(AE43="","",SUM(AC43:AE43))</f>
        <v>34</v>
      </c>
      <c r="AC43" s="0" t="str">
        <f aca="false">IF(R43="","",R43-R42)</f>
        <v/>
      </c>
      <c r="AD43" s="0" t="n">
        <f aca="false">IF(V43="","",V43-V42)</f>
        <v>34</v>
      </c>
      <c r="AE43" s="0" t="n">
        <f aca="false">IF(S43="","",S43-S42)</f>
        <v>0</v>
      </c>
      <c r="AG43" s="130" t="n">
        <v>23</v>
      </c>
      <c r="AH43" s="0" t="n">
        <f aca="false">SUM(AI43:AM43)</f>
        <v>0</v>
      </c>
      <c r="AN43" s="0" t="n">
        <v>5</v>
      </c>
      <c r="AO43" s="137" t="s">
        <v>192</v>
      </c>
      <c r="AP43" s="137"/>
      <c r="AQ43" s="235"/>
      <c r="AR43" s="184" t="n">
        <f aca="false">5*$AQ$38</f>
        <v>60</v>
      </c>
      <c r="AU43" s="233" t="n">
        <v>43194</v>
      </c>
      <c r="AV43" s="233" t="n">
        <v>43210</v>
      </c>
    </row>
    <row r="44" customFormat="false" ht="15.75" hidden="false" customHeight="true" outlineLevel="0" collapsed="false">
      <c r="A44" s="186" t="n">
        <f aca="false">IF(D44="","",SUM($J$12:$L$12)-D44)</f>
        <v>6.5</v>
      </c>
      <c r="C44" s="130" t="n">
        <v>24</v>
      </c>
      <c r="D44" s="170" t="n">
        <f aca="false">IF(F44="","",SUM(E44:N44))</f>
        <v>0.5</v>
      </c>
      <c r="F44" s="0" t="n">
        <v>0</v>
      </c>
      <c r="H44" s="159"/>
      <c r="I44" s="0" t="n">
        <v>0.5</v>
      </c>
      <c r="M44" s="210"/>
      <c r="N44" s="230"/>
      <c r="O44" s="229"/>
      <c r="P44" s="130" t="n">
        <v>24</v>
      </c>
      <c r="Q44" s="0" t="n">
        <f aca="false">IF(S44="","",SUM(S44:AA44)-SUM($S$19:$AA$19))</f>
        <v>95</v>
      </c>
      <c r="S44" s="0" t="n">
        <v>309</v>
      </c>
      <c r="U44" s="176"/>
      <c r="V44" s="30" t="n">
        <v>319</v>
      </c>
      <c r="AB44" s="0" t="n">
        <f aca="false">IF(AE44="","",SUM(AC44:AE44))</f>
        <v>25</v>
      </c>
      <c r="AC44" s="0" t="str">
        <f aca="false">IF(R44="","",R44-R43)</f>
        <v/>
      </c>
      <c r="AD44" s="0" t="n">
        <f aca="false">IF(V44="","",V44-V43)</f>
        <v>25</v>
      </c>
      <c r="AE44" s="0" t="n">
        <f aca="false">IF(S44="","",S44-S43)</f>
        <v>0</v>
      </c>
      <c r="AG44" s="130" t="n">
        <v>24</v>
      </c>
      <c r="AH44" s="0" t="n">
        <f aca="false">SUM(AI44:AM44)</f>
        <v>0</v>
      </c>
      <c r="AN44" s="0" t="n">
        <v>6</v>
      </c>
      <c r="AO44" s="137" t="s">
        <v>193</v>
      </c>
      <c r="AP44" s="137"/>
      <c r="AQ44" s="235"/>
      <c r="AR44" s="184" t="n">
        <f aca="false">8*$AQ$38</f>
        <v>96</v>
      </c>
      <c r="AU44" s="233" t="n">
        <v>43163</v>
      </c>
      <c r="AV44" s="233" t="n">
        <v>43191</v>
      </c>
    </row>
    <row r="45" customFormat="false" ht="15.75" hidden="false" customHeight="true" outlineLevel="0" collapsed="false">
      <c r="A45" s="186" t="n">
        <f aca="false">IF(D45="","",SUM($J$12:$L$12)-D45)</f>
        <v>3.5</v>
      </c>
      <c r="C45" s="30" t="n">
        <v>25</v>
      </c>
      <c r="D45" s="170" t="n">
        <f aca="false">IF(F45="","",SUM(E45:N45))</f>
        <v>3.5</v>
      </c>
      <c r="F45" s="0" t="n">
        <v>0</v>
      </c>
      <c r="H45" s="159"/>
      <c r="I45" s="0" t="n">
        <v>0.5</v>
      </c>
      <c r="M45" s="210" t="n">
        <v>3</v>
      </c>
      <c r="N45" s="230"/>
      <c r="O45" s="229"/>
      <c r="P45" s="30" t="n">
        <v>25</v>
      </c>
      <c r="Q45" s="0" t="str">
        <f aca="false">IF(S45="","",SUM(S45:AA45)-SUM($S$19:$AA$19))</f>
        <v/>
      </c>
      <c r="U45" s="176"/>
      <c r="V45" s="30"/>
      <c r="AB45" s="0" t="str">
        <f aca="false">IF(AE45="","",SUM(AC45:AE45))</f>
        <v/>
      </c>
      <c r="AC45" s="0" t="str">
        <f aca="false">IF(R45="","",R45-R44)</f>
        <v/>
      </c>
      <c r="AD45" s="0" t="str">
        <f aca="false">IF(V45="","",V45-V44)</f>
        <v/>
      </c>
      <c r="AE45" s="0" t="str">
        <f aca="false">IF(S45="","",S45-S44)</f>
        <v/>
      </c>
      <c r="AG45" s="30" t="n">
        <v>25</v>
      </c>
      <c r="AH45" s="0" t="n">
        <f aca="false">SUM(AI45:AM45)</f>
        <v>0</v>
      </c>
      <c r="AN45" s="0" t="n">
        <v>7</v>
      </c>
      <c r="AO45" s="137" t="s">
        <v>194</v>
      </c>
      <c r="AP45" s="137"/>
      <c r="AQ45" s="235"/>
      <c r="AR45" s="184" t="n">
        <f aca="false">6*$AQ$38</f>
        <v>72</v>
      </c>
      <c r="AU45" s="233"/>
      <c r="AV45" s="233"/>
    </row>
    <row r="46" customFormat="false" ht="15.75" hidden="false" customHeight="true" outlineLevel="0" collapsed="false">
      <c r="A46" s="186" t="n">
        <f aca="false">IF(D46="","",SUM($J$12:$L$12)-D46)</f>
        <v>4.5</v>
      </c>
      <c r="C46" s="30" t="n">
        <v>26</v>
      </c>
      <c r="D46" s="170" t="n">
        <f aca="false">IF(F46="","",SUM(E46:N46))</f>
        <v>2.5</v>
      </c>
      <c r="F46" s="0" t="n">
        <v>0</v>
      </c>
      <c r="H46" s="159"/>
      <c r="I46" s="0" t="n">
        <v>0.5</v>
      </c>
      <c r="M46" s="210" t="n">
        <v>2</v>
      </c>
      <c r="N46" s="230"/>
      <c r="O46" s="229"/>
      <c r="P46" s="30" t="n">
        <v>26</v>
      </c>
      <c r="Q46" s="0" t="str">
        <f aca="false">IF(S46="","",SUM(S46:AA46)-SUM($S$19:$AA$19))</f>
        <v/>
      </c>
      <c r="U46" s="176"/>
      <c r="V46" s="30"/>
      <c r="AB46" s="0" t="str">
        <f aca="false">IF(AE46="","",SUM(AC46:AE46))</f>
        <v/>
      </c>
      <c r="AC46" s="0" t="str">
        <f aca="false">IF(R46="","",R46-R45)</f>
        <v/>
      </c>
      <c r="AD46" s="0" t="str">
        <f aca="false">IF(V46="","",V46-V45)</f>
        <v/>
      </c>
      <c r="AE46" s="0" t="str">
        <f aca="false">IF(S46="","",S46-S45)</f>
        <v/>
      </c>
      <c r="AG46" s="30" t="n">
        <v>26</v>
      </c>
      <c r="AH46" s="0" t="n">
        <f aca="false">SUM(AI46:AM46)</f>
        <v>0</v>
      </c>
      <c r="AN46" s="0" t="n">
        <v>8</v>
      </c>
      <c r="AO46" s="137" t="s">
        <v>195</v>
      </c>
      <c r="AP46" s="137"/>
      <c r="AQ46" s="235"/>
      <c r="AR46" s="184" t="n">
        <f aca="false">3*$AQ$38</f>
        <v>36</v>
      </c>
      <c r="AS46" s="0" t="n">
        <v>2</v>
      </c>
      <c r="AU46" s="233" t="n">
        <v>43163</v>
      </c>
      <c r="AV46" s="233" t="n">
        <v>43170</v>
      </c>
    </row>
    <row r="47" customFormat="false" ht="15.75" hidden="false" customHeight="true" outlineLevel="0" collapsed="false">
      <c r="A47" s="186" t="n">
        <f aca="false">IF(D47="","",SUM($J$12:$L$12)-D47)</f>
        <v>0.5</v>
      </c>
      <c r="C47" s="30" t="n">
        <v>27</v>
      </c>
      <c r="D47" s="170" t="n">
        <f aca="false">IF(F47="","",SUM(E47:N47))</f>
        <v>6.5</v>
      </c>
      <c r="F47" s="0" t="n">
        <v>0</v>
      </c>
      <c r="H47" s="159"/>
      <c r="I47" s="0" t="n">
        <v>0.5</v>
      </c>
      <c r="M47" s="210" t="n">
        <v>6</v>
      </c>
      <c r="N47" s="230"/>
      <c r="O47" s="229"/>
      <c r="P47" s="30" t="n">
        <v>27</v>
      </c>
      <c r="Q47" s="0" t="str">
        <f aca="false">IF(S47="","",SUM(S47:AA47)-SUM($S$19:$AA$19))</f>
        <v/>
      </c>
      <c r="U47" s="176"/>
      <c r="V47" s="30"/>
      <c r="AB47" s="0" t="str">
        <f aca="false">IF(AE47="","",SUM(AC47:AE47))</f>
        <v/>
      </c>
      <c r="AC47" s="0" t="str">
        <f aca="false">IF(R47="","",R47-R46)</f>
        <v/>
      </c>
      <c r="AD47" s="0" t="str">
        <f aca="false">IF(V47="","",V47-V46)</f>
        <v/>
      </c>
      <c r="AE47" s="0" t="str">
        <f aca="false">IF(S47="","",S47-S46)</f>
        <v/>
      </c>
      <c r="AG47" s="30" t="n">
        <v>27</v>
      </c>
      <c r="AH47" s="0" t="n">
        <f aca="false">SUM(AI47:AM47)</f>
        <v>0</v>
      </c>
      <c r="AQ47" s="184" t="s">
        <v>196</v>
      </c>
      <c r="AR47" s="236" t="n">
        <f aca="false">SUM(AR39:AR46)/$AQ$38</f>
        <v>47.3333333333333</v>
      </c>
      <c r="AU47" s="233"/>
      <c r="AV47" s="233"/>
    </row>
    <row r="48" customFormat="false" ht="15.75" hidden="false" customHeight="true" outlineLevel="0" collapsed="false">
      <c r="A48" s="186" t="n">
        <f aca="false">IF(D48="","",SUM($J$12:$L$12)-D48)</f>
        <v>7</v>
      </c>
      <c r="C48" s="30" t="n">
        <v>28</v>
      </c>
      <c r="D48" s="170" t="n">
        <f aca="false">IF(F48="","",SUM(E48:N48))</f>
        <v>0</v>
      </c>
      <c r="F48" s="0" t="n">
        <v>0</v>
      </c>
      <c r="H48" s="159"/>
      <c r="M48" s="210"/>
      <c r="N48" s="230"/>
      <c r="O48" s="229"/>
      <c r="P48" s="30" t="n">
        <v>28</v>
      </c>
      <c r="Q48" s="0" t="str">
        <f aca="false">IF(S48="","",SUM(S48:AA48)-SUM($S$19:$AA$19))</f>
        <v/>
      </c>
      <c r="U48" s="176"/>
      <c r="V48" s="30"/>
      <c r="AB48" s="0" t="str">
        <f aca="false">IF(AE48="","",SUM(AC48:AE48))</f>
        <v/>
      </c>
      <c r="AC48" s="0" t="str">
        <f aca="false">IF(R48="","",R48-R47)</f>
        <v/>
      </c>
      <c r="AD48" s="0" t="str">
        <f aca="false">IF(V48="","",V48-V47)</f>
        <v/>
      </c>
      <c r="AE48" s="0" t="str">
        <f aca="false">IF(S48="","",S48-S47)</f>
        <v/>
      </c>
      <c r="AG48" s="30" t="n">
        <v>28</v>
      </c>
      <c r="AH48" s="0" t="n">
        <f aca="false">SUM(AI48:AM48)</f>
        <v>0</v>
      </c>
      <c r="AQ48" s="184"/>
    </row>
    <row r="49" customFormat="false" ht="15.75" hidden="false" customHeight="true" outlineLevel="0" collapsed="false">
      <c r="A49" s="186" t="str">
        <f aca="false">IF(D49="","",SUM($J$12:$L$12)-D49)</f>
        <v/>
      </c>
      <c r="C49" s="30"/>
      <c r="D49" s="170"/>
      <c r="H49" s="159"/>
      <c r="M49" s="210"/>
      <c r="N49" s="210"/>
      <c r="O49" s="229"/>
      <c r="P49" s="30"/>
      <c r="U49" s="176"/>
      <c r="V49" s="30"/>
      <c r="AG49" s="30"/>
      <c r="AQ49" s="184"/>
    </row>
    <row r="50" customFormat="false" ht="15.75" hidden="false" customHeight="true" outlineLevel="0" collapsed="false">
      <c r="A50" s="186" t="str">
        <f aca="false">IF(D50="","",SUM($J$12:$L$12)-D50)</f>
        <v/>
      </c>
      <c r="C50" s="30"/>
      <c r="D50" s="170"/>
      <c r="H50" s="176"/>
      <c r="M50" s="210"/>
      <c r="N50" s="210"/>
      <c r="O50" s="229"/>
      <c r="P50" s="30"/>
      <c r="U50" s="176"/>
      <c r="V50" s="30"/>
      <c r="AG50" s="30"/>
      <c r="AN50" s="0" t="s">
        <v>197</v>
      </c>
      <c r="AQ50" s="0" t="n">
        <v>12</v>
      </c>
      <c r="AR50" s="0" t="s">
        <v>183</v>
      </c>
      <c r="AS50" s="0" t="s">
        <v>184</v>
      </c>
      <c r="AT50" s="0" t="s">
        <v>185</v>
      </c>
      <c r="AU50" s="0" t="s">
        <v>198</v>
      </c>
      <c r="AV50" s="0" t="s">
        <v>199</v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30"/>
      <c r="D51" s="170"/>
      <c r="H51" s="176"/>
      <c r="M51" s="210"/>
      <c r="N51" s="210"/>
      <c r="P51" s="30"/>
      <c r="U51" s="176"/>
      <c r="V51" s="30"/>
      <c r="AG51" s="30"/>
      <c r="AN51" s="0" t="n">
        <v>9</v>
      </c>
      <c r="AO51" s="234" t="s">
        <v>200</v>
      </c>
      <c r="AP51" s="234"/>
      <c r="AQ51" s="237"/>
      <c r="AR51" s="184" t="n">
        <f aca="false">4*$AQ$50</f>
        <v>48</v>
      </c>
    </row>
    <row r="52" customFormat="false" ht="12.75" hidden="false" customHeight="false" outlineLevel="0" collapsed="false">
      <c r="C52" s="30"/>
      <c r="M52" s="210"/>
      <c r="N52" s="210"/>
      <c r="P52" s="130"/>
      <c r="AB52" s="0" t="str">
        <f aca="false">IF(AE52="","",SUM(AC52:AK52))</f>
        <v/>
      </c>
      <c r="AN52" s="0" t="n">
        <v>10</v>
      </c>
      <c r="AO52" s="234" t="s">
        <v>201</v>
      </c>
      <c r="AP52" s="234"/>
      <c r="AQ52" s="237"/>
      <c r="AR52" s="184" t="n">
        <f aca="false">0.3*$AQ$50</f>
        <v>3.6</v>
      </c>
    </row>
    <row r="53" customFormat="false" ht="12.75" hidden="false" customHeight="false" outlineLevel="0" collapsed="false">
      <c r="C53" s="30"/>
      <c r="M53" s="210"/>
      <c r="N53" s="210"/>
      <c r="P53" s="130"/>
      <c r="AN53" s="0" t="n">
        <v>11</v>
      </c>
      <c r="AO53" s="234" t="s">
        <v>202</v>
      </c>
      <c r="AP53" s="234"/>
      <c r="AQ53" s="237"/>
      <c r="AR53" s="184" t="n">
        <f aca="false">0.3*$AQ$50</f>
        <v>3.6</v>
      </c>
    </row>
    <row r="54" customFormat="false" ht="12.75" hidden="false" customHeight="false" outlineLevel="0" collapsed="false">
      <c r="C54" s="30"/>
      <c r="M54" s="210"/>
      <c r="P54" s="30"/>
      <c r="AN54" s="0" t="n">
        <v>12</v>
      </c>
      <c r="AO54" s="234" t="s">
        <v>203</v>
      </c>
      <c r="AP54" s="234"/>
      <c r="AQ54" s="237"/>
      <c r="AR54" s="184" t="n">
        <f aca="false">2*$AQ$50</f>
        <v>24</v>
      </c>
    </row>
    <row r="55" customFormat="false" ht="12.75" hidden="false" customHeight="false" outlineLevel="0" collapsed="false">
      <c r="C55" s="30"/>
      <c r="M55" s="210"/>
      <c r="O55" s="203"/>
      <c r="P55" s="30"/>
      <c r="AN55" s="0" t="n">
        <v>13</v>
      </c>
      <c r="AO55" s="234" t="s">
        <v>204</v>
      </c>
      <c r="AP55" s="234"/>
      <c r="AQ55" s="237"/>
      <c r="AR55" s="184" t="n">
        <f aca="false">2*$AQ$50</f>
        <v>24</v>
      </c>
    </row>
    <row r="56" customFormat="false" ht="12.8" hidden="false" customHeight="false" outlineLevel="0" collapsed="false">
      <c r="C56" s="30"/>
      <c r="O56" s="203"/>
      <c r="P56" s="30"/>
      <c r="AQ56" s="184" t="s">
        <v>196</v>
      </c>
      <c r="AR56" s="236" t="n">
        <f aca="false">SUM(AR51:AR55)/$AQ$38</f>
        <v>8.6</v>
      </c>
    </row>
    <row r="57" customFormat="false" ht="12.75" hidden="false" customHeight="false" outlineLevel="0" collapsed="false">
      <c r="C57" s="30"/>
      <c r="O57" s="203"/>
    </row>
    <row r="58" customFormat="false" ht="12.75" hidden="false" customHeight="false" outlineLevel="0" collapsed="false">
      <c r="O58" s="203" t="n">
        <f aca="false">COUNT(O24:O57)</f>
        <v>0</v>
      </c>
      <c r="AN58" s="0" t="s">
        <v>205</v>
      </c>
      <c r="AQ58" s="0" t="n">
        <v>12</v>
      </c>
      <c r="AR58" s="0" t="s">
        <v>183</v>
      </c>
      <c r="AS58" s="0" t="s">
        <v>184</v>
      </c>
      <c r="AT58" s="0" t="s">
        <v>185</v>
      </c>
      <c r="AU58" s="0" t="s">
        <v>198</v>
      </c>
      <c r="AV58" s="0" t="s">
        <v>199</v>
      </c>
    </row>
    <row r="59" customFormat="false" ht="12.75" hidden="false" customHeight="false" outlineLevel="0" collapsed="false">
      <c r="AN59" s="0" t="n">
        <v>14</v>
      </c>
      <c r="AO59" s="238" t="s">
        <v>206</v>
      </c>
      <c r="AP59" s="238"/>
      <c r="AQ59" s="238"/>
      <c r="AR59" s="184" t="n">
        <f aca="false">6*$AQ$58</f>
        <v>72</v>
      </c>
    </row>
    <row r="60" customFormat="false" ht="12.75" hidden="false" customHeight="false" outlineLevel="0" collapsed="false">
      <c r="AN60" s="0" t="n">
        <v>15</v>
      </c>
      <c r="AO60" s="234" t="s">
        <v>207</v>
      </c>
      <c r="AP60" s="234"/>
      <c r="AQ60" s="234"/>
      <c r="AR60" s="184" t="n">
        <f aca="false">4*$AQ$58</f>
        <v>48</v>
      </c>
    </row>
    <row r="61" customFormat="false" ht="12.75" hidden="false" customHeight="false" outlineLevel="0" collapsed="false">
      <c r="AN61" s="0" t="n">
        <v>16</v>
      </c>
      <c r="AO61" s="238" t="s">
        <v>208</v>
      </c>
      <c r="AP61" s="238"/>
      <c r="AQ61" s="238"/>
      <c r="AR61" s="184" t="n">
        <f aca="false">6*$AQ$58</f>
        <v>72</v>
      </c>
    </row>
    <row r="62" customFormat="false" ht="12.75" hidden="false" customHeight="false" outlineLevel="0" collapsed="false">
      <c r="AN62" s="0" t="n">
        <v>17</v>
      </c>
      <c r="AO62" s="238" t="s">
        <v>209</v>
      </c>
      <c r="AP62" s="238"/>
      <c r="AQ62" s="238"/>
      <c r="AR62" s="184" t="n">
        <f aca="false">1*$AQ$58</f>
        <v>12</v>
      </c>
    </row>
    <row r="63" customFormat="false" ht="12.75" hidden="false" customHeight="false" outlineLevel="0" collapsed="false">
      <c r="AN63" s="0" t="n">
        <v>18</v>
      </c>
      <c r="AO63" s="238" t="s">
        <v>210</v>
      </c>
      <c r="AP63" s="238"/>
      <c r="AQ63" s="238"/>
      <c r="AR63" s="184" t="n">
        <f aca="false">1*$AQ$58</f>
        <v>12</v>
      </c>
    </row>
    <row r="64" customFormat="false" ht="12.75" hidden="false" customHeight="false" outlineLevel="0" collapsed="false">
      <c r="AN64" s="0" t="n">
        <v>19</v>
      </c>
      <c r="AO64" s="238" t="s">
        <v>211</v>
      </c>
      <c r="AP64" s="238"/>
      <c r="AQ64" s="238"/>
      <c r="AR64" s="184" t="n">
        <f aca="false">1*$AQ$58</f>
        <v>12</v>
      </c>
    </row>
    <row r="65" customFormat="false" ht="12.8" hidden="false" customHeight="false" outlineLevel="0" collapsed="false">
      <c r="AQ65" s="184" t="s">
        <v>196</v>
      </c>
      <c r="AR65" s="236" t="n">
        <f aca="false">SUM(AR59:AR64)/$AQ$38</f>
        <v>19</v>
      </c>
    </row>
    <row r="67" customFormat="false" ht="12.75" hidden="false" customHeight="false" outlineLevel="0" collapsed="false">
      <c r="AQ67" s="0" t="n">
        <v>12</v>
      </c>
      <c r="AR67" s="0" t="s">
        <v>183</v>
      </c>
      <c r="AS67" s="0" t="s">
        <v>184</v>
      </c>
      <c r="AT67" s="0" t="s">
        <v>185</v>
      </c>
      <c r="AU67" s="0" t="s">
        <v>198</v>
      </c>
      <c r="AV67" s="0" t="s">
        <v>199</v>
      </c>
    </row>
    <row r="68" customFormat="false" ht="12.75" hidden="false" customHeight="false" outlineLevel="0" collapsed="false">
      <c r="AN68" s="0" t="n">
        <v>20</v>
      </c>
      <c r="AO68" s="234" t="s">
        <v>212</v>
      </c>
      <c r="AP68" s="234"/>
      <c r="AQ68" s="234"/>
      <c r="AR68" s="184" t="n">
        <f aca="false">2*$AQ$67</f>
        <v>24</v>
      </c>
    </row>
    <row r="69" customFormat="false" ht="12.75" hidden="false" customHeight="false" outlineLevel="0" collapsed="false">
      <c r="AN69" s="0" t="n">
        <v>21</v>
      </c>
      <c r="AO69" s="234" t="s">
        <v>213</v>
      </c>
      <c r="AP69" s="234"/>
      <c r="AQ69" s="234"/>
      <c r="AR69" s="184" t="n">
        <f aca="false">2*$AQ$67</f>
        <v>24</v>
      </c>
    </row>
    <row r="70" customFormat="false" ht="12.8" hidden="false" customHeight="false" outlineLevel="0" collapsed="false">
      <c r="AQ70" s="184" t="s">
        <v>196</v>
      </c>
      <c r="AR70" s="236" t="n">
        <f aca="false">SUM(AR68:AR69)/$AQ$38</f>
        <v>4</v>
      </c>
    </row>
    <row r="73" customFormat="false" ht="12.75" hidden="false" customHeight="false" outlineLevel="0" collapsed="false">
      <c r="AQ73" s="0" t="s">
        <v>214</v>
      </c>
      <c r="AR73" s="134" t="n">
        <f aca="false">SUM(AR47+AR56+AR65+AR70)</f>
        <v>78.9333333333333</v>
      </c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  <c r="M77" s="0" t="n">
        <v>10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173</v>
      </c>
      <c r="M78" s="225" t="s">
        <v>165</v>
      </c>
      <c r="N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7</v>
      </c>
      <c r="L79" s="0" t="n">
        <v>12</v>
      </c>
      <c r="M79" s="0" t="n">
        <v>20</v>
      </c>
      <c r="N79" s="0" t="n">
        <f aca="false">SUM(D79:M79)</f>
        <v>88</v>
      </c>
      <c r="O79" s="0" t="s">
        <v>120</v>
      </c>
    </row>
    <row r="80" customFormat="false" ht="12.75" hidden="false" customHeight="false" outlineLevel="0" collapsed="false">
      <c r="B80" s="0" t="s">
        <v>166</v>
      </c>
      <c r="C80" s="30" t="s">
        <v>10</v>
      </c>
      <c r="D80" s="0" t="n">
        <f aca="false">SUM(D81:D111)</f>
        <v>0</v>
      </c>
      <c r="E80" s="0" t="n">
        <f aca="false">SUM(E81:E111)</f>
        <v>0</v>
      </c>
      <c r="F80" s="0" t="n">
        <f aca="false">SUM(F81:F111)</f>
        <v>0</v>
      </c>
      <c r="G80" s="0" t="n">
        <f aca="false">SUM(G81:G111)</f>
        <v>0</v>
      </c>
      <c r="H80" s="0" t="n">
        <f aca="false">SUM(H81:H111)</f>
        <v>0</v>
      </c>
      <c r="I80" s="0" t="n">
        <f aca="false">SUM(I81:I111)</f>
        <v>0</v>
      </c>
      <c r="J80" s="0" t="n">
        <f aca="false">SUM(J81:J111)</f>
        <v>0</v>
      </c>
      <c r="K80" s="0" t="n">
        <f aca="false">SUM(K81:K111)</f>
        <v>0</v>
      </c>
      <c r="L80" s="0" t="n">
        <f aca="false">SUM(L81:L111)</f>
        <v>0</v>
      </c>
      <c r="M80" s="0" t="n">
        <f aca="false">SUM(M81:M111)</f>
        <v>1</v>
      </c>
      <c r="N80" s="0" t="n">
        <f aca="false">SUM(D80:M80)</f>
        <v>1</v>
      </c>
      <c r="O80" s="0" t="s">
        <v>121</v>
      </c>
    </row>
    <row r="81" customFormat="false" ht="12.75" hidden="false" customHeight="false" outlineLevel="0" collapsed="false">
      <c r="B81" s="0" t="str">
        <f aca="false">IF(SUM(D81:M81)&gt;0,SUM(D81:M81),"")</f>
        <v/>
      </c>
      <c r="C81" s="30" t="n">
        <v>1</v>
      </c>
    </row>
    <row r="82" customFormat="false" ht="12.75" hidden="false" customHeight="false" outlineLevel="0" collapsed="false">
      <c r="B82" s="0" t="str">
        <f aca="false">IF(SUM(D82:M82)&gt;0,SUM(D82:M82),"")</f>
        <v/>
      </c>
      <c r="C82" s="130" t="n">
        <v>2</v>
      </c>
    </row>
    <row r="83" customFormat="false" ht="12.75" hidden="false" customHeight="false" outlineLevel="0" collapsed="false">
      <c r="B83" s="0" t="n">
        <f aca="false">IF(SUM(D83:M83)&gt;0,SUM(D83:M83),"")</f>
        <v>1</v>
      </c>
      <c r="C83" s="130" t="n">
        <v>3</v>
      </c>
      <c r="M83" s="0" t="n">
        <v>1</v>
      </c>
    </row>
    <row r="84" customFormat="false" ht="12.75" hidden="false" customHeight="false" outlineLevel="0" collapsed="false">
      <c r="B84" s="0" t="str">
        <f aca="false">IF(SUM(D84:M84)&gt;0,SUM(D84:M84),"")</f>
        <v/>
      </c>
      <c r="C84" s="30" t="n">
        <v>4</v>
      </c>
    </row>
    <row r="85" customFormat="false" ht="12.75" hidden="false" customHeight="false" outlineLevel="0" collapsed="false">
      <c r="B85" s="0" t="str">
        <f aca="false">IF(SUM(D85:M85)&gt;0,SUM(D85:M85),"")</f>
        <v/>
      </c>
      <c r="C85" s="30" t="n">
        <v>5</v>
      </c>
    </row>
    <row r="86" customFormat="false" ht="12.75" hidden="false" customHeight="false" outlineLevel="0" collapsed="false">
      <c r="B86" s="0" t="str">
        <f aca="false">IF(SUM(D86:M86)&gt;0,SUM(D86:M86),"")</f>
        <v/>
      </c>
      <c r="C86" s="30" t="n">
        <v>6</v>
      </c>
    </row>
    <row r="87" customFormat="false" ht="12.75" hidden="false" customHeight="false" outlineLevel="0" collapsed="false">
      <c r="B87" s="0" t="str">
        <f aca="false">IF(SUM(D87:M87)&gt;0,SUM(D87:M87),"")</f>
        <v/>
      </c>
      <c r="C87" s="30" t="n">
        <v>7</v>
      </c>
    </row>
    <row r="88" customFormat="false" ht="12.75" hidden="false" customHeight="false" outlineLevel="0" collapsed="false">
      <c r="B88" s="0" t="str">
        <f aca="false">IF(SUM(D88:M88)&gt;0,SUM(D88:M88),"")</f>
        <v/>
      </c>
      <c r="C88" s="30" t="n">
        <v>8</v>
      </c>
    </row>
    <row r="89" customFormat="false" ht="12.75" hidden="false" customHeight="false" outlineLevel="0" collapsed="false">
      <c r="B89" s="0" t="str">
        <f aca="false">IF(SUM(D89:M89)&gt;0,SUM(D89:M89),"")</f>
        <v/>
      </c>
      <c r="C89" s="130" t="n">
        <v>9</v>
      </c>
    </row>
    <row r="90" customFormat="false" ht="12.75" hidden="false" customHeight="false" outlineLevel="0" collapsed="false">
      <c r="B90" s="0" t="str">
        <f aca="false">IF(SUM(D90:M90)&gt;0,SUM(D90:M90),"")</f>
        <v/>
      </c>
      <c r="C90" s="130" t="n">
        <v>10</v>
      </c>
    </row>
    <row r="91" customFormat="false" ht="12.75" hidden="false" customHeight="false" outlineLevel="0" collapsed="false">
      <c r="B91" s="0" t="str">
        <f aca="false">IF(SUM(D91:M91)&gt;0,SUM(D91:M91),"")</f>
        <v/>
      </c>
      <c r="C91" s="30" t="n">
        <v>11</v>
      </c>
      <c r="G91" s="134"/>
    </row>
    <row r="92" customFormat="false" ht="12.75" hidden="false" customHeight="false" outlineLevel="0" collapsed="false">
      <c r="B92" s="0" t="str">
        <f aca="false">IF(SUM(D92:M92)&gt;0,SUM(D92:M92),"")</f>
        <v/>
      </c>
      <c r="C92" s="30" t="n">
        <v>12</v>
      </c>
    </row>
    <row r="93" customFormat="false" ht="12.75" hidden="false" customHeight="false" outlineLevel="0" collapsed="false">
      <c r="B93" s="0" t="str">
        <f aca="false">IF(SUM(D93:M93)&gt;0,SUM(D93:M93),"")</f>
        <v/>
      </c>
      <c r="C93" s="30" t="n">
        <v>13</v>
      </c>
    </row>
    <row r="94" customFormat="false" ht="12.75" hidden="false" customHeight="false" outlineLevel="0" collapsed="false">
      <c r="B94" s="0" t="str">
        <f aca="false">IF(SUM(D94:M94)&gt;0,SUM(D94:M94),"")</f>
        <v/>
      </c>
      <c r="C94" s="30" t="n">
        <v>14</v>
      </c>
    </row>
    <row r="95" customFormat="false" ht="12.75" hidden="false" customHeight="false" outlineLevel="0" collapsed="false">
      <c r="B95" s="0" t="str">
        <f aca="false">IF(SUM(D95:M95)&gt;0,SUM(D95:M95),"")</f>
        <v/>
      </c>
      <c r="C95" s="30" t="n">
        <v>15</v>
      </c>
    </row>
    <row r="96" customFormat="false" ht="12.75" hidden="false" customHeight="false" outlineLevel="0" collapsed="false">
      <c r="B96" s="0" t="str">
        <f aca="false">IF(SUM(D96:M96)&gt;0,SUM(D96:M96),"")</f>
        <v/>
      </c>
      <c r="C96" s="130" t="n">
        <v>16</v>
      </c>
    </row>
    <row r="97" customFormat="false" ht="12.75" hidden="false" customHeight="false" outlineLevel="0" collapsed="false">
      <c r="B97" s="0" t="str">
        <f aca="false">IF(SUM(D97:M97)&gt;0,SUM(D97:M97),"")</f>
        <v/>
      </c>
      <c r="C97" s="130" t="n">
        <v>17</v>
      </c>
    </row>
    <row r="98" customFormat="false" ht="12.75" hidden="false" customHeight="false" outlineLevel="0" collapsed="false">
      <c r="B98" s="0" t="str">
        <f aca="false">IF(SUM(D98:M98)&gt;0,SUM(D98:M98),"")</f>
        <v/>
      </c>
      <c r="C98" s="30" t="n">
        <v>18</v>
      </c>
    </row>
    <row r="99" customFormat="false" ht="12.75" hidden="false" customHeight="false" outlineLevel="0" collapsed="false">
      <c r="B99" s="0" t="str">
        <f aca="false">IF(SUM(D99:M99)&gt;0,SUM(D99:M99),"")</f>
        <v/>
      </c>
      <c r="C99" s="30" t="n">
        <v>19</v>
      </c>
    </row>
    <row r="100" customFormat="false" ht="12.75" hidden="false" customHeight="false" outlineLevel="0" collapsed="false">
      <c r="B100" s="0" t="str">
        <f aca="false">IF(SUM(D100:M100)&gt;0,SUM(D100:M100),"")</f>
        <v/>
      </c>
      <c r="C100" s="30" t="n">
        <v>20</v>
      </c>
    </row>
    <row r="101" customFormat="false" ht="12.75" hidden="false" customHeight="false" outlineLevel="0" collapsed="false">
      <c r="B101" s="0" t="str">
        <f aca="false">IF(SUM(D101:M101)&gt;0,SUM(D101:M101),"")</f>
        <v/>
      </c>
      <c r="C101" s="30" t="n">
        <v>21</v>
      </c>
    </row>
    <row r="102" customFormat="false" ht="12.75" hidden="false" customHeight="false" outlineLevel="0" collapsed="false">
      <c r="B102" s="0" t="str">
        <f aca="false">IF(SUM(D102:M102)&gt;0,SUM(D102:M102),"")</f>
        <v/>
      </c>
      <c r="C102" s="30" t="n">
        <v>22</v>
      </c>
    </row>
    <row r="103" customFormat="false" ht="12.75" hidden="false" customHeight="false" outlineLevel="0" collapsed="false">
      <c r="B103" s="0" t="str">
        <f aca="false">IF(SUM(D103:M103)&gt;0,SUM(D103:M103),"")</f>
        <v/>
      </c>
      <c r="C103" s="130" t="n">
        <v>23</v>
      </c>
    </row>
    <row r="104" customFormat="false" ht="12.75" hidden="false" customHeight="false" outlineLevel="0" collapsed="false">
      <c r="B104" s="0" t="str">
        <f aca="false">IF(SUM(D104:M104)&gt;0,SUM(D104:M104),"")</f>
        <v/>
      </c>
      <c r="C104" s="130" t="n">
        <v>24</v>
      </c>
    </row>
    <row r="105" customFormat="false" ht="12.75" hidden="false" customHeight="false" outlineLevel="0" collapsed="false">
      <c r="B105" s="0" t="str">
        <f aca="false">IF(SUM(D105:M105)&gt;0,SUM(D105:M105),"")</f>
        <v/>
      </c>
      <c r="C105" s="30" t="n">
        <v>25</v>
      </c>
    </row>
    <row r="106" customFormat="false" ht="12.75" hidden="false" customHeight="false" outlineLevel="0" collapsed="false">
      <c r="B106" s="0" t="str">
        <f aca="false">IF(SUM(D106:M106)&gt;0,SUM(D106:M106),"")</f>
        <v/>
      </c>
      <c r="C106" s="30" t="n">
        <v>26</v>
      </c>
    </row>
    <row r="107" customFormat="false" ht="12.75" hidden="false" customHeight="false" outlineLevel="0" collapsed="false">
      <c r="B107" s="0" t="str">
        <f aca="false">IF(SUM(D107:M107)&gt;0,SUM(D107:M107),"")</f>
        <v/>
      </c>
      <c r="C107" s="30" t="n">
        <v>27</v>
      </c>
    </row>
    <row r="108" customFormat="false" ht="12.75" hidden="false" customHeight="false" outlineLevel="0" collapsed="false">
      <c r="B108" s="0" t="str">
        <f aca="false">IF(SUM(D108:M108)&gt;0,SUM(D108:M108),"")</f>
        <v/>
      </c>
      <c r="C108" s="30" t="n">
        <v>28</v>
      </c>
    </row>
    <row r="109" customFormat="false" ht="12.75" hidden="false" customHeight="false" outlineLevel="0" collapsed="false">
      <c r="B109" s="0" t="str">
        <f aca="false">IF(SUM(D109:M109)&gt;0,SUM(D109:M109),"")</f>
        <v/>
      </c>
      <c r="C109" s="30"/>
    </row>
    <row r="110" customFormat="false" ht="12.75" hidden="false" customHeight="false" outlineLevel="0" collapsed="false">
      <c r="B110" s="0" t="str">
        <f aca="false">IF(SUM(D110:M110)&gt;0,SUM(D110:M110),"")</f>
        <v/>
      </c>
      <c r="C110" s="30"/>
      <c r="S110" s="134"/>
    </row>
    <row r="111" customFormat="false" ht="12.75" hidden="false" customHeight="false" outlineLevel="0" collapsed="false">
      <c r="C111" s="30"/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B113" s="226" t="n">
        <v>94</v>
      </c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87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0</v>
      </c>
      <c r="K117" s="0" t="n">
        <f aca="false">SUM(K118:K148)</f>
        <v>0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0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30" t="n">
        <v>1</v>
      </c>
      <c r="U118" s="30" t="n">
        <v>1</v>
      </c>
    </row>
    <row r="119" customFormat="false" ht="12.75" hidden="false" customHeight="false" outlineLevel="0" collapsed="false">
      <c r="C119" s="130" t="n">
        <v>2</v>
      </c>
      <c r="U119" s="130" t="n">
        <v>2</v>
      </c>
    </row>
    <row r="120" customFormat="false" ht="12.75" hidden="false" customHeight="false" outlineLevel="0" collapsed="false">
      <c r="C120" s="130" t="n">
        <v>3</v>
      </c>
      <c r="U120" s="130" t="n">
        <v>3</v>
      </c>
    </row>
    <row r="121" customFormat="false" ht="12.75" hidden="false" customHeight="false" outlineLevel="0" collapsed="false">
      <c r="C121" s="30" t="n">
        <v>4</v>
      </c>
      <c r="U121" s="30" t="n">
        <v>4</v>
      </c>
    </row>
    <row r="122" customFormat="false" ht="12.75" hidden="false" customHeight="false" outlineLevel="0" collapsed="false">
      <c r="C122" s="30" t="n">
        <v>5</v>
      </c>
      <c r="U122" s="30" t="n">
        <v>5</v>
      </c>
    </row>
    <row r="123" customFormat="false" ht="12.75" hidden="false" customHeight="false" outlineLevel="0" collapsed="false">
      <c r="C123" s="30" t="n">
        <v>6</v>
      </c>
      <c r="U123" s="30" t="n">
        <v>6</v>
      </c>
    </row>
    <row r="124" customFormat="false" ht="12.75" hidden="false" customHeight="false" outlineLevel="0" collapsed="false">
      <c r="C124" s="30" t="n">
        <v>7</v>
      </c>
      <c r="U124" s="30" t="n">
        <v>7</v>
      </c>
    </row>
    <row r="125" customFormat="false" ht="12.75" hidden="false" customHeight="false" outlineLevel="0" collapsed="false">
      <c r="C125" s="30" t="n">
        <v>8</v>
      </c>
      <c r="U125" s="30" t="n">
        <v>8</v>
      </c>
    </row>
    <row r="126" customFormat="false" ht="12.75" hidden="false" customHeight="false" outlineLevel="0" collapsed="false">
      <c r="C126" s="130" t="n">
        <v>9</v>
      </c>
      <c r="U126" s="130" t="n">
        <v>9</v>
      </c>
    </row>
    <row r="127" customFormat="false" ht="12.75" hidden="false" customHeight="false" outlineLevel="0" collapsed="false">
      <c r="C127" s="130" t="n">
        <v>10</v>
      </c>
      <c r="U127" s="130" t="n">
        <v>10</v>
      </c>
    </row>
    <row r="128" customFormat="false" ht="12.75" hidden="false" customHeight="false" outlineLevel="0" collapsed="false">
      <c r="C128" s="30" t="n">
        <v>11</v>
      </c>
      <c r="U128" s="30" t="n">
        <v>11</v>
      </c>
      <c r="Y128" s="134"/>
    </row>
    <row r="129" customFormat="false" ht="12.75" hidden="false" customHeight="false" outlineLevel="0" collapsed="false">
      <c r="C129" s="30" t="n">
        <v>12</v>
      </c>
      <c r="U129" s="30" t="n">
        <v>12</v>
      </c>
    </row>
    <row r="130" customFormat="false" ht="12.75" hidden="false" customHeight="false" outlineLevel="0" collapsed="false">
      <c r="C130" s="30" t="n">
        <v>13</v>
      </c>
      <c r="J130" s="1"/>
      <c r="U130" s="30" t="n">
        <v>13</v>
      </c>
    </row>
    <row r="131" customFormat="false" ht="12.75" hidden="false" customHeight="false" outlineLevel="0" collapsed="false">
      <c r="C131" s="30" t="n">
        <v>14</v>
      </c>
      <c r="U131" s="30" t="n">
        <v>14</v>
      </c>
    </row>
    <row r="132" customFormat="false" ht="12.75" hidden="false" customHeight="false" outlineLevel="0" collapsed="false">
      <c r="C132" s="30" t="n">
        <v>15</v>
      </c>
      <c r="U132" s="30" t="n">
        <v>15</v>
      </c>
    </row>
    <row r="133" customFormat="false" ht="12.75" hidden="false" customHeight="false" outlineLevel="0" collapsed="false">
      <c r="C133" s="130" t="n">
        <v>16</v>
      </c>
      <c r="U133" s="130" t="n">
        <v>16</v>
      </c>
    </row>
    <row r="134" customFormat="false" ht="12.75" hidden="false" customHeight="false" outlineLevel="0" collapsed="false">
      <c r="C134" s="130" t="n">
        <v>17</v>
      </c>
      <c r="U134" s="130" t="n">
        <v>17</v>
      </c>
    </row>
    <row r="135" customFormat="false" ht="12.75" hidden="false" customHeight="false" outlineLevel="0" collapsed="false">
      <c r="C135" s="30" t="n">
        <v>18</v>
      </c>
      <c r="U135" s="30" t="n">
        <v>18</v>
      </c>
    </row>
    <row r="136" customFormat="false" ht="12.75" hidden="false" customHeight="false" outlineLevel="0" collapsed="false">
      <c r="C136" s="30" t="n">
        <v>19</v>
      </c>
      <c r="U136" s="30" t="n">
        <v>19</v>
      </c>
    </row>
    <row r="137" customFormat="false" ht="12.75" hidden="false" customHeight="false" outlineLevel="0" collapsed="false">
      <c r="C137" s="30" t="n">
        <v>20</v>
      </c>
      <c r="U137" s="30" t="n">
        <v>20</v>
      </c>
    </row>
    <row r="138" customFormat="false" ht="12.75" hidden="false" customHeight="false" outlineLevel="0" collapsed="false">
      <c r="C138" s="30" t="n">
        <v>21</v>
      </c>
      <c r="U138" s="30" t="n">
        <v>21</v>
      </c>
    </row>
    <row r="139" customFormat="false" ht="12.75" hidden="false" customHeight="false" outlineLevel="0" collapsed="false">
      <c r="C139" s="30" t="n">
        <v>22</v>
      </c>
      <c r="U139" s="30" t="n">
        <v>22</v>
      </c>
    </row>
    <row r="140" customFormat="false" ht="12.75" hidden="false" customHeight="false" outlineLevel="0" collapsed="false">
      <c r="C140" s="130" t="n">
        <v>23</v>
      </c>
      <c r="U140" s="130" t="n">
        <v>23</v>
      </c>
    </row>
    <row r="141" customFormat="false" ht="12.75" hidden="false" customHeight="false" outlineLevel="0" collapsed="false">
      <c r="C141" s="130" t="n">
        <v>24</v>
      </c>
      <c r="U141" s="130" t="n">
        <v>24</v>
      </c>
    </row>
    <row r="142" customFormat="false" ht="12.75" hidden="false" customHeight="false" outlineLevel="0" collapsed="false">
      <c r="C142" s="30" t="n">
        <v>25</v>
      </c>
      <c r="U142" s="30" t="n">
        <v>25</v>
      </c>
    </row>
    <row r="143" customFormat="false" ht="12.75" hidden="false" customHeight="false" outlineLevel="0" collapsed="false">
      <c r="C143" s="30" t="n">
        <v>26</v>
      </c>
      <c r="U143" s="30" t="n">
        <v>26</v>
      </c>
    </row>
    <row r="144" customFormat="false" ht="12.75" hidden="false" customHeight="false" outlineLevel="0" collapsed="false">
      <c r="C144" s="30" t="n">
        <v>27</v>
      </c>
      <c r="U144" s="30" t="n">
        <v>27</v>
      </c>
    </row>
    <row r="145" customFormat="false" ht="12.75" hidden="false" customHeight="false" outlineLevel="0" collapsed="false">
      <c r="C145" s="30" t="n">
        <v>28</v>
      </c>
      <c r="U145" s="30" t="n">
        <v>28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B21">
    <cfRule type="cellIs" priority="3" operator="equal" aboveAverage="0" equalAverage="0" bottom="0" percent="0" rank="0" text="" dxfId="0">
      <formula>$AB$18</formula>
    </cfRule>
  </conditionalFormatting>
  <conditionalFormatting sqref="AB22:AB51">
    <cfRule type="cellIs" priority="4" operator="equal" aboveAverage="0" equalAverage="0" bottom="0" percent="0" rank="0" text="" dxfId="0">
      <formula>$AB$18</formula>
    </cfRule>
  </conditionalFormatting>
  <conditionalFormatting sqref="A20:A51">
    <cfRule type="cellIs" priority="5" operator="lessThan" aboveAverage="0" equalAverage="0" bottom="0" percent="0" rank="0" text="" dxfId="0">
      <formula>0</formula>
    </cfRule>
  </conditionalFormatting>
  <conditionalFormatting sqref="A21:A51">
    <cfRule type="cellIs" priority="6" operator="lessThan" aboveAverage="0" equalAverage="0" bottom="0" percent="0" rank="0" text="" dxfId="0">
      <formula>0</formula>
    </cfRule>
    <cfRule type="cellIs" priority="7" operator="lessThan" aboveAverage="0" equalAverage="0" bottom="0" percent="0" rank="0" text="" dxfId="1">
      <formula>0</formula>
    </cfRule>
    <cfRule type="cellIs" priority="8" operator="lessThan" aboveAverage="0" equalAverage="0" bottom="0" percent="0" rank="0" text="" dxfId="2">
      <formula>0</formula>
    </cfRule>
  </conditionalFormatting>
  <conditionalFormatting sqref="D81:L110">
    <cfRule type="cellIs" priority="9" operator="greaterThan" aboveAverage="0" equalAverage="0" bottom="0" percent="0" rank="0" text="" dxfId="3">
      <formula>0</formula>
    </cfRule>
  </conditionalFormatting>
  <conditionalFormatting sqref="D118:O147">
    <cfRule type="cellIs" priority="10" operator="greaterThan" aboveAverage="0" equalAverage="0" bottom="0" percent="0" rank="0" text="" dxfId="4">
      <formula>0</formula>
    </cfRule>
  </conditionalFormatting>
  <conditionalFormatting sqref="AD21">
    <cfRule type="cellIs" priority="11" operator="equal" aboveAverage="0" equalAverage="0" bottom="0" percent="0" rank="0" text="" dxfId="5">
      <formula>$AD$18</formula>
    </cfRule>
  </conditionalFormatting>
  <conditionalFormatting sqref="M81:M111">
    <cfRule type="cellIs" priority="12" operator="greaterThan" aboveAverage="0" equalAverage="0" bottom="0" percent="0" rank="0" text="" dxfId="6">
      <formula>0</formula>
    </cfRule>
  </conditionalFormatting>
  <conditionalFormatting sqref="D81:M111">
    <cfRule type="cellIs" priority="13" operator="greaterThan" aboveAverage="0" equalAverage="0" bottom="0" percent="0" rank="0" text="" dxfId="7">
      <formula>0</formula>
    </cfRule>
    <cfRule type="cellIs" priority="14" operator="greaterThan" aboveAverage="0" equalAverage="0" bottom="0" percent="0" rank="0" text="" dxfId="8">
      <formula>1</formula>
    </cfRule>
    <cfRule type="cellIs" priority="15" operator="greaterThan" aboveAverage="0" equalAverage="0" bottom="0" percent="0" rank="0" text="" dxfId="9">
      <formula>1</formula>
    </cfRule>
    <cfRule type="cellIs" priority="16" operator="greaterThan" aboveAverage="0" equalAverage="0" bottom="0" percent="0" rank="0" text="" dxfId="10">
      <formula>1</formula>
    </cfRule>
  </conditionalFormatting>
  <conditionalFormatting sqref="D118:O148">
    <cfRule type="cellIs" priority="17" operator="greaterThan" aboveAverage="0" equalAverage="0" bottom="0" percent="0" rank="0" text="" dxfId="11">
      <formula>0</formula>
    </cfRule>
    <cfRule type="cellIs" priority="18" operator="greaterThan" aboveAverage="0" equalAverage="0" bottom="0" percent="0" rank="0" text="" dxfId="12">
      <formula>0</formula>
    </cfRule>
  </conditionalFormatting>
  <conditionalFormatting sqref="AD21">
    <cfRule type="cellIs" priority="19" operator="equal" aboveAverage="0" equalAverage="0" bottom="0" percent="0" rank="0" text="" dxfId="13">
      <formula>$AD$18</formula>
    </cfRule>
  </conditionalFormatting>
  <conditionalFormatting sqref="AE21">
    <cfRule type="cellIs" priority="20" operator="equal" aboveAverage="0" equalAverage="0" bottom="0" percent="0" rank="0" text="" dxfId="14">
      <formula>$AD$18</formula>
    </cfRule>
  </conditionalFormatting>
  <conditionalFormatting sqref="AE21">
    <cfRule type="cellIs" priority="21" operator="equal" aboveAverage="0" equalAverage="0" bottom="0" percent="0" rank="0" text="" dxfId="15">
      <formula>$AD$18</formula>
    </cfRule>
  </conditionalFormatting>
  <conditionalFormatting sqref="AE52">
    <cfRule type="cellIs" priority="22" operator="equal" aboveAverage="0" equalAverage="0" bottom="0" percent="0" rank="0" text="" dxfId="16">
      <formula>$AE$18</formula>
    </cfRule>
  </conditionalFormatting>
  <conditionalFormatting sqref="D81:M110">
    <cfRule type="cellIs" priority="23" operator="greaterThan" aboveAverage="0" equalAverage="0" bottom="0" percent="0" rank="0" text="" dxfId="0">
      <formula>0</formula>
    </cfRule>
  </conditionalFormatting>
  <conditionalFormatting sqref="AD22:AE28">
    <cfRule type="cellIs" priority="24" operator="equal" aboveAverage="0" equalAverage="0" bottom="0" percent="0" rank="0" text="" dxfId="0">
      <formula>$AC$18</formula>
    </cfRule>
    <cfRule type="cellIs" priority="25" operator="equal" aboveAverage="0" equalAverage="0" bottom="0" percent="0" rank="0" text="" dxfId="0">
      <formula>$AC$18</formula>
    </cfRule>
  </conditionalFormatting>
  <conditionalFormatting sqref="AD30:AE51">
    <cfRule type="cellIs" priority="26" operator="equal" aboveAverage="0" equalAverage="0" bottom="0" percent="0" rank="0" text="" dxfId="0">
      <formula>$AC$18</formula>
    </cfRule>
    <cfRule type="cellIs" priority="27" operator="equal" aboveAverage="0" equalAverage="0" bottom="0" percent="0" rank="0" text="" dxfId="0">
      <formula>$AC$18</formula>
    </cfRule>
  </conditionalFormatting>
  <conditionalFormatting sqref="AD22:AE51">
    <cfRule type="cellIs" priority="28" operator="equal" aboveAverage="0" equalAverage="0" bottom="0" percent="0" rank="0" text="" dxfId="0">
      <formula>$AC$18</formula>
    </cfRule>
  </conditionalFormatting>
  <conditionalFormatting sqref="AD22:AE22">
    <cfRule type="cellIs" priority="29" operator="equal" aboveAverage="0" equalAverage="0" bottom="0" percent="0" rank="0" text="" dxfId="0">
      <formula>$AC$18</formula>
    </cfRule>
  </conditionalFormatting>
  <conditionalFormatting sqref="AD22:AE51">
    <cfRule type="cellIs" priority="30" operator="equal" aboveAverage="0" equalAverage="0" bottom="0" percent="0" rank="0" text="" dxfId="0">
      <formula>$AC$18</formula>
    </cfRule>
    <cfRule type="cellIs" priority="31" operator="equal" aboveAverage="0" equalAverage="0" bottom="0" percent="0" rank="0" text="" dxfId="1">
      <formula>$AC$18</formula>
    </cfRule>
  </conditionalFormatting>
  <conditionalFormatting sqref="AD22:AD51">
    <cfRule type="cellIs" priority="32" operator="equal" aboveAverage="0" equalAverage="0" bottom="0" percent="0" rank="0" text="" dxfId="2">
      <formula>$AD$18</formula>
    </cfRule>
  </conditionalFormatting>
  <conditionalFormatting sqref="AE22:AE52">
    <cfRule type="cellIs" priority="33" operator="equal" aboveAverage="0" equalAverage="0" bottom="0" percent="0" rank="0" text="" dxfId="3">
      <formula>$AE$18</formula>
    </cfRule>
  </conditionalFormatting>
  <conditionalFormatting sqref="AB21:AB51">
    <cfRule type="cellIs" priority="34" operator="equal" aboveAverage="0" equalAverage="0" bottom="0" percent="0" rank="0" text="" dxfId="4">
      <formula>$AB$18</formula>
    </cfRule>
  </conditionalFormatting>
  <conditionalFormatting sqref="AC21">
    <cfRule type="cellIs" priority="35" operator="equal" aboveAverage="0" equalAverage="0" bottom="0" percent="0" rank="0" text="" dxfId="5">
      <formula>$AB$18</formula>
    </cfRule>
  </conditionalFormatting>
  <conditionalFormatting sqref="AC22:AC51">
    <cfRule type="cellIs" priority="36" operator="equal" aboveAverage="0" equalAverage="0" bottom="0" percent="0" rank="0" text="" dxfId="0">
      <formula>$AB$18</formula>
    </cfRule>
  </conditionalFormatting>
  <conditionalFormatting sqref="AC21:AC51">
    <cfRule type="cellIs" priority="37" operator="equal" aboveAverage="0" equalAverage="0" bottom="0" percent="0" rank="0" text="" dxfId="0">
      <formula>$AB$18</formula>
    </cfRule>
  </conditionalFormatting>
  <conditionalFormatting sqref="AC21:AC52">
    <cfRule type="cellIs" priority="38" operator="equal" aboveAverage="0" equalAverage="0" bottom="0" percent="0" rank="0" text="" dxfId="0">
      <formula>$AC$18</formula>
    </cfRule>
  </conditionalFormatting>
  <conditionalFormatting sqref="AD21:AD52">
    <cfRule type="cellIs" priority="39" operator="equal" aboveAverage="0" equalAverage="0" bottom="0" percent="0" rank="0" text="" dxfId="0">
      <formula>$AD$18</formula>
    </cfRule>
  </conditionalFormatting>
  <conditionalFormatting sqref="AE21:AE52">
    <cfRule type="cellIs" priority="40" operator="equal" aboveAverage="0" equalAverage="0" bottom="0" percent="0" rank="0" text="" dxfId="1">
      <formula>$AE$18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4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G34" activeCellId="0" sqref="G34"/>
    </sheetView>
  </sheetViews>
  <sheetFormatPr defaultRowHeight="12.75"/>
  <cols>
    <col collapsed="false" hidden="false" max="4" min="1" style="0" width="8.50510204081633"/>
    <col collapsed="false" hidden="false" max="5" min="5" style="1" width="16.1989795918367"/>
    <col collapsed="false" hidden="false" max="6" min="6" style="1" width="15.9285714285714"/>
    <col collapsed="false" hidden="false" max="7" min="7" style="1" width="12.1479591836735"/>
    <col collapsed="false" hidden="false" max="10" min="8" style="0" width="8.50510204081633"/>
    <col collapsed="false" hidden="false" max="11" min="11" style="0" width="8.36734693877551"/>
    <col collapsed="false" hidden="false" max="1025" min="12" style="0" width="8.50510204081633"/>
  </cols>
  <sheetData>
    <row r="1" customFormat="false" ht="12.75" hidden="false" customHeight="false" outlineLevel="0" collapsed="false">
      <c r="E1" s="0"/>
      <c r="F1" s="0"/>
      <c r="G1" s="0"/>
    </row>
    <row r="2" customFormat="false" ht="12.75" hidden="false" customHeight="false" outlineLevel="0" collapsed="false">
      <c r="E2" s="1" t="s">
        <v>215</v>
      </c>
      <c r="F2" s="1" t="s">
        <v>216</v>
      </c>
      <c r="G2" s="1" t="s">
        <v>217</v>
      </c>
    </row>
    <row r="3" customFormat="false" ht="12.75" hidden="false" customHeight="false" outlineLevel="0" collapsed="false">
      <c r="E3" s="0"/>
      <c r="F3" s="239" t="n">
        <v>1.59722222222222</v>
      </c>
      <c r="G3" s="240" t="n">
        <v>0.458333333333333</v>
      </c>
    </row>
    <row r="4" customFormat="false" ht="12.75" hidden="false" customHeight="false" outlineLevel="0" collapsed="false">
      <c r="E4" s="241" t="n">
        <v>42804.2604166667</v>
      </c>
      <c r="F4" s="241" t="n">
        <f aca="false">E4+F3+G3</f>
        <v>42806.3159722223</v>
      </c>
      <c r="G4" s="0"/>
    </row>
    <row r="5" customFormat="false" ht="12.75" hidden="false" customHeight="false" outlineLevel="0" collapsed="false">
      <c r="C5" s="242" t="n">
        <v>42795</v>
      </c>
      <c r="E5" s="0"/>
      <c r="F5" s="0"/>
      <c r="G5" s="0"/>
    </row>
    <row r="6" customFormat="false" ht="12.75" hidden="false" customHeight="false" outlineLevel="0" collapsed="false">
      <c r="C6" s="242" t="n">
        <v>42796</v>
      </c>
      <c r="E6" s="0"/>
      <c r="F6" s="239" t="n">
        <v>1.45138888888889</v>
      </c>
      <c r="G6" s="240" t="n">
        <v>0.375</v>
      </c>
    </row>
    <row r="7" customFormat="false" ht="12.75" hidden="false" customHeight="false" outlineLevel="0" collapsed="false">
      <c r="C7" s="242" t="n">
        <v>42797</v>
      </c>
      <c r="E7" s="241" t="n">
        <v>42830.9583333333</v>
      </c>
      <c r="F7" s="241" t="n">
        <f aca="false">E7+F6-G6</f>
        <v>42832.0347222222</v>
      </c>
    </row>
    <row r="8" customFormat="false" ht="12.75" hidden="false" customHeight="false" outlineLevel="0" collapsed="false">
      <c r="C8" s="242" t="n">
        <v>42798</v>
      </c>
    </row>
    <row r="9" customFormat="false" ht="12.75" hidden="false" customHeight="false" outlineLevel="0" collapsed="false">
      <c r="C9" s="242" t="n">
        <v>42799</v>
      </c>
    </row>
    <row r="10" customFormat="false" ht="12.75" hidden="false" customHeight="false" outlineLevel="0" collapsed="false">
      <c r="C10" s="242" t="n">
        <v>42800</v>
      </c>
    </row>
    <row r="11" customFormat="false" ht="12.75" hidden="false" customHeight="false" outlineLevel="0" collapsed="false">
      <c r="C11" s="242" t="n">
        <v>42801</v>
      </c>
    </row>
    <row r="12" customFormat="false" ht="12.75" hidden="false" customHeight="false" outlineLevel="0" collapsed="false">
      <c r="C12" s="242" t="n">
        <v>42802</v>
      </c>
    </row>
    <row r="13" customFormat="false" ht="12.75" hidden="false" customHeight="false" outlineLevel="0" collapsed="false">
      <c r="C13" s="242" t="n">
        <v>42803</v>
      </c>
    </row>
    <row r="14" customFormat="false" ht="12.75" hidden="false" customHeight="false" outlineLevel="0" collapsed="false">
      <c r="B14" s="0" t="n">
        <v>1</v>
      </c>
      <c r="C14" s="243" t="n">
        <v>42804</v>
      </c>
    </row>
    <row r="15" customFormat="false" ht="12.75" hidden="false" customHeight="false" outlineLevel="0" collapsed="false">
      <c r="B15" s="0" t="n">
        <v>2</v>
      </c>
      <c r="C15" s="244" t="n">
        <v>42805</v>
      </c>
    </row>
    <row r="16" customFormat="false" ht="12.75" hidden="false" customHeight="false" outlineLevel="0" collapsed="false">
      <c r="B16" s="0" t="n">
        <v>3</v>
      </c>
      <c r="C16" s="244" t="n">
        <v>42806</v>
      </c>
    </row>
    <row r="17" customFormat="false" ht="12.75" hidden="false" customHeight="false" outlineLevel="0" collapsed="false">
      <c r="B17" s="0" t="n">
        <v>4</v>
      </c>
      <c r="C17" s="242" t="n">
        <v>42807</v>
      </c>
    </row>
    <row r="18" customFormat="false" ht="12.75" hidden="false" customHeight="false" outlineLevel="0" collapsed="false">
      <c r="B18" s="0" t="n">
        <v>5</v>
      </c>
      <c r="C18" s="242" t="n">
        <v>42808</v>
      </c>
    </row>
    <row r="19" customFormat="false" ht="12.75" hidden="false" customHeight="false" outlineLevel="0" collapsed="false">
      <c r="B19" s="0" t="n">
        <v>6</v>
      </c>
      <c r="C19" s="242" t="n">
        <v>42809</v>
      </c>
    </row>
    <row r="20" customFormat="false" ht="12.75" hidden="false" customHeight="false" outlineLevel="0" collapsed="false">
      <c r="B20" s="0" t="n">
        <v>7</v>
      </c>
      <c r="C20" s="242" t="n">
        <v>42810</v>
      </c>
    </row>
    <row r="21" customFormat="false" ht="12.75" hidden="false" customHeight="false" outlineLevel="0" collapsed="false">
      <c r="B21" s="0" t="n">
        <v>8</v>
      </c>
      <c r="C21" s="242" t="n">
        <v>42811</v>
      </c>
    </row>
    <row r="22" customFormat="false" ht="12.75" hidden="false" customHeight="false" outlineLevel="0" collapsed="false">
      <c r="B22" s="0" t="n">
        <v>9</v>
      </c>
      <c r="C22" s="244" t="n">
        <v>42812</v>
      </c>
    </row>
    <row r="23" customFormat="false" ht="12.75" hidden="false" customHeight="false" outlineLevel="0" collapsed="false">
      <c r="B23" s="0" t="n">
        <v>10</v>
      </c>
      <c r="C23" s="244" t="n">
        <v>42813</v>
      </c>
    </row>
    <row r="24" customFormat="false" ht="12.75" hidden="false" customHeight="false" outlineLevel="0" collapsed="false">
      <c r="B24" s="0" t="n">
        <v>11</v>
      </c>
      <c r="C24" s="242" t="n">
        <v>42814</v>
      </c>
    </row>
    <row r="25" customFormat="false" ht="12.75" hidden="false" customHeight="false" outlineLevel="0" collapsed="false">
      <c r="B25" s="0" t="n">
        <v>12</v>
      </c>
      <c r="C25" s="242" t="n">
        <v>42815</v>
      </c>
    </row>
    <row r="26" customFormat="false" ht="12.75" hidden="false" customHeight="false" outlineLevel="0" collapsed="false">
      <c r="B26" s="0" t="n">
        <v>13</v>
      </c>
      <c r="C26" s="242" t="n">
        <v>42816</v>
      </c>
    </row>
    <row r="27" customFormat="false" ht="12.75" hidden="false" customHeight="false" outlineLevel="0" collapsed="false">
      <c r="B27" s="0" t="n">
        <v>14</v>
      </c>
      <c r="C27" s="242" t="n">
        <v>42817</v>
      </c>
    </row>
    <row r="28" customFormat="false" ht="12.75" hidden="false" customHeight="false" outlineLevel="0" collapsed="false">
      <c r="B28" s="0" t="n">
        <v>15</v>
      </c>
      <c r="C28" s="242" t="n">
        <v>42818</v>
      </c>
    </row>
    <row r="29" customFormat="false" ht="12.75" hidden="false" customHeight="false" outlineLevel="0" collapsed="false">
      <c r="B29" s="0" t="n">
        <v>16</v>
      </c>
      <c r="C29" s="244" t="n">
        <v>42819</v>
      </c>
    </row>
    <row r="30" customFormat="false" ht="12.75" hidden="false" customHeight="false" outlineLevel="0" collapsed="false">
      <c r="B30" s="0" t="n">
        <v>17</v>
      </c>
      <c r="C30" s="244" t="n">
        <v>42820</v>
      </c>
    </row>
    <row r="31" customFormat="false" ht="12.75" hidden="false" customHeight="false" outlineLevel="0" collapsed="false">
      <c r="B31" s="0" t="n">
        <v>18</v>
      </c>
      <c r="C31" s="242" t="n">
        <v>42821</v>
      </c>
    </row>
    <row r="32" customFormat="false" ht="12.75" hidden="false" customHeight="false" outlineLevel="0" collapsed="false">
      <c r="B32" s="0" t="n">
        <v>19</v>
      </c>
      <c r="C32" s="242" t="n">
        <v>42822</v>
      </c>
    </row>
    <row r="33" customFormat="false" ht="12.75" hidden="false" customHeight="false" outlineLevel="0" collapsed="false">
      <c r="B33" s="0" t="n">
        <v>20</v>
      </c>
      <c r="C33" s="242" t="n">
        <v>42823</v>
      </c>
    </row>
    <row r="34" customFormat="false" ht="12.75" hidden="false" customHeight="false" outlineLevel="0" collapsed="false">
      <c r="B34" s="0" t="n">
        <v>21</v>
      </c>
      <c r="C34" s="242" t="n">
        <v>42824</v>
      </c>
    </row>
    <row r="35" customFormat="false" ht="12.75" hidden="false" customHeight="false" outlineLevel="0" collapsed="false">
      <c r="B35" s="0" t="n">
        <v>22</v>
      </c>
      <c r="C35" s="242" t="n">
        <v>42825</v>
      </c>
    </row>
    <row r="36" customFormat="false" ht="12.75" hidden="false" customHeight="false" outlineLevel="0" collapsed="false">
      <c r="B36" s="0" t="n">
        <v>23</v>
      </c>
      <c r="C36" s="244" t="n">
        <v>42826</v>
      </c>
    </row>
    <row r="37" customFormat="false" ht="12.75" hidden="false" customHeight="false" outlineLevel="0" collapsed="false">
      <c r="B37" s="0" t="n">
        <v>24</v>
      </c>
      <c r="C37" s="244" t="n">
        <v>42827</v>
      </c>
    </row>
    <row r="38" customFormat="false" ht="12.75" hidden="false" customHeight="false" outlineLevel="0" collapsed="false">
      <c r="B38" s="0" t="n">
        <v>25</v>
      </c>
      <c r="C38" s="242" t="n">
        <v>42828</v>
      </c>
    </row>
    <row r="39" customFormat="false" ht="12.75" hidden="false" customHeight="false" outlineLevel="0" collapsed="false">
      <c r="B39" s="0" t="n">
        <v>26</v>
      </c>
      <c r="C39" s="242" t="n">
        <v>42829</v>
      </c>
    </row>
    <row r="40" customFormat="false" ht="12.75" hidden="false" customHeight="false" outlineLevel="0" collapsed="false">
      <c r="B40" s="0" t="n">
        <v>27</v>
      </c>
      <c r="C40" s="242" t="n">
        <v>42830</v>
      </c>
    </row>
    <row r="41" customFormat="false" ht="12.75" hidden="false" customHeight="false" outlineLevel="0" collapsed="false">
      <c r="B41" s="0" t="n">
        <v>28</v>
      </c>
      <c r="C41" s="242" t="n">
        <v>42831</v>
      </c>
    </row>
    <row r="42" customFormat="false" ht="12.75" hidden="false" customHeight="false" outlineLevel="0" collapsed="false">
      <c r="B42" s="0" t="n">
        <v>29</v>
      </c>
      <c r="C42" s="243" t="n">
        <v>42832</v>
      </c>
    </row>
    <row r="43" customFormat="false" ht="12.75" hidden="false" customHeight="false" outlineLevel="0" collapsed="false">
      <c r="C43" s="244" t="n">
        <v>42833</v>
      </c>
    </row>
    <row r="44" customFormat="false" ht="12.75" hidden="false" customHeight="false" outlineLevel="0" collapsed="false">
      <c r="C44" s="2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0" activeCellId="0" sqref="B50"/>
    </sheetView>
  </sheetViews>
  <sheetFormatPr defaultRowHeight="12.75"/>
  <cols>
    <col collapsed="false" hidden="false" max="1" min="1" style="0" width="8.50510204081633"/>
    <col collapsed="false" hidden="false" max="2" min="2" style="1" width="8.23469387755102"/>
    <col collapsed="false" hidden="false" max="3" min="3" style="0" width="10.6632653061225"/>
    <col collapsed="false" hidden="false" max="34" min="4" style="0" width="6.0765306122449"/>
    <col collapsed="false" hidden="false" max="1025" min="35" style="0" width="8.50510204081633"/>
  </cols>
  <sheetData>
    <row r="1" customFormat="false" ht="12.75" hidden="false" customHeight="false" outlineLevel="0" collapsed="false">
      <c r="B1" s="0"/>
    </row>
    <row r="2" customFormat="false" ht="15.75" hidden="false" customHeight="true" outlineLevel="0" collapsed="false">
      <c r="B2" s="0"/>
      <c r="C2" s="2" t="s">
        <v>0</v>
      </c>
      <c r="D2" s="3" t="n">
        <v>1</v>
      </c>
      <c r="E2" s="4" t="n">
        <v>2</v>
      </c>
      <c r="F2" s="5" t="n">
        <v>3</v>
      </c>
      <c r="G2" s="6" t="n">
        <v>4</v>
      </c>
      <c r="H2" s="3" t="n">
        <v>5</v>
      </c>
      <c r="I2" s="4" t="n">
        <v>6</v>
      </c>
      <c r="J2" s="4" t="n">
        <v>7</v>
      </c>
      <c r="K2" s="3" t="n">
        <v>8</v>
      </c>
      <c r="L2" s="4" t="n">
        <v>9</v>
      </c>
      <c r="M2" s="4" t="n">
        <v>10</v>
      </c>
      <c r="N2" s="3" t="n">
        <v>11</v>
      </c>
      <c r="O2" s="3" t="n">
        <v>12</v>
      </c>
      <c r="R2" s="7" t="s">
        <v>0</v>
      </c>
      <c r="S2" s="3" t="n">
        <v>1</v>
      </c>
      <c r="T2" s="4" t="n">
        <v>2</v>
      </c>
      <c r="U2" s="5" t="n">
        <v>3</v>
      </c>
      <c r="V2" s="6" t="n">
        <v>4</v>
      </c>
      <c r="W2" s="3" t="n">
        <v>5</v>
      </c>
      <c r="X2" s="4" t="n">
        <v>6</v>
      </c>
      <c r="Y2" s="4" t="n">
        <v>7</v>
      </c>
      <c r="Z2" s="3" t="n">
        <v>8</v>
      </c>
      <c r="AA2" s="4" t="n">
        <v>9</v>
      </c>
      <c r="AB2" s="4" t="n">
        <v>10</v>
      </c>
      <c r="AC2" s="3" t="n">
        <v>11</v>
      </c>
      <c r="AD2" s="3" t="n">
        <v>12</v>
      </c>
    </row>
    <row r="3" customFormat="false" ht="15.75" hidden="false" customHeight="true" outlineLevel="0" collapsed="false">
      <c r="B3" s="0"/>
      <c r="C3" s="8" t="s">
        <v>1</v>
      </c>
      <c r="D3" s="3" t="n">
        <f aca="false">A13</f>
        <v>112</v>
      </c>
      <c r="E3" s="3" t="n">
        <f aca="false">A22</f>
        <v>20</v>
      </c>
      <c r="F3" s="3"/>
      <c r="G3" s="3"/>
      <c r="H3" s="3"/>
      <c r="I3" s="3"/>
      <c r="J3" s="3"/>
      <c r="K3" s="3"/>
      <c r="L3" s="3"/>
      <c r="M3" s="3"/>
      <c r="N3" s="3"/>
      <c r="O3" s="3"/>
      <c r="R3" s="9" t="s">
        <v>1</v>
      </c>
      <c r="S3" s="3" t="n">
        <f aca="false">D3</f>
        <v>112</v>
      </c>
      <c r="T3" s="3" t="n">
        <f aca="false">S3+E3</f>
        <v>132</v>
      </c>
      <c r="U3" s="3" t="n">
        <f aca="false">T3+F3</f>
        <v>132</v>
      </c>
      <c r="V3" s="3" t="n">
        <f aca="false">U3+G3</f>
        <v>132</v>
      </c>
      <c r="W3" s="3" t="n">
        <f aca="false">V3+H3</f>
        <v>132</v>
      </c>
      <c r="X3" s="3" t="n">
        <f aca="false">W3+I3</f>
        <v>132</v>
      </c>
      <c r="Y3" s="3" t="n">
        <f aca="false">X3+J3</f>
        <v>132</v>
      </c>
      <c r="Z3" s="3" t="n">
        <f aca="false">Y3+K3</f>
        <v>132</v>
      </c>
      <c r="AA3" s="3" t="n">
        <f aca="false">Z3+L3</f>
        <v>132</v>
      </c>
      <c r="AB3" s="3" t="n">
        <f aca="false">AA3+M3</f>
        <v>132</v>
      </c>
      <c r="AC3" s="3" t="n">
        <f aca="false">AB3+N3</f>
        <v>132</v>
      </c>
      <c r="AD3" s="3" t="n">
        <f aca="false">AC3+O3</f>
        <v>132</v>
      </c>
    </row>
    <row r="4" customFormat="false" ht="15.75" hidden="false" customHeight="true" outlineLevel="0" collapsed="false">
      <c r="B4" s="0"/>
      <c r="C4" s="10" t="s">
        <v>2</v>
      </c>
      <c r="D4" s="11"/>
      <c r="E4" s="11" t="n">
        <f aca="false">A23</f>
        <v>80</v>
      </c>
      <c r="F4" s="11" t="n">
        <f aca="false">A32</f>
        <v>19</v>
      </c>
      <c r="G4" s="11" t="n">
        <f aca="false">A41</f>
        <v>39</v>
      </c>
      <c r="H4" s="12" t="n">
        <f aca="false">A50</f>
        <v>66</v>
      </c>
      <c r="I4" s="12" t="n">
        <f aca="false">A59</f>
        <v>66</v>
      </c>
      <c r="J4" s="12" t="n">
        <f aca="false">A68</f>
        <v>66</v>
      </c>
      <c r="K4" s="12" t="n">
        <f aca="false">A77</f>
        <v>66</v>
      </c>
      <c r="L4" s="12" t="n">
        <f aca="false">A86</f>
        <v>66</v>
      </c>
      <c r="M4" s="12" t="n">
        <f aca="false">A95</f>
        <v>66</v>
      </c>
      <c r="N4" s="12" t="n">
        <f aca="false">A104</f>
        <v>66</v>
      </c>
      <c r="O4" s="12" t="n">
        <f aca="false">A113</f>
        <v>66</v>
      </c>
      <c r="R4" s="13" t="s">
        <v>2</v>
      </c>
      <c r="S4" s="11"/>
      <c r="T4" s="11" t="n">
        <f aca="false">S4+E4</f>
        <v>80</v>
      </c>
      <c r="U4" s="11" t="n">
        <f aca="false">T4+F4</f>
        <v>99</v>
      </c>
      <c r="V4" s="11" t="n">
        <f aca="false">U4+G4</f>
        <v>138</v>
      </c>
      <c r="W4" s="12" t="n">
        <f aca="false">V4+H4</f>
        <v>204</v>
      </c>
      <c r="X4" s="12" t="n">
        <f aca="false">W4+I4</f>
        <v>270</v>
      </c>
      <c r="Y4" s="12" t="n">
        <f aca="false">X4+J4</f>
        <v>336</v>
      </c>
      <c r="Z4" s="12" t="n">
        <f aca="false">Y4+K4</f>
        <v>402</v>
      </c>
      <c r="AA4" s="12" t="n">
        <f aca="false">Z4+L4</f>
        <v>468</v>
      </c>
      <c r="AB4" s="12" t="n">
        <f aca="false">AA4+M4</f>
        <v>534</v>
      </c>
      <c r="AC4" s="12" t="n">
        <f aca="false">AB4+N4</f>
        <v>600</v>
      </c>
      <c r="AD4" s="12" t="n">
        <f aca="false">AC4+O4</f>
        <v>666</v>
      </c>
    </row>
    <row r="5" customFormat="false" ht="15.75" hidden="false" customHeight="true" outlineLevel="0" collapsed="false">
      <c r="B5" s="0"/>
      <c r="C5" s="14" t="s">
        <v>3</v>
      </c>
      <c r="D5" s="15"/>
      <c r="E5" s="15"/>
      <c r="F5" s="15" t="n">
        <f aca="false">A33</f>
        <v>7</v>
      </c>
      <c r="G5" s="15" t="n">
        <f aca="false">A42</f>
        <v>12</v>
      </c>
      <c r="H5" s="16" t="n">
        <f aca="false">A51</f>
        <v>22</v>
      </c>
      <c r="I5" s="15" t="n">
        <f aca="false">A60</f>
        <v>22</v>
      </c>
      <c r="J5" s="15" t="n">
        <f aca="false">A69</f>
        <v>22</v>
      </c>
      <c r="K5" s="15" t="n">
        <f aca="false">A78</f>
        <v>22</v>
      </c>
      <c r="L5" s="15" t="n">
        <f aca="false">A87</f>
        <v>22</v>
      </c>
      <c r="M5" s="15" t="n">
        <f aca="false">A96</f>
        <v>22</v>
      </c>
      <c r="N5" s="15" t="n">
        <f aca="false">A105</f>
        <v>22</v>
      </c>
      <c r="O5" s="16" t="n">
        <f aca="false">A114</f>
        <v>22</v>
      </c>
      <c r="R5" s="17" t="s">
        <v>3</v>
      </c>
      <c r="S5" s="15"/>
      <c r="T5" s="15"/>
      <c r="U5" s="15" t="n">
        <f aca="false">T5+F5</f>
        <v>7</v>
      </c>
      <c r="V5" s="15" t="n">
        <f aca="false">U5+G5</f>
        <v>19</v>
      </c>
      <c r="W5" s="16" t="n">
        <f aca="false">V5+H5</f>
        <v>41</v>
      </c>
      <c r="X5" s="15" t="n">
        <f aca="false">W5+I5</f>
        <v>63</v>
      </c>
      <c r="Y5" s="15" t="n">
        <f aca="false">X5+J5</f>
        <v>85</v>
      </c>
      <c r="Z5" s="15" t="n">
        <f aca="false">Y5+K5</f>
        <v>107</v>
      </c>
      <c r="AA5" s="15" t="n">
        <f aca="false">Z5+L5</f>
        <v>129</v>
      </c>
      <c r="AB5" s="15" t="n">
        <f aca="false">AA5+M5</f>
        <v>151</v>
      </c>
      <c r="AC5" s="15" t="n">
        <f aca="false">AB5+N5</f>
        <v>173</v>
      </c>
      <c r="AD5" s="16" t="n">
        <f aca="false">AC5+O5</f>
        <v>195</v>
      </c>
    </row>
    <row r="6" customFormat="false" ht="15.75" hidden="false" customHeight="true" outlineLevel="0" collapsed="false">
      <c r="B6" s="0"/>
      <c r="C6" s="18" t="s">
        <v>4</v>
      </c>
      <c r="D6" s="19"/>
      <c r="E6" s="19"/>
      <c r="F6" s="19"/>
      <c r="G6" s="19"/>
      <c r="H6" s="19" t="n">
        <f aca="false">A52</f>
        <v>31</v>
      </c>
      <c r="I6" s="19" t="n">
        <f aca="false">A61</f>
        <v>31</v>
      </c>
      <c r="J6" s="19" t="n">
        <f aca="false">A70</f>
        <v>31</v>
      </c>
      <c r="K6" s="19" t="n">
        <f aca="false">A79</f>
        <v>31</v>
      </c>
      <c r="L6" s="19" t="n">
        <f aca="false">A88</f>
        <v>31</v>
      </c>
      <c r="M6" s="19" t="n">
        <f aca="false">A97</f>
        <v>31</v>
      </c>
      <c r="N6" s="19" t="n">
        <f aca="false">A106</f>
        <v>31</v>
      </c>
      <c r="O6" s="19" t="n">
        <f aca="false">A115</f>
        <v>31</v>
      </c>
      <c r="R6" s="20" t="s">
        <v>4</v>
      </c>
      <c r="S6" s="19"/>
      <c r="T6" s="19"/>
      <c r="U6" s="19"/>
      <c r="V6" s="19"/>
      <c r="W6" s="19" t="n">
        <f aca="false">V6+H6</f>
        <v>31</v>
      </c>
      <c r="X6" s="19" t="n">
        <f aca="false">W6+I6</f>
        <v>62</v>
      </c>
      <c r="Y6" s="19" t="n">
        <f aca="false">X6+J6</f>
        <v>93</v>
      </c>
      <c r="Z6" s="19" t="n">
        <f aca="false">Y6+K6</f>
        <v>124</v>
      </c>
      <c r="AA6" s="19" t="n">
        <f aca="false">Z6+L6</f>
        <v>155</v>
      </c>
      <c r="AB6" s="19" t="n">
        <f aca="false">AA6+M6</f>
        <v>186</v>
      </c>
      <c r="AC6" s="19" t="n">
        <f aca="false">AB6+N6</f>
        <v>217</v>
      </c>
      <c r="AD6" s="19" t="n">
        <f aca="false">AC6+O6</f>
        <v>248</v>
      </c>
    </row>
    <row r="7" customFormat="false" ht="15.75" hidden="false" customHeight="true" outlineLevel="0" collapsed="false">
      <c r="B7" s="0"/>
      <c r="C7" s="21" t="s">
        <v>5</v>
      </c>
      <c r="D7" s="22" t="n">
        <f aca="false">A17</f>
        <v>54</v>
      </c>
      <c r="E7" s="22" t="n">
        <f aca="false">A26</f>
        <v>48</v>
      </c>
      <c r="F7" s="22" t="n">
        <f aca="false">A35</f>
        <v>38</v>
      </c>
      <c r="G7" s="22" t="n">
        <f aca="false">A44</f>
        <v>42</v>
      </c>
      <c r="H7" s="22" t="n">
        <f aca="false">A53</f>
        <v>54</v>
      </c>
      <c r="I7" s="22" t="n">
        <f aca="false">A62</f>
        <v>54</v>
      </c>
      <c r="J7" s="22" t="n">
        <f aca="false">A71</f>
        <v>54</v>
      </c>
      <c r="K7" s="22" t="n">
        <f aca="false">A80</f>
        <v>54</v>
      </c>
      <c r="L7" s="22" t="n">
        <f aca="false">A89</f>
        <v>54</v>
      </c>
      <c r="M7" s="22" t="n">
        <f aca="false">A98</f>
        <v>54</v>
      </c>
      <c r="N7" s="22" t="n">
        <f aca="false">A107</f>
        <v>54</v>
      </c>
      <c r="O7" s="22" t="n">
        <f aca="false">A116</f>
        <v>54</v>
      </c>
      <c r="R7" s="23" t="s">
        <v>5</v>
      </c>
      <c r="S7" s="22" t="n">
        <f aca="false">D7</f>
        <v>54</v>
      </c>
      <c r="T7" s="22" t="n">
        <f aca="false">S7+E7</f>
        <v>102</v>
      </c>
      <c r="U7" s="22" t="n">
        <f aca="false">T7+F7</f>
        <v>140</v>
      </c>
      <c r="V7" s="22" t="n">
        <f aca="false">U7+G7</f>
        <v>182</v>
      </c>
      <c r="W7" s="22" t="n">
        <f aca="false">V7+H7</f>
        <v>236</v>
      </c>
      <c r="X7" s="22" t="n">
        <f aca="false">W7+I7</f>
        <v>290</v>
      </c>
      <c r="Y7" s="22" t="n">
        <f aca="false">X7+J7</f>
        <v>344</v>
      </c>
      <c r="Z7" s="22" t="n">
        <f aca="false">Y7+K7</f>
        <v>398</v>
      </c>
      <c r="AA7" s="22" t="n">
        <f aca="false">Z7+L7</f>
        <v>452</v>
      </c>
      <c r="AB7" s="22" t="n">
        <f aca="false">AA7+M7</f>
        <v>506</v>
      </c>
      <c r="AC7" s="22" t="n">
        <f aca="false">AB7+N7</f>
        <v>560</v>
      </c>
      <c r="AD7" s="22" t="n">
        <f aca="false">AC7+O7</f>
        <v>614</v>
      </c>
    </row>
    <row r="8" customFormat="false" ht="15.75" hidden="false" customHeight="true" outlineLevel="0" collapsed="false">
      <c r="B8" s="0"/>
      <c r="C8" s="24" t="s">
        <v>6</v>
      </c>
      <c r="D8" s="25" t="n">
        <f aca="false">A18</f>
        <v>23</v>
      </c>
      <c r="E8" s="25" t="n">
        <f aca="false">A27</f>
        <v>20</v>
      </c>
      <c r="F8" s="25" t="n">
        <f aca="false">A36</f>
        <v>14</v>
      </c>
      <c r="G8" s="25" t="n">
        <f aca="false">A45</f>
        <v>24</v>
      </c>
      <c r="H8" s="25" t="n">
        <f aca="false">A54</f>
        <v>46</v>
      </c>
      <c r="I8" s="25" t="n">
        <f aca="false">A63</f>
        <v>46</v>
      </c>
      <c r="J8" s="25" t="n">
        <f aca="false">A72</f>
        <v>46</v>
      </c>
      <c r="K8" s="25" t="n">
        <f aca="false">A81</f>
        <v>46</v>
      </c>
      <c r="L8" s="25" t="n">
        <f aca="false">A90</f>
        <v>46</v>
      </c>
      <c r="M8" s="25" t="n">
        <f aca="false">A99</f>
        <v>46</v>
      </c>
      <c r="N8" s="25" t="n">
        <f aca="false">A108</f>
        <v>46</v>
      </c>
      <c r="O8" s="25" t="n">
        <f aca="false">A117</f>
        <v>46</v>
      </c>
      <c r="R8" s="26" t="s">
        <v>6</v>
      </c>
      <c r="S8" s="25" t="n">
        <f aca="false">D8</f>
        <v>23</v>
      </c>
      <c r="T8" s="25" t="n">
        <f aca="false">S8+E8</f>
        <v>43</v>
      </c>
      <c r="U8" s="25" t="n">
        <f aca="false">T8+F8</f>
        <v>57</v>
      </c>
      <c r="V8" s="25" t="n">
        <f aca="false">U8+G8</f>
        <v>81</v>
      </c>
      <c r="W8" s="25" t="n">
        <f aca="false">V8+H8</f>
        <v>127</v>
      </c>
      <c r="X8" s="25" t="n">
        <f aca="false">W8+I8</f>
        <v>173</v>
      </c>
      <c r="Y8" s="25" t="n">
        <f aca="false">X8+J8</f>
        <v>219</v>
      </c>
      <c r="Z8" s="25" t="n">
        <f aca="false">Y8+K8</f>
        <v>265</v>
      </c>
      <c r="AA8" s="25" t="n">
        <f aca="false">Z8+L8</f>
        <v>311</v>
      </c>
      <c r="AB8" s="25" t="n">
        <f aca="false">AA8+M8</f>
        <v>357</v>
      </c>
      <c r="AC8" s="25" t="n">
        <f aca="false">AB8+N8</f>
        <v>403</v>
      </c>
      <c r="AD8" s="25" t="n">
        <f aca="false">AC8+O8</f>
        <v>449</v>
      </c>
    </row>
    <row r="9" customFormat="false" ht="15.75" hidden="false" customHeight="true" outlineLevel="0" collapsed="false">
      <c r="B9" s="0"/>
      <c r="C9" s="27"/>
      <c r="D9" s="5" t="n">
        <f aca="false">SUM(D3:D8)</f>
        <v>189</v>
      </c>
      <c r="E9" s="5" t="n">
        <f aca="false">SUM(E3:E8)</f>
        <v>168</v>
      </c>
      <c r="F9" s="5" t="n">
        <f aca="false">SUM(F3:F8)</f>
        <v>78</v>
      </c>
      <c r="G9" s="5" t="n">
        <f aca="false">SUM(G3:G8)</f>
        <v>117</v>
      </c>
      <c r="H9" s="5" t="n">
        <f aca="false">SUM(H3:H8)</f>
        <v>219</v>
      </c>
      <c r="I9" s="5" t="n">
        <f aca="false">SUM(I3:I8)</f>
        <v>219</v>
      </c>
      <c r="J9" s="5" t="n">
        <f aca="false">SUM(J3:J8)</f>
        <v>219</v>
      </c>
      <c r="K9" s="5" t="n">
        <f aca="false">SUM(K3:K8)</f>
        <v>219</v>
      </c>
      <c r="L9" s="5" t="n">
        <f aca="false">SUM(L3:L8)</f>
        <v>219</v>
      </c>
      <c r="M9" s="5" t="n">
        <f aca="false">SUM(M3:M8)</f>
        <v>219</v>
      </c>
      <c r="N9" s="5" t="n">
        <f aca="false">SUM(N3:N8)</f>
        <v>219</v>
      </c>
      <c r="O9" s="5" t="n">
        <f aca="false">SUM(O3:O8)</f>
        <v>219</v>
      </c>
      <c r="R9" s="28"/>
      <c r="S9" s="5" t="n">
        <f aca="false">SUM(S3:S8)</f>
        <v>189</v>
      </c>
      <c r="T9" s="5" t="n">
        <f aca="false">SUM(T3:T8)</f>
        <v>357</v>
      </c>
      <c r="U9" s="5" t="n">
        <f aca="false">SUM(U3:U8)</f>
        <v>435</v>
      </c>
      <c r="V9" s="5" t="n">
        <f aca="false">SUM(V3:V8)</f>
        <v>552</v>
      </c>
      <c r="W9" s="5" t="n">
        <f aca="false">SUM(W3:W8)</f>
        <v>771</v>
      </c>
      <c r="X9" s="5" t="n">
        <f aca="false">SUM(X3:X8)</f>
        <v>990</v>
      </c>
      <c r="Y9" s="5" t="n">
        <f aca="false">SUM(Y3:Y8)</f>
        <v>1209</v>
      </c>
      <c r="Z9" s="5" t="n">
        <f aca="false">SUM(Z3:Z8)</f>
        <v>1428</v>
      </c>
      <c r="AA9" s="5" t="n">
        <f aca="false">SUM(AA3:AA8)</f>
        <v>1647</v>
      </c>
      <c r="AB9" s="5" t="n">
        <f aca="false">SUM(AB3:AB8)</f>
        <v>1866</v>
      </c>
      <c r="AC9" s="5" t="n">
        <f aca="false">SUM(AC3:AC8)</f>
        <v>2085</v>
      </c>
      <c r="AD9" s="5" t="n">
        <f aca="false">SUM(AD3:AD8)</f>
        <v>2304</v>
      </c>
    </row>
    <row r="10" customFormat="false" ht="15.75" hidden="false" customHeight="true" outlineLevel="0" collapsed="false">
      <c r="B10" s="0"/>
      <c r="C10" s="29"/>
      <c r="D10" s="30"/>
      <c r="H10" s="30"/>
    </row>
    <row r="11" customFormat="false" ht="15.75" hidden="false" customHeight="true" outlineLevel="0" collapsed="false">
      <c r="B11" s="0"/>
      <c r="C11" s="29"/>
      <c r="D11" s="30"/>
      <c r="H11" s="30"/>
    </row>
    <row r="12" customFormat="false" ht="15.75" hidden="false" customHeight="true" outlineLevel="0" collapsed="false">
      <c r="A12" s="31" t="s">
        <v>7</v>
      </c>
      <c r="B12" s="0"/>
      <c r="C12" s="2" t="n">
        <v>42752</v>
      </c>
      <c r="D12" s="3" t="n">
        <v>1</v>
      </c>
      <c r="E12" s="4" t="n">
        <v>2</v>
      </c>
      <c r="F12" s="4" t="n">
        <v>3</v>
      </c>
      <c r="G12" s="3" t="n">
        <v>4</v>
      </c>
      <c r="H12" s="32" t="n">
        <v>5</v>
      </c>
      <c r="I12" s="33" t="n">
        <v>6</v>
      </c>
      <c r="J12" s="34" t="n">
        <v>7</v>
      </c>
      <c r="K12" s="35" t="n">
        <v>8</v>
      </c>
      <c r="L12" s="4" t="n">
        <v>9</v>
      </c>
      <c r="M12" s="4" t="n">
        <v>10</v>
      </c>
      <c r="N12" s="3" t="n">
        <v>11</v>
      </c>
      <c r="O12" s="32" t="n">
        <v>12</v>
      </c>
      <c r="P12" s="33" t="n">
        <v>13</v>
      </c>
      <c r="Q12" s="34" t="n">
        <v>14</v>
      </c>
      <c r="R12" s="35" t="n">
        <v>15</v>
      </c>
      <c r="S12" s="4" t="n">
        <v>16</v>
      </c>
      <c r="T12" s="4" t="n">
        <v>17</v>
      </c>
      <c r="U12" s="3" t="n">
        <v>18</v>
      </c>
      <c r="V12" s="32" t="n">
        <v>19</v>
      </c>
      <c r="W12" s="33" t="n">
        <v>20</v>
      </c>
      <c r="X12" s="34" t="n">
        <v>21</v>
      </c>
      <c r="Y12" s="35" t="n">
        <v>22</v>
      </c>
      <c r="Z12" s="4" t="n">
        <v>23</v>
      </c>
      <c r="AA12" s="4" t="n">
        <v>24</v>
      </c>
      <c r="AB12" s="3" t="n">
        <v>25</v>
      </c>
      <c r="AC12" s="32" t="n">
        <v>26</v>
      </c>
      <c r="AD12" s="33" t="n">
        <v>27</v>
      </c>
      <c r="AE12" s="34" t="n">
        <v>28</v>
      </c>
      <c r="AF12" s="36" t="n">
        <v>29</v>
      </c>
      <c r="AG12" s="4" t="n">
        <v>30</v>
      </c>
      <c r="AH12" s="3" t="n">
        <v>31</v>
      </c>
    </row>
    <row r="13" customFormat="false" ht="15.75" hidden="false" customHeight="true" outlineLevel="0" collapsed="false">
      <c r="A13" s="8" t="n">
        <f aca="false">SUM(D13:AH13)</f>
        <v>112</v>
      </c>
      <c r="B13" s="0"/>
      <c r="C13" s="8" t="s">
        <v>1</v>
      </c>
      <c r="D13" s="37" t="n">
        <v>4</v>
      </c>
      <c r="E13" s="37" t="n">
        <v>4</v>
      </c>
      <c r="F13" s="37" t="n">
        <v>4</v>
      </c>
      <c r="G13" s="37" t="n">
        <v>4</v>
      </c>
      <c r="H13" s="38" t="n">
        <v>4</v>
      </c>
      <c r="I13" s="39" t="n">
        <v>2.5</v>
      </c>
      <c r="J13" s="40" t="n">
        <v>2.5</v>
      </c>
      <c r="K13" s="41" t="n">
        <v>4</v>
      </c>
      <c r="L13" s="37" t="n">
        <v>4</v>
      </c>
      <c r="M13" s="37" t="n">
        <v>4</v>
      </c>
      <c r="N13" s="37" t="n">
        <v>4</v>
      </c>
      <c r="O13" s="38" t="n">
        <v>4</v>
      </c>
      <c r="P13" s="39" t="n">
        <v>2.5</v>
      </c>
      <c r="Q13" s="40" t="n">
        <v>2.5</v>
      </c>
      <c r="R13" s="41" t="n">
        <v>4</v>
      </c>
      <c r="S13" s="37" t="n">
        <v>4</v>
      </c>
      <c r="T13" s="37" t="n">
        <v>4</v>
      </c>
      <c r="U13" s="37" t="n">
        <v>4</v>
      </c>
      <c r="V13" s="38" t="n">
        <v>4</v>
      </c>
      <c r="W13" s="39" t="n">
        <v>2.5</v>
      </c>
      <c r="X13" s="40" t="n">
        <v>2.5</v>
      </c>
      <c r="Y13" s="41" t="n">
        <v>4</v>
      </c>
      <c r="Z13" s="37" t="n">
        <v>4</v>
      </c>
      <c r="AA13" s="37" t="n">
        <v>4</v>
      </c>
      <c r="AB13" s="37" t="n">
        <v>4</v>
      </c>
      <c r="AC13" s="38" t="n">
        <v>4</v>
      </c>
      <c r="AD13" s="39" t="n">
        <v>2.5</v>
      </c>
      <c r="AE13" s="40" t="n">
        <v>2.5</v>
      </c>
      <c r="AF13" s="41" t="n">
        <v>4</v>
      </c>
      <c r="AG13" s="37" t="n">
        <v>4</v>
      </c>
      <c r="AH13" s="37" t="n">
        <v>4</v>
      </c>
    </row>
    <row r="14" customFormat="false" ht="15.75" hidden="false" customHeight="true" outlineLevel="0" collapsed="false">
      <c r="A14" s="42" t="n">
        <f aca="false">SUM(D14:AH14)</f>
        <v>0</v>
      </c>
      <c r="B14" s="0"/>
      <c r="C14" s="42" t="s">
        <v>2</v>
      </c>
      <c r="D14" s="4"/>
      <c r="E14" s="4"/>
      <c r="F14" s="4"/>
      <c r="G14" s="4"/>
      <c r="H14" s="43"/>
      <c r="I14" s="44"/>
      <c r="J14" s="45"/>
      <c r="K14" s="36"/>
      <c r="L14" s="4"/>
      <c r="M14" s="4"/>
      <c r="N14" s="4"/>
      <c r="O14" s="43"/>
      <c r="P14" s="44"/>
      <c r="Q14" s="45"/>
      <c r="R14" s="36"/>
      <c r="S14" s="4"/>
      <c r="T14" s="4"/>
      <c r="U14" s="4"/>
      <c r="V14" s="43"/>
      <c r="W14" s="44"/>
      <c r="X14" s="45"/>
      <c r="Y14" s="36"/>
      <c r="Z14" s="4"/>
      <c r="AA14" s="4"/>
      <c r="AB14" s="4"/>
      <c r="AC14" s="43"/>
      <c r="AD14" s="44"/>
      <c r="AE14" s="45"/>
      <c r="AF14" s="35"/>
      <c r="AG14" s="3"/>
      <c r="AH14" s="3"/>
    </row>
    <row r="15" customFormat="false" ht="15.75" hidden="false" customHeight="true" outlineLevel="0" collapsed="false">
      <c r="A15" s="14" t="n">
        <f aca="false">SUM(D15:AH15)</f>
        <v>0</v>
      </c>
      <c r="B15" s="0"/>
      <c r="C15" s="14" t="s">
        <v>3</v>
      </c>
      <c r="D15" s="4"/>
      <c r="E15" s="4"/>
      <c r="F15" s="4"/>
      <c r="G15" s="4"/>
      <c r="H15" s="43"/>
      <c r="I15" s="44"/>
      <c r="J15" s="45"/>
      <c r="K15" s="36"/>
      <c r="L15" s="4"/>
      <c r="M15" s="4"/>
      <c r="N15" s="4"/>
      <c r="O15" s="43"/>
      <c r="P15" s="44"/>
      <c r="Q15" s="45"/>
      <c r="R15" s="36"/>
      <c r="S15" s="4"/>
      <c r="T15" s="4"/>
      <c r="U15" s="4"/>
      <c r="V15" s="43"/>
      <c r="W15" s="44"/>
      <c r="X15" s="45"/>
      <c r="Y15" s="36"/>
      <c r="Z15" s="4"/>
      <c r="AA15" s="4"/>
      <c r="AB15" s="4"/>
      <c r="AC15" s="43"/>
      <c r="AD15" s="44"/>
      <c r="AE15" s="45"/>
      <c r="AF15" s="35"/>
      <c r="AG15" s="3"/>
      <c r="AH15" s="3"/>
    </row>
    <row r="16" customFormat="false" ht="15.75" hidden="false" customHeight="true" outlineLevel="0" collapsed="false">
      <c r="A16" s="46" t="n">
        <f aca="false">SUM(D16:AH16)</f>
        <v>0</v>
      </c>
      <c r="B16" s="0"/>
      <c r="C16" s="46" t="s">
        <v>4</v>
      </c>
      <c r="D16" s="47"/>
      <c r="E16" s="4"/>
      <c r="F16" s="4"/>
      <c r="G16" s="4"/>
      <c r="H16" s="32"/>
      <c r="I16" s="44"/>
      <c r="J16" s="45"/>
      <c r="K16" s="36"/>
      <c r="L16" s="4"/>
      <c r="M16" s="4"/>
      <c r="N16" s="4"/>
      <c r="O16" s="32"/>
      <c r="P16" s="44"/>
      <c r="Q16" s="45"/>
      <c r="R16" s="36"/>
      <c r="S16" s="4"/>
      <c r="T16" s="4"/>
      <c r="U16" s="4"/>
      <c r="V16" s="32"/>
      <c r="W16" s="44"/>
      <c r="X16" s="45"/>
      <c r="Y16" s="36"/>
      <c r="Z16" s="4"/>
      <c r="AA16" s="4"/>
      <c r="AB16" s="4"/>
      <c r="AC16" s="32"/>
      <c r="AD16" s="44"/>
      <c r="AE16" s="45"/>
      <c r="AF16" s="36"/>
      <c r="AG16" s="4"/>
      <c r="AH16" s="4"/>
    </row>
    <row r="17" customFormat="false" ht="15.75" hidden="false" customHeight="true" outlineLevel="0" collapsed="false">
      <c r="A17" s="21" t="n">
        <f aca="false">SUM(D17:AH17)</f>
        <v>54</v>
      </c>
      <c r="B17" s="0"/>
      <c r="C17" s="21" t="s">
        <v>5</v>
      </c>
      <c r="D17" s="22" t="n">
        <v>2</v>
      </c>
      <c r="E17" s="22" t="n">
        <v>2</v>
      </c>
      <c r="F17" s="22" t="n">
        <v>2</v>
      </c>
      <c r="G17" s="22" t="n">
        <v>2</v>
      </c>
      <c r="H17" s="48" t="n">
        <v>2</v>
      </c>
      <c r="I17" s="49" t="n">
        <v>1</v>
      </c>
      <c r="J17" s="50" t="n">
        <v>1</v>
      </c>
      <c r="K17" s="51" t="n">
        <v>2</v>
      </c>
      <c r="L17" s="22" t="n">
        <v>2</v>
      </c>
      <c r="M17" s="22" t="n">
        <v>2</v>
      </c>
      <c r="N17" s="22" t="n">
        <v>2</v>
      </c>
      <c r="O17" s="48" t="n">
        <v>2</v>
      </c>
      <c r="P17" s="49" t="n">
        <v>1</v>
      </c>
      <c r="Q17" s="50" t="n">
        <v>1</v>
      </c>
      <c r="R17" s="51" t="n">
        <v>2</v>
      </c>
      <c r="S17" s="22" t="n">
        <v>2</v>
      </c>
      <c r="T17" s="22" t="n">
        <v>2</v>
      </c>
      <c r="U17" s="22" t="n">
        <v>2</v>
      </c>
      <c r="V17" s="48" t="n">
        <v>2</v>
      </c>
      <c r="W17" s="49" t="n">
        <v>1</v>
      </c>
      <c r="X17" s="50" t="n">
        <v>1</v>
      </c>
      <c r="Y17" s="51" t="n">
        <v>2</v>
      </c>
      <c r="Z17" s="22" t="n">
        <v>2</v>
      </c>
      <c r="AA17" s="22" t="n">
        <v>2</v>
      </c>
      <c r="AB17" s="22" t="n">
        <v>2</v>
      </c>
      <c r="AC17" s="48" t="n">
        <v>2</v>
      </c>
      <c r="AD17" s="49" t="n">
        <v>1</v>
      </c>
      <c r="AE17" s="50" t="n">
        <v>1</v>
      </c>
      <c r="AF17" s="51" t="n">
        <v>2</v>
      </c>
      <c r="AG17" s="22" t="n">
        <v>2</v>
      </c>
      <c r="AH17" s="22" t="n">
        <v>2</v>
      </c>
    </row>
    <row r="18" customFormat="false" ht="15.75" hidden="false" customHeight="true" outlineLevel="0" collapsed="false">
      <c r="A18" s="24" t="n">
        <f aca="false">SUM(D18:AH18)</f>
        <v>23</v>
      </c>
      <c r="B18" s="0"/>
      <c r="C18" s="24" t="s">
        <v>6</v>
      </c>
      <c r="D18" s="25" t="n">
        <v>1</v>
      </c>
      <c r="E18" s="25" t="n">
        <v>1</v>
      </c>
      <c r="F18" s="25" t="n">
        <v>1</v>
      </c>
      <c r="G18" s="25" t="n">
        <v>1</v>
      </c>
      <c r="H18" s="52" t="n">
        <v>1</v>
      </c>
      <c r="I18" s="53"/>
      <c r="J18" s="54"/>
      <c r="K18" s="55" t="n">
        <v>1</v>
      </c>
      <c r="L18" s="25" t="n">
        <v>1</v>
      </c>
      <c r="M18" s="25" t="n">
        <v>1</v>
      </c>
      <c r="N18" s="25" t="n">
        <v>1</v>
      </c>
      <c r="O18" s="52" t="n">
        <v>1</v>
      </c>
      <c r="P18" s="53"/>
      <c r="Q18" s="54"/>
      <c r="R18" s="55" t="n">
        <v>1</v>
      </c>
      <c r="S18" s="25" t="n">
        <v>1</v>
      </c>
      <c r="T18" s="25" t="n">
        <v>1</v>
      </c>
      <c r="U18" s="25" t="n">
        <v>1</v>
      </c>
      <c r="V18" s="52" t="n">
        <v>1</v>
      </c>
      <c r="W18" s="53"/>
      <c r="X18" s="54"/>
      <c r="Y18" s="55" t="n">
        <v>1</v>
      </c>
      <c r="Z18" s="25" t="n">
        <v>1</v>
      </c>
      <c r="AA18" s="25" t="n">
        <v>1</v>
      </c>
      <c r="AB18" s="25" t="n">
        <v>1</v>
      </c>
      <c r="AC18" s="52" t="n">
        <v>1</v>
      </c>
      <c r="AD18" s="53"/>
      <c r="AE18" s="54"/>
      <c r="AF18" s="55" t="n">
        <v>1</v>
      </c>
      <c r="AG18" s="25" t="n">
        <v>1</v>
      </c>
      <c r="AH18" s="25" t="n">
        <v>1</v>
      </c>
    </row>
    <row r="19" customFormat="false" ht="12.75" hidden="false" customHeight="false" outlineLevel="0" collapsed="false">
      <c r="A19" s="56" t="n">
        <f aca="false">SUM(A13:A18)</f>
        <v>189</v>
      </c>
      <c r="B19" s="0"/>
      <c r="C19" s="27"/>
      <c r="D19" s="4" t="n">
        <f aca="false">SUM(D13:D18)</f>
        <v>7</v>
      </c>
      <c r="E19" s="4" t="n">
        <f aca="false">SUM(E13:E18)</f>
        <v>7</v>
      </c>
      <c r="F19" s="4" t="n">
        <f aca="false">SUM(F13:F18)</f>
        <v>7</v>
      </c>
      <c r="G19" s="4" t="n">
        <f aca="false">SUM(G13:G18)</f>
        <v>7</v>
      </c>
      <c r="H19" s="32" t="n">
        <f aca="false">SUM(H13:H18)</f>
        <v>7</v>
      </c>
      <c r="I19" s="57" t="n">
        <f aca="false">SUM(I13:I18)</f>
        <v>3.5</v>
      </c>
      <c r="J19" s="58" t="n">
        <f aca="false">SUM(J13:J18)</f>
        <v>3.5</v>
      </c>
      <c r="K19" s="36" t="n">
        <f aca="false">SUM(K13:K18)</f>
        <v>7</v>
      </c>
      <c r="L19" s="4" t="n">
        <f aca="false">SUM(L13:L18)</f>
        <v>7</v>
      </c>
      <c r="M19" s="4" t="n">
        <f aca="false">SUM(M13:M18)</f>
        <v>7</v>
      </c>
      <c r="N19" s="4" t="n">
        <f aca="false">SUM(N13:N18)</f>
        <v>7</v>
      </c>
      <c r="O19" s="32" t="n">
        <f aca="false">SUM(O13:O18)</f>
        <v>7</v>
      </c>
      <c r="P19" s="57" t="n">
        <f aca="false">SUM(P13:P18)</f>
        <v>3.5</v>
      </c>
      <c r="Q19" s="58" t="n">
        <f aca="false">SUM(Q13:Q18)</f>
        <v>3.5</v>
      </c>
      <c r="R19" s="36" t="n">
        <f aca="false">SUM(R13:R18)</f>
        <v>7</v>
      </c>
      <c r="S19" s="4" t="n">
        <f aca="false">SUM(S13:S18)</f>
        <v>7</v>
      </c>
      <c r="T19" s="59" t="n">
        <f aca="false">SUM(T13:T18)</f>
        <v>7</v>
      </c>
      <c r="U19" s="59" t="n">
        <f aca="false">SUM(U13:U18)</f>
        <v>7</v>
      </c>
      <c r="V19" s="32" t="n">
        <f aca="false">SUM(V13:V18)</f>
        <v>7</v>
      </c>
      <c r="W19" s="57" t="n">
        <f aca="false">SUM(W13:W18)</f>
        <v>3.5</v>
      </c>
      <c r="X19" s="58" t="n">
        <f aca="false">SUM(X13:X18)</f>
        <v>3.5</v>
      </c>
      <c r="Y19" s="36" t="n">
        <f aca="false">SUM(Y13:Y18)</f>
        <v>7</v>
      </c>
      <c r="Z19" s="4" t="n">
        <f aca="false">SUM(Z13:Z18)</f>
        <v>7</v>
      </c>
      <c r="AA19" s="4" t="n">
        <f aca="false">SUM(AA13:AA18)</f>
        <v>7</v>
      </c>
      <c r="AB19" s="4" t="n">
        <f aca="false">SUM(AB13:AB18)</f>
        <v>7</v>
      </c>
      <c r="AC19" s="32" t="n">
        <f aca="false">SUM(AC13:AC18)</f>
        <v>7</v>
      </c>
      <c r="AD19" s="57" t="n">
        <f aca="false">SUM(AD13:AD18)</f>
        <v>3.5</v>
      </c>
      <c r="AE19" s="58" t="n">
        <f aca="false">SUM(AE13:AE18)</f>
        <v>3.5</v>
      </c>
      <c r="AF19" s="36" t="n">
        <f aca="false">SUM(AF13:AF18)</f>
        <v>7</v>
      </c>
      <c r="AG19" s="4" t="n">
        <f aca="false">SUM(AG13:AG18)</f>
        <v>7</v>
      </c>
      <c r="AH19" s="4" t="n">
        <f aca="false">SUM(AH13:AH18)</f>
        <v>7</v>
      </c>
    </row>
    <row r="20" customFormat="false" ht="12.75" hidden="false" customHeight="false" outlineLevel="0" collapsed="false">
      <c r="B20" s="0"/>
      <c r="C20" s="29"/>
      <c r="H20" s="30"/>
      <c r="K20" s="30"/>
      <c r="T20" s="60"/>
      <c r="U20" s="61"/>
    </row>
    <row r="21" customFormat="false" ht="12.75" hidden="false" customHeight="false" outlineLevel="0" collapsed="false">
      <c r="A21" s="31" t="s">
        <v>7</v>
      </c>
      <c r="B21" s="0"/>
      <c r="C21" s="2" t="n">
        <v>42783</v>
      </c>
      <c r="D21" s="3" t="n">
        <v>1</v>
      </c>
      <c r="E21" s="32" t="n">
        <v>2</v>
      </c>
      <c r="F21" s="33" t="n">
        <v>3</v>
      </c>
      <c r="G21" s="34" t="n">
        <v>4</v>
      </c>
      <c r="H21" s="35" t="n">
        <v>5</v>
      </c>
      <c r="I21" s="4" t="n">
        <v>6</v>
      </c>
      <c r="J21" s="4" t="n">
        <v>7</v>
      </c>
      <c r="K21" s="3" t="n">
        <v>8</v>
      </c>
      <c r="L21" s="32" t="n">
        <v>9</v>
      </c>
      <c r="M21" s="33" t="n">
        <v>10</v>
      </c>
      <c r="N21" s="34" t="n">
        <v>11</v>
      </c>
      <c r="O21" s="35" t="n">
        <v>12</v>
      </c>
      <c r="P21" s="4" t="n">
        <v>13</v>
      </c>
      <c r="Q21" s="4" t="n">
        <v>14</v>
      </c>
      <c r="R21" s="3" t="n">
        <v>15</v>
      </c>
      <c r="S21" s="32" t="n">
        <v>16</v>
      </c>
      <c r="T21" s="39" t="n">
        <v>17</v>
      </c>
      <c r="U21" s="62" t="n">
        <v>18</v>
      </c>
      <c r="V21" s="35" t="n">
        <v>19</v>
      </c>
      <c r="W21" s="4" t="n">
        <v>20</v>
      </c>
      <c r="X21" s="4" t="n">
        <v>21</v>
      </c>
      <c r="Y21" s="3" t="n">
        <v>22</v>
      </c>
      <c r="Z21" s="32" t="n">
        <v>23</v>
      </c>
      <c r="AA21" s="33" t="n">
        <v>24</v>
      </c>
      <c r="AB21" s="34" t="n">
        <v>25</v>
      </c>
      <c r="AC21" s="35" t="n">
        <v>26</v>
      </c>
      <c r="AD21" s="4" t="n">
        <v>27</v>
      </c>
      <c r="AE21" s="4" t="n">
        <v>28</v>
      </c>
      <c r="AF21" s="3"/>
      <c r="AG21" s="4"/>
      <c r="AH21" s="63"/>
      <c r="AI21" s="64"/>
      <c r="AJ21" s="65"/>
      <c r="AK21" s="65"/>
      <c r="AL21" s="65"/>
      <c r="AM21" s="65"/>
      <c r="AN21" s="65"/>
    </row>
    <row r="22" customFormat="false" ht="15" hidden="false" customHeight="false" outlineLevel="0" collapsed="false">
      <c r="A22" s="8" t="n">
        <f aca="false">SUM(D22:AH22)</f>
        <v>20</v>
      </c>
      <c r="B22" s="0"/>
      <c r="C22" s="8" t="s">
        <v>1</v>
      </c>
      <c r="D22" s="37" t="n">
        <v>1</v>
      </c>
      <c r="E22" s="38" t="n">
        <v>1</v>
      </c>
      <c r="F22" s="66"/>
      <c r="G22" s="62"/>
      <c r="H22" s="41" t="n">
        <v>1</v>
      </c>
      <c r="I22" s="37" t="n">
        <v>1</v>
      </c>
      <c r="J22" s="37" t="n">
        <v>1</v>
      </c>
      <c r="K22" s="37" t="n">
        <v>1</v>
      </c>
      <c r="L22" s="38" t="n">
        <v>1</v>
      </c>
      <c r="M22" s="66"/>
      <c r="N22" s="62"/>
      <c r="O22" s="41" t="n">
        <v>1</v>
      </c>
      <c r="P22" s="37" t="n">
        <v>1</v>
      </c>
      <c r="Q22" s="37" t="n">
        <v>1</v>
      </c>
      <c r="R22" s="37" t="n">
        <v>1</v>
      </c>
      <c r="S22" s="38" t="n">
        <v>1</v>
      </c>
      <c r="T22" s="66"/>
      <c r="U22" s="62"/>
      <c r="V22" s="41" t="n">
        <v>1</v>
      </c>
      <c r="W22" s="37" t="n">
        <v>1</v>
      </c>
      <c r="X22" s="37" t="n">
        <v>1</v>
      </c>
      <c r="Y22" s="37" t="n">
        <v>1</v>
      </c>
      <c r="Z22" s="38" t="n">
        <v>1</v>
      </c>
      <c r="AA22" s="66"/>
      <c r="AB22" s="62"/>
      <c r="AC22" s="41" t="n">
        <v>1</v>
      </c>
      <c r="AD22" s="63" t="n">
        <v>1</v>
      </c>
      <c r="AE22" s="63" t="n">
        <v>1</v>
      </c>
      <c r="AF22" s="3"/>
      <c r="AG22" s="3"/>
      <c r="AH22" s="3"/>
      <c r="AI22" s="65"/>
      <c r="AJ22" s="65"/>
      <c r="AK22" s="65"/>
      <c r="AL22" s="65"/>
      <c r="AM22" s="65"/>
      <c r="AN22" s="65"/>
    </row>
    <row r="23" customFormat="false" ht="15" hidden="false" customHeight="false" outlineLevel="0" collapsed="false">
      <c r="A23" s="42" t="n">
        <f aca="false">SUM(D23:AH23)</f>
        <v>80</v>
      </c>
      <c r="B23" s="0"/>
      <c r="C23" s="8" t="s">
        <v>2</v>
      </c>
      <c r="D23" s="11" t="n">
        <v>3</v>
      </c>
      <c r="E23" s="67" t="n">
        <v>3</v>
      </c>
      <c r="F23" s="68" t="n">
        <v>2.5</v>
      </c>
      <c r="G23" s="69" t="n">
        <v>2.5</v>
      </c>
      <c r="H23" s="70" t="n">
        <v>3</v>
      </c>
      <c r="I23" s="12" t="n">
        <v>3</v>
      </c>
      <c r="J23" s="12" t="n">
        <v>3</v>
      </c>
      <c r="K23" s="12" t="n">
        <v>3</v>
      </c>
      <c r="L23" s="71" t="n">
        <v>3</v>
      </c>
      <c r="M23" s="72" t="n">
        <v>2.5</v>
      </c>
      <c r="N23" s="73" t="n">
        <v>2.5</v>
      </c>
      <c r="O23" s="70" t="n">
        <v>3</v>
      </c>
      <c r="P23" s="12" t="n">
        <v>3</v>
      </c>
      <c r="Q23" s="12" t="n">
        <v>3</v>
      </c>
      <c r="R23" s="12" t="n">
        <v>3</v>
      </c>
      <c r="S23" s="71" t="n">
        <v>3</v>
      </c>
      <c r="T23" s="72" t="n">
        <v>2.5</v>
      </c>
      <c r="U23" s="73" t="n">
        <v>2.5</v>
      </c>
      <c r="V23" s="70" t="n">
        <v>3</v>
      </c>
      <c r="W23" s="12" t="n">
        <v>3</v>
      </c>
      <c r="X23" s="12" t="n">
        <v>3</v>
      </c>
      <c r="Y23" s="12" t="n">
        <v>3</v>
      </c>
      <c r="Z23" s="71" t="n">
        <v>3</v>
      </c>
      <c r="AA23" s="72" t="n">
        <v>2.5</v>
      </c>
      <c r="AB23" s="73" t="n">
        <v>2.5</v>
      </c>
      <c r="AC23" s="70" t="n">
        <v>3</v>
      </c>
      <c r="AD23" s="11" t="n">
        <v>3</v>
      </c>
      <c r="AE23" s="11" t="n">
        <v>3</v>
      </c>
      <c r="AF23" s="3"/>
      <c r="AG23" s="3"/>
      <c r="AH23" s="3"/>
      <c r="AI23" s="65"/>
      <c r="AJ23" s="65"/>
      <c r="AK23" s="65"/>
      <c r="AL23" s="65"/>
      <c r="AM23" s="65"/>
      <c r="AN23" s="65"/>
    </row>
    <row r="24" customFormat="false" ht="15" hidden="false" customHeight="false" outlineLevel="0" collapsed="false">
      <c r="A24" s="14" t="n">
        <f aca="false">SUM(D24:AH24)</f>
        <v>0</v>
      </c>
      <c r="B24" s="0"/>
      <c r="C24" s="14" t="s">
        <v>3</v>
      </c>
      <c r="D24" s="4"/>
      <c r="E24" s="32"/>
      <c r="F24" s="44"/>
      <c r="G24" s="45"/>
      <c r="H24" s="35"/>
      <c r="I24" s="4"/>
      <c r="J24" s="4"/>
      <c r="K24" s="4"/>
      <c r="L24" s="32"/>
      <c r="M24" s="44"/>
      <c r="N24" s="45"/>
      <c r="O24" s="35"/>
      <c r="P24" s="4"/>
      <c r="Q24" s="4"/>
      <c r="R24" s="4"/>
      <c r="S24" s="32"/>
      <c r="T24" s="44"/>
      <c r="U24" s="45"/>
      <c r="V24" s="35"/>
      <c r="W24" s="4"/>
      <c r="X24" s="4"/>
      <c r="Y24" s="4"/>
      <c r="Z24" s="32"/>
      <c r="AA24" s="44"/>
      <c r="AB24" s="45"/>
      <c r="AC24" s="35"/>
      <c r="AD24" s="4"/>
      <c r="AE24" s="4"/>
      <c r="AF24" s="3"/>
      <c r="AG24" s="3"/>
      <c r="AH24" s="3"/>
      <c r="AI24" s="65"/>
      <c r="AJ24" s="65"/>
      <c r="AK24" s="65"/>
      <c r="AL24" s="65"/>
      <c r="AM24" s="65"/>
      <c r="AN24" s="65"/>
    </row>
    <row r="25" customFormat="false" ht="15" hidden="false" customHeight="false" outlineLevel="0" collapsed="false">
      <c r="A25" s="46" t="n">
        <f aca="false">SUM(D25:AH25)</f>
        <v>0</v>
      </c>
      <c r="B25" s="0"/>
      <c r="C25" s="46" t="s">
        <v>4</v>
      </c>
      <c r="D25" s="47"/>
      <c r="E25" s="32"/>
      <c r="F25" s="44"/>
      <c r="G25" s="45"/>
      <c r="H25" s="36"/>
      <c r="I25" s="4"/>
      <c r="J25" s="4"/>
      <c r="K25" s="4"/>
      <c r="L25" s="32"/>
      <c r="M25" s="44"/>
      <c r="N25" s="45"/>
      <c r="O25" s="36"/>
      <c r="P25" s="4"/>
      <c r="Q25" s="4"/>
      <c r="R25" s="4"/>
      <c r="S25" s="32"/>
      <c r="T25" s="44"/>
      <c r="U25" s="45"/>
      <c r="V25" s="36"/>
      <c r="W25" s="4"/>
      <c r="X25" s="4"/>
      <c r="Y25" s="4"/>
      <c r="Z25" s="32"/>
      <c r="AA25" s="44"/>
      <c r="AB25" s="45"/>
      <c r="AC25" s="36"/>
      <c r="AD25" s="4"/>
      <c r="AE25" s="4"/>
      <c r="AF25" s="4"/>
      <c r="AG25" s="4"/>
      <c r="AH25" s="4"/>
      <c r="AI25" s="65"/>
      <c r="AJ25" s="65"/>
      <c r="AK25" s="65"/>
      <c r="AL25" s="65"/>
      <c r="AM25" s="65"/>
      <c r="AN25" s="65"/>
    </row>
    <row r="26" customFormat="false" ht="15" hidden="false" customHeight="false" outlineLevel="0" collapsed="false">
      <c r="A26" s="21" t="n">
        <f aca="false">SUM(D26:AH26)</f>
        <v>48</v>
      </c>
      <c r="B26" s="0"/>
      <c r="C26" s="21" t="s">
        <v>5</v>
      </c>
      <c r="D26" s="22" t="n">
        <v>2</v>
      </c>
      <c r="E26" s="48" t="n">
        <v>2</v>
      </c>
      <c r="F26" s="49" t="n">
        <v>2</v>
      </c>
      <c r="G26" s="50" t="n">
        <v>2</v>
      </c>
      <c r="H26" s="51" t="n">
        <v>2</v>
      </c>
      <c r="I26" s="22" t="n">
        <v>1</v>
      </c>
      <c r="J26" s="22" t="n">
        <v>1</v>
      </c>
      <c r="K26" s="22" t="n">
        <v>2</v>
      </c>
      <c r="L26" s="48" t="n">
        <v>2</v>
      </c>
      <c r="M26" s="49" t="n">
        <v>2</v>
      </c>
      <c r="N26" s="50" t="n">
        <v>2</v>
      </c>
      <c r="O26" s="51" t="n">
        <v>2</v>
      </c>
      <c r="P26" s="22" t="n">
        <v>1</v>
      </c>
      <c r="Q26" s="22" t="n">
        <v>1</v>
      </c>
      <c r="R26" s="22" t="n">
        <v>2</v>
      </c>
      <c r="S26" s="48" t="n">
        <v>2</v>
      </c>
      <c r="T26" s="49" t="n">
        <v>2</v>
      </c>
      <c r="U26" s="50" t="n">
        <v>2</v>
      </c>
      <c r="V26" s="51" t="n">
        <v>2</v>
      </c>
      <c r="W26" s="22" t="n">
        <v>1</v>
      </c>
      <c r="X26" s="22" t="n">
        <v>1</v>
      </c>
      <c r="Y26" s="22" t="n">
        <v>2</v>
      </c>
      <c r="Z26" s="48" t="n">
        <v>2</v>
      </c>
      <c r="AA26" s="49" t="n">
        <v>2</v>
      </c>
      <c r="AB26" s="50" t="n">
        <v>2</v>
      </c>
      <c r="AC26" s="51" t="n">
        <v>2</v>
      </c>
      <c r="AD26" s="22" t="n">
        <v>1</v>
      </c>
      <c r="AE26" s="22" t="n">
        <v>1</v>
      </c>
      <c r="AF26" s="4"/>
      <c r="AG26" s="4"/>
      <c r="AH26" s="4"/>
      <c r="AI26" s="65"/>
      <c r="AJ26" s="65"/>
      <c r="AK26" s="65"/>
      <c r="AL26" s="65"/>
      <c r="AM26" s="65"/>
      <c r="AN26" s="65"/>
    </row>
    <row r="27" customFormat="false" ht="15" hidden="false" customHeight="false" outlineLevel="0" collapsed="false">
      <c r="A27" s="24" t="n">
        <f aca="false">SUM(D27:AH27)</f>
        <v>20</v>
      </c>
      <c r="B27" s="0"/>
      <c r="C27" s="24" t="s">
        <v>6</v>
      </c>
      <c r="D27" s="25" t="n">
        <v>1</v>
      </c>
      <c r="E27" s="52" t="n">
        <v>1</v>
      </c>
      <c r="F27" s="53" t="n">
        <v>1</v>
      </c>
      <c r="G27" s="54" t="n">
        <v>1</v>
      </c>
      <c r="H27" s="55" t="n">
        <v>1</v>
      </c>
      <c r="I27" s="25"/>
      <c r="J27" s="25"/>
      <c r="K27" s="25" t="n">
        <v>1</v>
      </c>
      <c r="L27" s="52" t="n">
        <v>1</v>
      </c>
      <c r="M27" s="53" t="n">
        <v>1</v>
      </c>
      <c r="N27" s="54" t="n">
        <v>1</v>
      </c>
      <c r="O27" s="55" t="n">
        <v>1</v>
      </c>
      <c r="P27" s="25"/>
      <c r="Q27" s="25"/>
      <c r="R27" s="25" t="n">
        <v>1</v>
      </c>
      <c r="S27" s="52" t="n">
        <v>1</v>
      </c>
      <c r="T27" s="53" t="n">
        <v>1</v>
      </c>
      <c r="U27" s="54" t="n">
        <v>1</v>
      </c>
      <c r="V27" s="55" t="n">
        <v>1</v>
      </c>
      <c r="W27" s="25"/>
      <c r="X27" s="25"/>
      <c r="Y27" s="25" t="n">
        <v>1</v>
      </c>
      <c r="Z27" s="52" t="n">
        <v>1</v>
      </c>
      <c r="AA27" s="53" t="n">
        <v>1</v>
      </c>
      <c r="AB27" s="54" t="n">
        <v>1</v>
      </c>
      <c r="AC27" s="55" t="n">
        <v>1</v>
      </c>
      <c r="AD27" s="25"/>
      <c r="AE27" s="25"/>
      <c r="AF27" s="4"/>
      <c r="AG27" s="4"/>
      <c r="AH27" s="4"/>
      <c r="AI27" s="65"/>
      <c r="AJ27" s="65"/>
      <c r="AK27" s="65"/>
      <c r="AL27" s="65"/>
      <c r="AM27" s="65"/>
      <c r="AN27" s="65"/>
    </row>
    <row r="28" customFormat="false" ht="12.75" hidden="false" customHeight="false" outlineLevel="0" collapsed="false">
      <c r="A28" s="56" t="n">
        <f aca="false">SUM(A22:A27)</f>
        <v>168</v>
      </c>
      <c r="B28" s="0"/>
      <c r="C28" s="27"/>
      <c r="D28" s="4" t="n">
        <f aca="false">SUM(D22:D27)</f>
        <v>7</v>
      </c>
      <c r="E28" s="32" t="n">
        <f aca="false">SUM(E22:E27)</f>
        <v>7</v>
      </c>
      <c r="F28" s="57" t="n">
        <f aca="false">SUM(F22:F27)</f>
        <v>5.5</v>
      </c>
      <c r="G28" s="58" t="n">
        <f aca="false">SUM(G22:G27)</f>
        <v>5.5</v>
      </c>
      <c r="H28" s="36" t="n">
        <f aca="false">SUM(H22:H27)</f>
        <v>7</v>
      </c>
      <c r="I28" s="4" t="n">
        <f aca="false">SUM(I22:I27)</f>
        <v>5</v>
      </c>
      <c r="J28" s="4" t="n">
        <f aca="false">SUM(J22:J27)</f>
        <v>5</v>
      </c>
      <c r="K28" s="4" t="n">
        <f aca="false">SUM(K22:K27)</f>
        <v>7</v>
      </c>
      <c r="L28" s="32" t="n">
        <f aca="false">SUM(L22:L27)</f>
        <v>7</v>
      </c>
      <c r="M28" s="57" t="n">
        <f aca="false">SUM(M22:M27)</f>
        <v>5.5</v>
      </c>
      <c r="N28" s="58" t="n">
        <f aca="false">SUM(N22:N27)</f>
        <v>5.5</v>
      </c>
      <c r="O28" s="36" t="n">
        <f aca="false">SUM(O22:O27)</f>
        <v>7</v>
      </c>
      <c r="P28" s="4" t="n">
        <f aca="false">SUM(P22:P27)</f>
        <v>5</v>
      </c>
      <c r="Q28" s="4" t="n">
        <f aca="false">SUM(Q22:Q27)</f>
        <v>5</v>
      </c>
      <c r="R28" s="4" t="n">
        <f aca="false">SUM(R22:R27)</f>
        <v>7</v>
      </c>
      <c r="S28" s="32" t="n">
        <f aca="false">SUM(S22:S27)</f>
        <v>7</v>
      </c>
      <c r="T28" s="57" t="n">
        <f aca="false">SUM(T22:T27)</f>
        <v>5.5</v>
      </c>
      <c r="U28" s="58" t="n">
        <f aca="false">SUM(U22:U27)</f>
        <v>5.5</v>
      </c>
      <c r="V28" s="36" t="n">
        <f aca="false">SUM(V22:V27)</f>
        <v>7</v>
      </c>
      <c r="W28" s="4" t="n">
        <f aca="false">SUM(W22:W27)</f>
        <v>5</v>
      </c>
      <c r="X28" s="4" t="n">
        <f aca="false">SUM(X22:X27)</f>
        <v>5</v>
      </c>
      <c r="Y28" s="4" t="n">
        <f aca="false">SUM(Y22:Y27)</f>
        <v>7</v>
      </c>
      <c r="Z28" s="32" t="n">
        <f aca="false">SUM(Z22:Z27)</f>
        <v>7</v>
      </c>
      <c r="AA28" s="57" t="n">
        <f aca="false">SUM(AA22:AA27)</f>
        <v>5.5</v>
      </c>
      <c r="AB28" s="58" t="n">
        <f aca="false">SUM(AB22:AB27)</f>
        <v>5.5</v>
      </c>
      <c r="AC28" s="36" t="n">
        <f aca="false">SUM(AC22:AC27)</f>
        <v>7</v>
      </c>
      <c r="AD28" s="4" t="n">
        <f aca="false">SUM(AD22:AD27)</f>
        <v>5</v>
      </c>
      <c r="AE28" s="4" t="n">
        <f aca="false">SUM(AE22:AE27)</f>
        <v>5</v>
      </c>
      <c r="AF28" s="4"/>
      <c r="AG28" s="4"/>
      <c r="AH28" s="4"/>
      <c r="AI28" s="65"/>
      <c r="AJ28" s="65"/>
      <c r="AK28" s="65"/>
      <c r="AL28" s="65"/>
      <c r="AM28" s="65"/>
      <c r="AN28" s="65"/>
    </row>
    <row r="29" customFormat="false" ht="12.75" hidden="false" customHeight="false" outlineLevel="0" collapsed="false">
      <c r="B29" s="0"/>
      <c r="C29" s="29"/>
      <c r="AI29" s="65"/>
      <c r="AJ29" s="65"/>
      <c r="AK29" s="65"/>
      <c r="AL29" s="65"/>
      <c r="AM29" s="65"/>
      <c r="AN29" s="65"/>
    </row>
    <row r="30" customFormat="false" ht="12.75" hidden="false" customHeight="false" outlineLevel="0" collapsed="false">
      <c r="A30" s="31" t="s">
        <v>7</v>
      </c>
      <c r="B30" s="0"/>
      <c r="C30" s="2" t="n">
        <v>42811</v>
      </c>
      <c r="D30" s="3" t="n">
        <v>1</v>
      </c>
      <c r="E30" s="32" t="n">
        <v>2</v>
      </c>
      <c r="F30" s="33" t="n">
        <v>3</v>
      </c>
      <c r="G30" s="34" t="n">
        <v>4</v>
      </c>
      <c r="H30" s="35" t="n">
        <v>5</v>
      </c>
      <c r="I30" s="4" t="n">
        <v>6</v>
      </c>
      <c r="J30" s="4" t="n">
        <v>7</v>
      </c>
      <c r="K30" s="3" t="n">
        <v>8</v>
      </c>
      <c r="L30" s="32" t="n">
        <v>9</v>
      </c>
      <c r="M30" s="33" t="n">
        <v>10</v>
      </c>
      <c r="N30" s="34" t="n">
        <v>11</v>
      </c>
      <c r="O30" s="35" t="n">
        <v>12</v>
      </c>
      <c r="P30" s="4" t="n">
        <v>13</v>
      </c>
      <c r="Q30" s="4" t="n">
        <v>14</v>
      </c>
      <c r="R30" s="3" t="n">
        <v>15</v>
      </c>
      <c r="S30" s="32" t="n">
        <v>16</v>
      </c>
      <c r="T30" s="33" t="n">
        <v>17</v>
      </c>
      <c r="U30" s="34" t="n">
        <v>18</v>
      </c>
      <c r="V30" s="35" t="n">
        <v>19</v>
      </c>
      <c r="W30" s="4" t="n">
        <v>20</v>
      </c>
      <c r="X30" s="4" t="n">
        <v>21</v>
      </c>
      <c r="Y30" s="3" t="n">
        <v>22</v>
      </c>
      <c r="Z30" s="32" t="n">
        <v>23</v>
      </c>
      <c r="AA30" s="33" t="n">
        <v>24</v>
      </c>
      <c r="AB30" s="34" t="n">
        <v>25</v>
      </c>
      <c r="AC30" s="35" t="n">
        <v>26</v>
      </c>
      <c r="AD30" s="4" t="n">
        <v>27</v>
      </c>
      <c r="AE30" s="4" t="n">
        <v>28</v>
      </c>
      <c r="AF30" s="3" t="n">
        <v>29</v>
      </c>
      <c r="AG30" s="32" t="n">
        <v>30</v>
      </c>
      <c r="AH30" s="74" t="n">
        <v>31</v>
      </c>
      <c r="AI30" s="64"/>
      <c r="AJ30" s="65"/>
      <c r="AK30" s="65"/>
      <c r="AL30" s="65"/>
      <c r="AM30" s="65"/>
      <c r="AN30" s="65"/>
    </row>
    <row r="31" customFormat="false" ht="15" hidden="false" customHeight="false" outlineLevel="0" collapsed="false">
      <c r="A31" s="8" t="n">
        <f aca="false">SUM(D31:AH31)</f>
        <v>0</v>
      </c>
      <c r="B31" s="0"/>
      <c r="C31" s="8" t="s">
        <v>1</v>
      </c>
      <c r="D31" s="3"/>
      <c r="E31" s="43"/>
      <c r="F31" s="75"/>
      <c r="G31" s="76"/>
      <c r="H31" s="43"/>
      <c r="I31" s="43"/>
      <c r="J31" s="43"/>
      <c r="K31" s="43"/>
      <c r="L31" s="43"/>
      <c r="M31" s="77"/>
      <c r="N31" s="78"/>
      <c r="O31" s="79"/>
      <c r="P31" s="79"/>
      <c r="Q31" s="79"/>
      <c r="R31" s="79"/>
      <c r="S31" s="79"/>
      <c r="T31" s="77"/>
      <c r="U31" s="78"/>
      <c r="V31" s="79"/>
      <c r="W31" s="79"/>
      <c r="X31" s="79"/>
      <c r="Y31" s="79"/>
      <c r="Z31" s="79"/>
      <c r="AA31" s="77"/>
      <c r="AB31" s="78"/>
      <c r="AC31" s="79"/>
      <c r="AD31" s="79"/>
      <c r="AE31" s="79"/>
      <c r="AF31" s="79"/>
      <c r="AG31" s="79"/>
      <c r="AH31" s="80"/>
      <c r="AI31" s="65"/>
      <c r="AJ31" s="65"/>
      <c r="AK31" s="65"/>
      <c r="AL31" s="65"/>
      <c r="AM31" s="65"/>
      <c r="AN31" s="65"/>
    </row>
    <row r="32" customFormat="false" ht="15" hidden="false" customHeight="false" outlineLevel="0" collapsed="false">
      <c r="A32" s="42" t="n">
        <f aca="false">SUM(D32:AH32)</f>
        <v>19</v>
      </c>
      <c r="B32" s="0"/>
      <c r="C32" s="8" t="s">
        <v>2</v>
      </c>
      <c r="D32" s="11" t="n">
        <v>2</v>
      </c>
      <c r="E32" s="67" t="n">
        <v>2</v>
      </c>
      <c r="F32" s="68" t="n">
        <v>2.5</v>
      </c>
      <c r="G32" s="69" t="n">
        <v>2.5</v>
      </c>
      <c r="H32" s="67" t="n">
        <v>2</v>
      </c>
      <c r="I32" s="67" t="n">
        <v>2</v>
      </c>
      <c r="J32" s="67" t="n">
        <v>2</v>
      </c>
      <c r="K32" s="67" t="n">
        <v>2</v>
      </c>
      <c r="L32" s="67" t="n">
        <v>2</v>
      </c>
      <c r="M32" s="72"/>
      <c r="N32" s="73"/>
      <c r="O32" s="67"/>
      <c r="P32" s="67"/>
      <c r="Q32" s="67"/>
      <c r="R32" s="67"/>
      <c r="S32" s="67"/>
      <c r="T32" s="72"/>
      <c r="U32" s="73"/>
      <c r="V32" s="67"/>
      <c r="W32" s="67"/>
      <c r="X32" s="67"/>
      <c r="Y32" s="67"/>
      <c r="Z32" s="67"/>
      <c r="AA32" s="72"/>
      <c r="AB32" s="73"/>
      <c r="AC32" s="67"/>
      <c r="AD32" s="67"/>
      <c r="AE32" s="67"/>
      <c r="AF32" s="67"/>
      <c r="AG32" s="67"/>
      <c r="AH32" s="81"/>
      <c r="AI32" s="65"/>
      <c r="AJ32" s="65"/>
      <c r="AK32" s="65"/>
      <c r="AL32" s="65"/>
      <c r="AM32" s="65"/>
      <c r="AN32" s="65"/>
    </row>
    <row r="33" customFormat="false" ht="15" hidden="false" customHeight="false" outlineLevel="0" collapsed="false">
      <c r="A33" s="14" t="n">
        <f aca="false">SUM(D33:AH33)</f>
        <v>7</v>
      </c>
      <c r="B33" s="0"/>
      <c r="C33" s="14" t="s">
        <v>3</v>
      </c>
      <c r="D33" s="15" t="n">
        <v>1</v>
      </c>
      <c r="E33" s="82" t="n">
        <v>1</v>
      </c>
      <c r="F33" s="83"/>
      <c r="G33" s="84"/>
      <c r="H33" s="82" t="n">
        <v>1</v>
      </c>
      <c r="I33" s="82" t="n">
        <v>1</v>
      </c>
      <c r="J33" s="82" t="n">
        <v>1</v>
      </c>
      <c r="K33" s="82" t="n">
        <v>1</v>
      </c>
      <c r="L33" s="82" t="n">
        <v>1</v>
      </c>
      <c r="M33" s="83"/>
      <c r="N33" s="84"/>
      <c r="O33" s="82"/>
      <c r="P33" s="82"/>
      <c r="Q33" s="82"/>
      <c r="R33" s="82"/>
      <c r="S33" s="82"/>
      <c r="T33" s="83"/>
      <c r="U33" s="84"/>
      <c r="V33" s="82"/>
      <c r="W33" s="82"/>
      <c r="X33" s="82"/>
      <c r="Y33" s="82"/>
      <c r="Z33" s="82"/>
      <c r="AA33" s="83"/>
      <c r="AB33" s="84"/>
      <c r="AC33" s="82"/>
      <c r="AD33" s="82"/>
      <c r="AE33" s="82"/>
      <c r="AF33" s="82"/>
      <c r="AG33" s="82"/>
      <c r="AH33" s="85"/>
      <c r="AI33" s="65"/>
      <c r="AJ33" s="65"/>
      <c r="AK33" s="65"/>
      <c r="AL33" s="65"/>
      <c r="AM33" s="65"/>
      <c r="AN33" s="65"/>
    </row>
    <row r="34" customFormat="false" ht="15" hidden="false" customHeight="false" outlineLevel="0" collapsed="false">
      <c r="A34" s="46" t="n">
        <f aca="false">SUM(D34:AH34)</f>
        <v>0</v>
      </c>
      <c r="B34" s="0"/>
      <c r="C34" s="46" t="s">
        <v>4</v>
      </c>
      <c r="D34" s="31"/>
      <c r="E34" s="32"/>
      <c r="F34" s="39"/>
      <c r="G34" s="40"/>
      <c r="H34" s="32"/>
      <c r="I34" s="32"/>
      <c r="J34" s="32"/>
      <c r="K34" s="32"/>
      <c r="L34" s="32"/>
      <c r="M34" s="86"/>
      <c r="N34" s="87"/>
      <c r="O34" s="88"/>
      <c r="P34" s="88"/>
      <c r="Q34" s="88"/>
      <c r="R34" s="88"/>
      <c r="S34" s="88"/>
      <c r="T34" s="86"/>
      <c r="U34" s="87"/>
      <c r="V34" s="88"/>
      <c r="W34" s="88"/>
      <c r="X34" s="88"/>
      <c r="Y34" s="88"/>
      <c r="Z34" s="88"/>
      <c r="AA34" s="86"/>
      <c r="AB34" s="87"/>
      <c r="AC34" s="88"/>
      <c r="AD34" s="88"/>
      <c r="AE34" s="88"/>
      <c r="AF34" s="88"/>
      <c r="AG34" s="88"/>
      <c r="AH34" s="89"/>
      <c r="AI34" s="65"/>
      <c r="AJ34" s="65"/>
      <c r="AK34" s="65"/>
      <c r="AL34" s="65"/>
      <c r="AM34" s="65"/>
      <c r="AN34" s="65"/>
    </row>
    <row r="35" customFormat="false" ht="15" hidden="false" customHeight="false" outlineLevel="0" collapsed="false">
      <c r="A35" s="21" t="n">
        <f aca="false">SUM(D35:AH35)</f>
        <v>38</v>
      </c>
      <c r="B35" s="0"/>
      <c r="C35" s="8" t="s">
        <v>5</v>
      </c>
      <c r="D35" s="22" t="n">
        <v>2</v>
      </c>
      <c r="E35" s="48" t="n">
        <v>2</v>
      </c>
      <c r="F35" s="49" t="n">
        <v>1</v>
      </c>
      <c r="G35" s="50" t="n">
        <v>1</v>
      </c>
      <c r="H35" s="48" t="n">
        <v>2</v>
      </c>
      <c r="I35" s="48" t="n">
        <v>2</v>
      </c>
      <c r="J35" s="48" t="n">
        <v>2</v>
      </c>
      <c r="K35" s="48" t="n">
        <v>2</v>
      </c>
      <c r="L35" s="48" t="n">
        <v>2</v>
      </c>
      <c r="M35" s="49" t="n">
        <v>1</v>
      </c>
      <c r="N35" s="50" t="n">
        <v>1</v>
      </c>
      <c r="O35" s="48" t="n">
        <v>1</v>
      </c>
      <c r="P35" s="48" t="n">
        <v>1</v>
      </c>
      <c r="Q35" s="48" t="n">
        <v>1</v>
      </c>
      <c r="R35" s="48" t="n">
        <v>1</v>
      </c>
      <c r="S35" s="48" t="n">
        <v>1</v>
      </c>
      <c r="T35" s="49" t="n">
        <v>1</v>
      </c>
      <c r="U35" s="50" t="n">
        <v>1</v>
      </c>
      <c r="V35" s="48" t="n">
        <v>1</v>
      </c>
      <c r="W35" s="48" t="n">
        <v>1</v>
      </c>
      <c r="X35" s="48" t="n">
        <v>1</v>
      </c>
      <c r="Y35" s="48" t="n">
        <v>1</v>
      </c>
      <c r="Z35" s="48" t="n">
        <v>1</v>
      </c>
      <c r="AA35" s="49" t="n">
        <v>1</v>
      </c>
      <c r="AB35" s="50" t="n">
        <v>1</v>
      </c>
      <c r="AC35" s="48" t="n">
        <v>1</v>
      </c>
      <c r="AD35" s="48" t="n">
        <v>1</v>
      </c>
      <c r="AE35" s="48" t="n">
        <v>1</v>
      </c>
      <c r="AF35" s="48" t="n">
        <v>1</v>
      </c>
      <c r="AG35" s="48" t="n">
        <v>1</v>
      </c>
      <c r="AH35" s="90" t="n">
        <v>1</v>
      </c>
      <c r="AI35" s="65"/>
      <c r="AJ35" s="65"/>
      <c r="AK35" s="65"/>
      <c r="AL35" s="65"/>
      <c r="AM35" s="65"/>
      <c r="AN35" s="65"/>
    </row>
    <row r="36" customFormat="false" ht="15" hidden="false" customHeight="false" outlineLevel="0" collapsed="false">
      <c r="A36" s="24" t="n">
        <f aca="false">SUM(D36:AH36)</f>
        <v>14</v>
      </c>
      <c r="B36" s="0"/>
      <c r="C36" s="24" t="s">
        <v>6</v>
      </c>
      <c r="D36" s="25" t="n">
        <v>2</v>
      </c>
      <c r="E36" s="52" t="n">
        <v>2</v>
      </c>
      <c r="F36" s="53"/>
      <c r="G36" s="54"/>
      <c r="H36" s="52" t="n">
        <v>2</v>
      </c>
      <c r="I36" s="52" t="n">
        <v>2</v>
      </c>
      <c r="J36" s="52" t="n">
        <v>2</v>
      </c>
      <c r="K36" s="52" t="n">
        <v>2</v>
      </c>
      <c r="L36" s="52" t="n">
        <v>2</v>
      </c>
      <c r="M36" s="53"/>
      <c r="N36" s="54"/>
      <c r="O36" s="52"/>
      <c r="P36" s="52"/>
      <c r="Q36" s="52"/>
      <c r="R36" s="52"/>
      <c r="S36" s="52"/>
      <c r="T36" s="53"/>
      <c r="U36" s="54"/>
      <c r="V36" s="52"/>
      <c r="W36" s="52"/>
      <c r="X36" s="52"/>
      <c r="Y36" s="52"/>
      <c r="Z36" s="52"/>
      <c r="AA36" s="53"/>
      <c r="AB36" s="54"/>
      <c r="AC36" s="52"/>
      <c r="AD36" s="52"/>
      <c r="AE36" s="52"/>
      <c r="AF36" s="52"/>
      <c r="AG36" s="52"/>
      <c r="AH36" s="91"/>
      <c r="AI36" s="65"/>
      <c r="AJ36" s="65"/>
      <c r="AK36" s="65"/>
      <c r="AL36" s="65"/>
      <c r="AM36" s="65"/>
      <c r="AN36" s="65"/>
    </row>
    <row r="37" customFormat="false" ht="12.75" hidden="false" customHeight="false" outlineLevel="0" collapsed="false">
      <c r="A37" s="56" t="n">
        <f aca="false">SUM(A31:A36)</f>
        <v>78</v>
      </c>
      <c r="B37" s="0"/>
      <c r="C37" s="27"/>
      <c r="D37" s="4" t="n">
        <f aca="false">SUM(D31:D36)</f>
        <v>7</v>
      </c>
      <c r="E37" s="32" t="n">
        <f aca="false">SUM(E31:E36)</f>
        <v>7</v>
      </c>
      <c r="F37" s="57" t="n">
        <f aca="false">SUM(F31:F36)</f>
        <v>3.5</v>
      </c>
      <c r="G37" s="58" t="n">
        <f aca="false">SUM(G31:G36)</f>
        <v>3.5</v>
      </c>
      <c r="H37" s="36" t="n">
        <f aca="false">SUM(H31:H36)</f>
        <v>7</v>
      </c>
      <c r="I37" s="4" t="n">
        <f aca="false">SUM(I31:I36)</f>
        <v>7</v>
      </c>
      <c r="J37" s="4" t="n">
        <f aca="false">SUM(J31:J36)</f>
        <v>7</v>
      </c>
      <c r="K37" s="4" t="n">
        <f aca="false">SUM(K31:K36)</f>
        <v>7</v>
      </c>
      <c r="L37" s="32" t="n">
        <f aca="false">SUM(L31:L36)</f>
        <v>7</v>
      </c>
      <c r="M37" s="92" t="n">
        <f aca="false">SUM(M31:M36)</f>
        <v>1</v>
      </c>
      <c r="N37" s="93" t="n">
        <f aca="false">SUM(N31:N36)</f>
        <v>1</v>
      </c>
      <c r="O37" s="94" t="n">
        <f aca="false">SUM(O31:O36)</f>
        <v>1</v>
      </c>
      <c r="P37" s="5" t="n">
        <f aca="false">SUM(P31:P36)</f>
        <v>1</v>
      </c>
      <c r="Q37" s="5" t="n">
        <f aca="false">SUM(Q31:Q36)</f>
        <v>1</v>
      </c>
      <c r="R37" s="5" t="n">
        <f aca="false">SUM(R31:R36)</f>
        <v>1</v>
      </c>
      <c r="S37" s="88" t="n">
        <f aca="false">SUM(S31:S36)</f>
        <v>1</v>
      </c>
      <c r="T37" s="92" t="n">
        <f aca="false">SUM(T31:T36)</f>
        <v>1</v>
      </c>
      <c r="U37" s="93" t="n">
        <f aca="false">SUM(U31:U36)</f>
        <v>1</v>
      </c>
      <c r="V37" s="94" t="n">
        <f aca="false">SUM(V31:V36)</f>
        <v>1</v>
      </c>
      <c r="W37" s="5" t="n">
        <f aca="false">SUM(W31:W36)</f>
        <v>1</v>
      </c>
      <c r="X37" s="5" t="n">
        <f aca="false">SUM(X31:X36)</f>
        <v>1</v>
      </c>
      <c r="Y37" s="5" t="n">
        <f aca="false">SUM(Y31:Y36)</f>
        <v>1</v>
      </c>
      <c r="Z37" s="88" t="n">
        <f aca="false">SUM(Z31:Z36)</f>
        <v>1</v>
      </c>
      <c r="AA37" s="92" t="n">
        <f aca="false">SUM(AA31:AA36)</f>
        <v>1</v>
      </c>
      <c r="AB37" s="93" t="n">
        <f aca="false">SUM(AB31:AB36)</f>
        <v>1</v>
      </c>
      <c r="AC37" s="94" t="n">
        <f aca="false">SUM(AC31:AC36)</f>
        <v>1</v>
      </c>
      <c r="AD37" s="5" t="n">
        <f aca="false">SUM(AD31:AD36)</f>
        <v>1</v>
      </c>
      <c r="AE37" s="5" t="n">
        <f aca="false">SUM(AE31:AE36)</f>
        <v>1</v>
      </c>
      <c r="AF37" s="5" t="n">
        <f aca="false">SUM(AF31:AF36)</f>
        <v>1</v>
      </c>
      <c r="AG37" s="88" t="n">
        <f aca="false">SUM(AG31:AG36)</f>
        <v>1</v>
      </c>
      <c r="AH37" s="95" t="n">
        <f aca="false">SUM(AH31:AH36)</f>
        <v>1</v>
      </c>
      <c r="AI37" s="65"/>
      <c r="AJ37" s="65"/>
      <c r="AK37" s="65"/>
      <c r="AL37" s="65"/>
      <c r="AM37" s="65"/>
      <c r="AN37" s="65"/>
    </row>
    <row r="38" customFormat="false" ht="12.75" hidden="false" customHeight="false" outlineLevel="0" collapsed="false">
      <c r="B38" s="0"/>
      <c r="C38" s="29"/>
      <c r="AI38" s="65"/>
      <c r="AJ38" s="65"/>
      <c r="AK38" s="65"/>
      <c r="AL38" s="65"/>
      <c r="AM38" s="65"/>
      <c r="AN38" s="65"/>
    </row>
    <row r="39" customFormat="false" ht="12.75" hidden="false" customHeight="false" outlineLevel="0" collapsed="false">
      <c r="A39" s="31" t="s">
        <v>7</v>
      </c>
      <c r="B39" s="0"/>
      <c r="C39" s="96" t="n">
        <v>42842</v>
      </c>
      <c r="D39" s="97" t="n">
        <v>1</v>
      </c>
      <c r="E39" s="36" t="n">
        <v>2</v>
      </c>
      <c r="F39" s="4" t="n">
        <v>3</v>
      </c>
      <c r="G39" s="3" t="n">
        <v>4</v>
      </c>
      <c r="H39" s="3" t="n">
        <v>5</v>
      </c>
      <c r="I39" s="32" t="n">
        <v>6</v>
      </c>
      <c r="J39" s="33" t="n">
        <v>7</v>
      </c>
      <c r="K39" s="34" t="n">
        <v>8</v>
      </c>
      <c r="L39" s="36" t="n">
        <v>9</v>
      </c>
      <c r="M39" s="4" t="n">
        <v>10</v>
      </c>
      <c r="N39" s="3" t="n">
        <v>11</v>
      </c>
      <c r="O39" s="3" t="n">
        <v>12</v>
      </c>
      <c r="P39" s="32" t="n">
        <v>13</v>
      </c>
      <c r="Q39" s="33" t="n">
        <v>14</v>
      </c>
      <c r="R39" s="34" t="n">
        <v>15</v>
      </c>
      <c r="S39" s="36" t="n">
        <v>16</v>
      </c>
      <c r="T39" s="4" t="n">
        <v>17</v>
      </c>
      <c r="U39" s="3" t="n">
        <v>18</v>
      </c>
      <c r="V39" s="3" t="n">
        <v>19</v>
      </c>
      <c r="W39" s="32" t="n">
        <v>20</v>
      </c>
      <c r="X39" s="33" t="n">
        <v>21</v>
      </c>
      <c r="Y39" s="34" t="n">
        <v>22</v>
      </c>
      <c r="Z39" s="36" t="n">
        <v>23</v>
      </c>
      <c r="AA39" s="4" t="n">
        <v>24</v>
      </c>
      <c r="AB39" s="3" t="n">
        <v>25</v>
      </c>
      <c r="AC39" s="3" t="n">
        <v>26</v>
      </c>
      <c r="AD39" s="32" t="n">
        <v>27</v>
      </c>
      <c r="AE39" s="33" t="n">
        <v>28</v>
      </c>
      <c r="AF39" s="34" t="n">
        <v>29</v>
      </c>
      <c r="AG39" s="36" t="n">
        <v>30</v>
      </c>
      <c r="AH39" s="4"/>
      <c r="AI39" s="64"/>
      <c r="AJ39" s="64"/>
      <c r="AK39" s="98"/>
      <c r="AL39" s="98"/>
      <c r="AM39" s="64"/>
      <c r="AN39" s="65"/>
    </row>
    <row r="40" customFormat="false" ht="15" hidden="false" customHeight="false" outlineLevel="0" collapsed="false">
      <c r="A40" s="8" t="n">
        <f aca="false">SUM(D40:AH40)</f>
        <v>0</v>
      </c>
      <c r="B40" s="0"/>
      <c r="C40" s="99" t="s">
        <v>1</v>
      </c>
      <c r="D40" s="80"/>
      <c r="E40" s="100"/>
      <c r="F40" s="6"/>
      <c r="G40" s="6"/>
      <c r="H40" s="6"/>
      <c r="I40" s="79"/>
      <c r="J40" s="77"/>
      <c r="K40" s="78"/>
      <c r="L40" s="100"/>
      <c r="M40" s="6"/>
      <c r="N40" s="6"/>
      <c r="O40" s="6"/>
      <c r="P40" s="43"/>
      <c r="Q40" s="75"/>
      <c r="R40" s="76"/>
      <c r="S40" s="35"/>
      <c r="T40" s="3"/>
      <c r="U40" s="3"/>
      <c r="V40" s="3"/>
      <c r="W40" s="43"/>
      <c r="X40" s="75"/>
      <c r="Y40" s="76"/>
      <c r="Z40" s="35"/>
      <c r="AA40" s="3"/>
      <c r="AB40" s="3"/>
      <c r="AC40" s="3"/>
      <c r="AD40" s="32"/>
      <c r="AE40" s="44"/>
      <c r="AF40" s="76"/>
      <c r="AG40" s="35"/>
      <c r="AH40" s="3"/>
      <c r="AI40" s="65"/>
      <c r="AJ40" s="65"/>
      <c r="AK40" s="65"/>
      <c r="AL40" s="65"/>
      <c r="AM40" s="65"/>
      <c r="AN40" s="65"/>
    </row>
    <row r="41" customFormat="false" ht="15" hidden="false" customHeight="false" outlineLevel="0" collapsed="false">
      <c r="A41" s="42" t="n">
        <f aca="false">SUM(D41:AH41)</f>
        <v>39</v>
      </c>
      <c r="B41" s="0"/>
      <c r="C41" s="101" t="s">
        <v>2</v>
      </c>
      <c r="D41" s="102"/>
      <c r="E41" s="103"/>
      <c r="F41" s="11"/>
      <c r="G41" s="11"/>
      <c r="H41" s="12"/>
      <c r="I41" s="71"/>
      <c r="J41" s="72"/>
      <c r="K41" s="73"/>
      <c r="L41" s="70"/>
      <c r="M41" s="12"/>
      <c r="N41" s="12"/>
      <c r="O41" s="12"/>
      <c r="P41" s="71" t="n">
        <v>2</v>
      </c>
      <c r="Q41" s="72" t="n">
        <v>2.5</v>
      </c>
      <c r="R41" s="73" t="n">
        <v>2.5</v>
      </c>
      <c r="S41" s="70" t="n">
        <v>2</v>
      </c>
      <c r="T41" s="12" t="n">
        <v>2</v>
      </c>
      <c r="U41" s="12" t="n">
        <v>2</v>
      </c>
      <c r="V41" s="12" t="n">
        <v>2</v>
      </c>
      <c r="W41" s="71" t="n">
        <v>2</v>
      </c>
      <c r="X41" s="72" t="n">
        <v>2.5</v>
      </c>
      <c r="Y41" s="73" t="n">
        <v>2.5</v>
      </c>
      <c r="Z41" s="70" t="n">
        <v>2</v>
      </c>
      <c r="AA41" s="12" t="n">
        <v>2</v>
      </c>
      <c r="AB41" s="12" t="n">
        <v>2</v>
      </c>
      <c r="AC41" s="12" t="n">
        <v>2</v>
      </c>
      <c r="AD41" s="67" t="n">
        <v>2</v>
      </c>
      <c r="AE41" s="68" t="n">
        <v>2.5</v>
      </c>
      <c r="AF41" s="73" t="n">
        <v>2.5</v>
      </c>
      <c r="AG41" s="70" t="n">
        <v>2</v>
      </c>
      <c r="AH41" s="3"/>
      <c r="AI41" s="65"/>
      <c r="AJ41" s="65"/>
      <c r="AK41" s="65"/>
      <c r="AL41" s="65"/>
      <c r="AM41" s="65"/>
      <c r="AN41" s="65"/>
    </row>
    <row r="42" customFormat="false" ht="15" hidden="false" customHeight="false" outlineLevel="0" collapsed="false">
      <c r="A42" s="14" t="n">
        <f aca="false">SUM(D42:AH42)</f>
        <v>12</v>
      </c>
      <c r="B42" s="0"/>
      <c r="C42" s="104" t="s">
        <v>3</v>
      </c>
      <c r="D42" s="85"/>
      <c r="E42" s="105"/>
      <c r="F42" s="15"/>
      <c r="G42" s="15"/>
      <c r="H42" s="16"/>
      <c r="I42" s="82"/>
      <c r="J42" s="83"/>
      <c r="K42" s="84"/>
      <c r="L42" s="105"/>
      <c r="M42" s="15"/>
      <c r="N42" s="15"/>
      <c r="O42" s="16"/>
      <c r="P42" s="82" t="n">
        <v>1</v>
      </c>
      <c r="Q42" s="83"/>
      <c r="R42" s="84"/>
      <c r="S42" s="105" t="n">
        <v>1</v>
      </c>
      <c r="T42" s="15" t="n">
        <v>1</v>
      </c>
      <c r="U42" s="15" t="n">
        <v>1</v>
      </c>
      <c r="V42" s="16" t="n">
        <v>1</v>
      </c>
      <c r="W42" s="82" t="n">
        <v>1</v>
      </c>
      <c r="X42" s="83"/>
      <c r="Y42" s="84"/>
      <c r="Z42" s="105" t="n">
        <v>1</v>
      </c>
      <c r="AA42" s="15" t="n">
        <v>1</v>
      </c>
      <c r="AB42" s="15" t="n">
        <v>1</v>
      </c>
      <c r="AC42" s="16" t="n">
        <v>1</v>
      </c>
      <c r="AD42" s="82" t="n">
        <v>1</v>
      </c>
      <c r="AE42" s="83"/>
      <c r="AF42" s="106"/>
      <c r="AG42" s="107" t="n">
        <v>1</v>
      </c>
      <c r="AH42" s="3"/>
      <c r="AI42" s="65"/>
      <c r="AJ42" s="65"/>
      <c r="AK42" s="65"/>
      <c r="AL42" s="65"/>
      <c r="AM42" s="65"/>
      <c r="AN42" s="65"/>
    </row>
    <row r="43" customFormat="false" ht="15" hidden="false" customHeight="false" outlineLevel="0" collapsed="false">
      <c r="A43" s="46" t="n">
        <f aca="false">SUM(D43:AH43)</f>
        <v>0</v>
      </c>
      <c r="B43" s="0"/>
      <c r="C43" s="108" t="s">
        <v>4</v>
      </c>
      <c r="D43" s="109"/>
      <c r="E43" s="94"/>
      <c r="F43" s="5"/>
      <c r="G43" s="5"/>
      <c r="H43" s="5"/>
      <c r="I43" s="88"/>
      <c r="J43" s="86"/>
      <c r="K43" s="87"/>
      <c r="L43" s="94"/>
      <c r="M43" s="5"/>
      <c r="N43" s="5"/>
      <c r="O43" s="5"/>
      <c r="P43" s="32"/>
      <c r="Q43" s="44"/>
      <c r="R43" s="45"/>
      <c r="S43" s="36"/>
      <c r="T43" s="4"/>
      <c r="U43" s="4"/>
      <c r="V43" s="4"/>
      <c r="W43" s="32"/>
      <c r="X43" s="44"/>
      <c r="Y43" s="45"/>
      <c r="Z43" s="36"/>
      <c r="AA43" s="4"/>
      <c r="AB43" s="4"/>
      <c r="AC43" s="4"/>
      <c r="AD43" s="32"/>
      <c r="AE43" s="44"/>
      <c r="AF43" s="45"/>
      <c r="AG43" s="36"/>
      <c r="AH43" s="4"/>
      <c r="AI43" s="65"/>
      <c r="AJ43" s="65"/>
      <c r="AK43" s="65"/>
      <c r="AL43" s="65"/>
      <c r="AM43" s="65"/>
      <c r="AN43" s="65"/>
    </row>
    <row r="44" customFormat="false" ht="15" hidden="false" customHeight="false" outlineLevel="0" collapsed="false">
      <c r="A44" s="21" t="n">
        <f aca="false">SUM(D44:AH44)</f>
        <v>42</v>
      </c>
      <c r="B44" s="0"/>
      <c r="C44" s="110" t="s">
        <v>5</v>
      </c>
      <c r="D44" s="90" t="n">
        <v>1</v>
      </c>
      <c r="E44" s="51" t="n">
        <v>1</v>
      </c>
      <c r="F44" s="22" t="n">
        <v>1</v>
      </c>
      <c r="G44" s="22" t="n">
        <v>1</v>
      </c>
      <c r="H44" s="22" t="n">
        <v>1</v>
      </c>
      <c r="I44" s="48" t="n">
        <v>1</v>
      </c>
      <c r="J44" s="49" t="n">
        <v>1</v>
      </c>
      <c r="K44" s="50" t="n">
        <v>1</v>
      </c>
      <c r="L44" s="51" t="n">
        <v>1</v>
      </c>
      <c r="M44" s="22" t="n">
        <v>1</v>
      </c>
      <c r="N44" s="22" t="n">
        <v>1</v>
      </c>
      <c r="O44" s="22" t="n">
        <v>1</v>
      </c>
      <c r="P44" s="48" t="n">
        <v>2</v>
      </c>
      <c r="Q44" s="49" t="n">
        <v>1</v>
      </c>
      <c r="R44" s="50" t="n">
        <v>1</v>
      </c>
      <c r="S44" s="51" t="n">
        <v>2</v>
      </c>
      <c r="T44" s="22" t="n">
        <v>2</v>
      </c>
      <c r="U44" s="22" t="n">
        <v>2</v>
      </c>
      <c r="V44" s="22" t="n">
        <v>2</v>
      </c>
      <c r="W44" s="48" t="n">
        <v>2</v>
      </c>
      <c r="X44" s="49" t="n">
        <v>1</v>
      </c>
      <c r="Y44" s="50" t="n">
        <v>1</v>
      </c>
      <c r="Z44" s="51" t="n">
        <v>2</v>
      </c>
      <c r="AA44" s="22" t="n">
        <v>2</v>
      </c>
      <c r="AB44" s="22" t="n">
        <v>2</v>
      </c>
      <c r="AC44" s="22" t="n">
        <v>2</v>
      </c>
      <c r="AD44" s="48" t="n">
        <v>2</v>
      </c>
      <c r="AE44" s="49" t="n">
        <v>1</v>
      </c>
      <c r="AF44" s="50" t="n">
        <v>1</v>
      </c>
      <c r="AG44" s="51" t="n">
        <v>2</v>
      </c>
      <c r="AH44" s="4"/>
      <c r="AI44" s="65"/>
      <c r="AJ44" s="65"/>
      <c r="AK44" s="65"/>
      <c r="AL44" s="65"/>
      <c r="AM44" s="65"/>
      <c r="AN44" s="65"/>
    </row>
    <row r="45" customFormat="false" ht="15" hidden="false" customHeight="false" outlineLevel="0" collapsed="false">
      <c r="A45" s="24" t="n">
        <f aca="false">SUM(D45:AH45)</f>
        <v>24</v>
      </c>
      <c r="B45" s="0"/>
      <c r="C45" s="111" t="s">
        <v>6</v>
      </c>
      <c r="D45" s="91"/>
      <c r="E45" s="55"/>
      <c r="F45" s="25"/>
      <c r="G45" s="25"/>
      <c r="H45" s="25"/>
      <c r="I45" s="52"/>
      <c r="J45" s="53"/>
      <c r="K45" s="54"/>
      <c r="L45" s="55"/>
      <c r="M45" s="25"/>
      <c r="N45" s="25"/>
      <c r="O45" s="25"/>
      <c r="P45" s="52" t="n">
        <v>2</v>
      </c>
      <c r="Q45" s="53"/>
      <c r="R45" s="54"/>
      <c r="S45" s="55" t="n">
        <v>2</v>
      </c>
      <c r="T45" s="25" t="n">
        <v>2</v>
      </c>
      <c r="U45" s="25" t="n">
        <v>2</v>
      </c>
      <c r="V45" s="25" t="n">
        <v>2</v>
      </c>
      <c r="W45" s="52" t="n">
        <v>2</v>
      </c>
      <c r="X45" s="53"/>
      <c r="Y45" s="54"/>
      <c r="Z45" s="55" t="n">
        <v>2</v>
      </c>
      <c r="AA45" s="25" t="n">
        <v>2</v>
      </c>
      <c r="AB45" s="25" t="n">
        <v>2</v>
      </c>
      <c r="AC45" s="25" t="n">
        <v>2</v>
      </c>
      <c r="AD45" s="52" t="n">
        <v>2</v>
      </c>
      <c r="AE45" s="53"/>
      <c r="AF45" s="54"/>
      <c r="AG45" s="55" t="n">
        <v>2</v>
      </c>
      <c r="AH45" s="4"/>
    </row>
    <row r="46" customFormat="false" ht="12.75" hidden="false" customHeight="false" outlineLevel="0" collapsed="false">
      <c r="A46" s="56" t="n">
        <f aca="false">SUM(A40:A45)</f>
        <v>117</v>
      </c>
      <c r="B46" s="112" t="n">
        <f aca="false">Apr_2017!D17</f>
        <v>53.232</v>
      </c>
      <c r="C46" s="113"/>
      <c r="D46" s="95" t="n">
        <f aca="false">SUM(D40:D45)</f>
        <v>1</v>
      </c>
      <c r="E46" s="94" t="n">
        <f aca="false">SUM(E40:E45)</f>
        <v>1</v>
      </c>
      <c r="F46" s="5" t="n">
        <f aca="false">SUM(F40:F45)</f>
        <v>1</v>
      </c>
      <c r="G46" s="5" t="n">
        <f aca="false">SUM(G40:G45)</f>
        <v>1</v>
      </c>
      <c r="H46" s="5" t="n">
        <f aca="false">SUM(H40:H45)</f>
        <v>1</v>
      </c>
      <c r="I46" s="88" t="n">
        <f aca="false">SUM(I40:I45)</f>
        <v>1</v>
      </c>
      <c r="J46" s="92" t="n">
        <f aca="false">SUM(J40:J45)</f>
        <v>1</v>
      </c>
      <c r="K46" s="93" t="n">
        <f aca="false">SUM(K40:K45)</f>
        <v>1</v>
      </c>
      <c r="L46" s="94" t="n">
        <f aca="false">SUM(L40:L45)</f>
        <v>1</v>
      </c>
      <c r="M46" s="5" t="n">
        <f aca="false">SUM(M40:M45)</f>
        <v>1</v>
      </c>
      <c r="N46" s="5" t="n">
        <f aca="false">SUM(N40:N45)</f>
        <v>1</v>
      </c>
      <c r="O46" s="5" t="n">
        <f aca="false">SUM(O40:O45)</f>
        <v>1</v>
      </c>
      <c r="P46" s="32" t="n">
        <f aca="false">SUM(P40:P45)</f>
        <v>7</v>
      </c>
      <c r="Q46" s="114" t="n">
        <f aca="false">SUM(Q40:Q45)</f>
        <v>3.5</v>
      </c>
      <c r="R46" s="115" t="n">
        <f aca="false">SUM(R40:R45)</f>
        <v>3.5</v>
      </c>
      <c r="S46" s="36" t="n">
        <f aca="false">SUM(S40:S45)</f>
        <v>7</v>
      </c>
      <c r="T46" s="4" t="n">
        <f aca="false">SUM(T40:T45)</f>
        <v>7</v>
      </c>
      <c r="U46" s="4" t="n">
        <f aca="false">SUM(U40:U45)</f>
        <v>7</v>
      </c>
      <c r="V46" s="4" t="n">
        <f aca="false">SUM(V40:V45)</f>
        <v>7</v>
      </c>
      <c r="W46" s="32" t="n">
        <f aca="false">SUM(W40:W45)</f>
        <v>7</v>
      </c>
      <c r="X46" s="114" t="n">
        <f aca="false">SUM(X40:X45)</f>
        <v>3.5</v>
      </c>
      <c r="Y46" s="115" t="n">
        <f aca="false">SUM(Y40:Y45)</f>
        <v>3.5</v>
      </c>
      <c r="Z46" s="36" t="n">
        <f aca="false">SUM(Z40:Z45)</f>
        <v>7</v>
      </c>
      <c r="AA46" s="4" t="n">
        <f aca="false">SUM(AA40:AA45)</f>
        <v>7</v>
      </c>
      <c r="AB46" s="4" t="n">
        <f aca="false">SUM(AB40:AB45)</f>
        <v>7</v>
      </c>
      <c r="AC46" s="4" t="n">
        <f aca="false">SUM(AC40:AC45)</f>
        <v>7</v>
      </c>
      <c r="AD46" s="32" t="n">
        <f aca="false">SUM(AD40:AD45)</f>
        <v>7</v>
      </c>
      <c r="AE46" s="114" t="n">
        <f aca="false">SUM(AE40:AE45)</f>
        <v>3.5</v>
      </c>
      <c r="AF46" s="115"/>
      <c r="AG46" s="36" t="n">
        <f aca="false">SUM(AG40:AG45)</f>
        <v>7</v>
      </c>
      <c r="AH46" s="4"/>
    </row>
    <row r="47" customFormat="false" ht="12.75" hidden="false" customHeight="false" outlineLevel="0" collapsed="false">
      <c r="B47" s="0"/>
      <c r="C47" s="29"/>
    </row>
    <row r="48" customFormat="false" ht="12.75" hidden="false" customHeight="false" outlineLevel="0" collapsed="false">
      <c r="A48" s="31" t="s">
        <v>7</v>
      </c>
      <c r="B48" s="1" t="n">
        <f aca="false">COUNT(C12,C21,C30,C39,C48)</f>
        <v>5</v>
      </c>
      <c r="C48" s="96" t="n">
        <v>42872</v>
      </c>
      <c r="D48" s="37" t="n">
        <v>1</v>
      </c>
      <c r="E48" s="4" t="n">
        <v>2</v>
      </c>
      <c r="F48" s="4" t="n">
        <v>3</v>
      </c>
      <c r="G48" s="43" t="n">
        <v>4</v>
      </c>
      <c r="H48" s="116" t="n">
        <v>5</v>
      </c>
      <c r="I48" s="117" t="n">
        <v>6</v>
      </c>
      <c r="J48" s="118" t="n">
        <v>7</v>
      </c>
      <c r="K48" s="37" t="n">
        <v>8</v>
      </c>
      <c r="L48" s="4" t="n">
        <v>9</v>
      </c>
      <c r="M48" s="4" t="n">
        <v>10</v>
      </c>
      <c r="N48" s="43" t="n">
        <v>11</v>
      </c>
      <c r="O48" s="116" t="n">
        <v>12</v>
      </c>
      <c r="P48" s="117" t="n">
        <v>13</v>
      </c>
      <c r="Q48" s="118" t="n">
        <v>14</v>
      </c>
      <c r="R48" s="37" t="n">
        <v>15</v>
      </c>
      <c r="S48" s="4" t="n">
        <v>16</v>
      </c>
      <c r="T48" s="4" t="n">
        <v>17</v>
      </c>
      <c r="U48" s="43" t="n">
        <v>18</v>
      </c>
      <c r="V48" s="116" t="n">
        <v>19</v>
      </c>
      <c r="W48" s="117" t="n">
        <v>20</v>
      </c>
      <c r="X48" s="118" t="n">
        <v>21</v>
      </c>
      <c r="Y48" s="37" t="n">
        <v>22</v>
      </c>
      <c r="Z48" s="4" t="n">
        <v>23</v>
      </c>
      <c r="AA48" s="4" t="n">
        <v>24</v>
      </c>
      <c r="AB48" s="43" t="n">
        <v>25</v>
      </c>
      <c r="AC48" s="116" t="n">
        <v>26</v>
      </c>
      <c r="AD48" s="117" t="n">
        <v>27</v>
      </c>
      <c r="AE48" s="118" t="n">
        <v>28</v>
      </c>
      <c r="AF48" s="37" t="n">
        <v>29</v>
      </c>
      <c r="AG48" s="4" t="n">
        <v>30</v>
      </c>
      <c r="AH48" s="4" t="n">
        <v>31</v>
      </c>
      <c r="AI48" s="64"/>
      <c r="AJ48" s="64"/>
      <c r="AK48" s="98"/>
      <c r="AL48" s="98"/>
      <c r="AM48" s="64"/>
      <c r="AN48" s="65"/>
    </row>
    <row r="49" customFormat="false" ht="15" hidden="false" customHeight="false" outlineLevel="0" collapsed="false">
      <c r="A49" s="8" t="n">
        <f aca="false">SUM(D49:AH49)</f>
        <v>0</v>
      </c>
      <c r="B49" s="119" t="n">
        <f aca="false">SUM(A13,A22,A31,A40,A49)</f>
        <v>132</v>
      </c>
      <c r="C49" s="99" t="s">
        <v>1</v>
      </c>
      <c r="D49" s="3"/>
      <c r="E49" s="3"/>
      <c r="F49" s="3"/>
      <c r="G49" s="43"/>
      <c r="H49" s="75"/>
      <c r="I49" s="76"/>
      <c r="J49" s="35"/>
      <c r="K49" s="3"/>
      <c r="L49" s="3"/>
      <c r="M49" s="3"/>
      <c r="N49" s="43"/>
      <c r="O49" s="75"/>
      <c r="P49" s="76"/>
      <c r="Q49" s="35"/>
      <c r="R49" s="3"/>
      <c r="S49" s="3"/>
      <c r="T49" s="3"/>
      <c r="U49" s="43"/>
      <c r="V49" s="75"/>
      <c r="W49" s="76"/>
      <c r="X49" s="35"/>
      <c r="Y49" s="3"/>
      <c r="Z49" s="3"/>
      <c r="AA49" s="3"/>
      <c r="AB49" s="43"/>
      <c r="AC49" s="75"/>
      <c r="AD49" s="45"/>
      <c r="AE49" s="36"/>
      <c r="AF49" s="3"/>
      <c r="AG49" s="3"/>
      <c r="AH49" s="3"/>
      <c r="AI49" s="65"/>
      <c r="AJ49" s="65"/>
      <c r="AK49" s="65"/>
      <c r="AL49" s="65"/>
      <c r="AM49" s="65"/>
      <c r="AN49" s="65"/>
    </row>
    <row r="50" customFormat="false" ht="15" hidden="false" customHeight="false" outlineLevel="0" collapsed="false">
      <c r="A50" s="42" t="n">
        <f aca="false">SUM(D50:AH50)</f>
        <v>66</v>
      </c>
      <c r="B50" s="120" t="n">
        <f aca="false">SUM(A14,A23,A32,A41,A50)</f>
        <v>204</v>
      </c>
      <c r="C50" s="101" t="s">
        <v>2</v>
      </c>
      <c r="D50" s="11" t="n">
        <v>2</v>
      </c>
      <c r="E50" s="11" t="n">
        <v>2</v>
      </c>
      <c r="F50" s="11" t="n">
        <v>2</v>
      </c>
      <c r="G50" s="67" t="n">
        <v>2</v>
      </c>
      <c r="H50" s="72" t="n">
        <v>2.5</v>
      </c>
      <c r="I50" s="73" t="n">
        <v>2.5</v>
      </c>
      <c r="J50" s="70" t="n">
        <v>2</v>
      </c>
      <c r="K50" s="12" t="n">
        <v>2</v>
      </c>
      <c r="L50" s="12" t="n">
        <v>2</v>
      </c>
      <c r="M50" s="12" t="n">
        <v>2</v>
      </c>
      <c r="N50" s="71" t="n">
        <v>2</v>
      </c>
      <c r="O50" s="72" t="n">
        <v>2.5</v>
      </c>
      <c r="P50" s="73" t="n">
        <v>2.5</v>
      </c>
      <c r="Q50" s="70" t="n">
        <v>2</v>
      </c>
      <c r="R50" s="12" t="n">
        <v>2</v>
      </c>
      <c r="S50" s="12" t="n">
        <v>2</v>
      </c>
      <c r="T50" s="12" t="n">
        <v>2</v>
      </c>
      <c r="U50" s="71" t="n">
        <v>2</v>
      </c>
      <c r="V50" s="72" t="n">
        <v>2.5</v>
      </c>
      <c r="W50" s="73" t="n">
        <v>2.5</v>
      </c>
      <c r="X50" s="70" t="n">
        <v>2</v>
      </c>
      <c r="Y50" s="12" t="n">
        <v>2</v>
      </c>
      <c r="Z50" s="12" t="n">
        <v>2</v>
      </c>
      <c r="AA50" s="12" t="n">
        <v>2</v>
      </c>
      <c r="AB50" s="71" t="n">
        <v>2</v>
      </c>
      <c r="AC50" s="72" t="n">
        <v>2.5</v>
      </c>
      <c r="AD50" s="69" t="n">
        <v>2.5</v>
      </c>
      <c r="AE50" s="103" t="n">
        <v>2</v>
      </c>
      <c r="AF50" s="12" t="n">
        <v>2</v>
      </c>
      <c r="AG50" s="12" t="n">
        <v>2</v>
      </c>
      <c r="AH50" s="12" t="n">
        <v>2</v>
      </c>
      <c r="AI50" s="65"/>
      <c r="AJ50" s="65"/>
      <c r="AK50" s="65"/>
      <c r="AL50" s="65"/>
      <c r="AM50" s="65"/>
      <c r="AN50" s="65"/>
    </row>
    <row r="51" customFormat="false" ht="15" hidden="false" customHeight="false" outlineLevel="0" collapsed="false">
      <c r="A51" s="14" t="n">
        <f aca="false">SUM(D51:AH51)</f>
        <v>22</v>
      </c>
      <c r="B51" s="121" t="n">
        <f aca="false">SUM(A15,A24,A33,A42,A51)</f>
        <v>41</v>
      </c>
      <c r="C51" s="104" t="s">
        <v>3</v>
      </c>
      <c r="D51" s="15"/>
      <c r="E51" s="15" t="n">
        <v>1</v>
      </c>
      <c r="F51" s="15" t="n">
        <v>1</v>
      </c>
      <c r="G51" s="82" t="n">
        <v>1</v>
      </c>
      <c r="H51" s="122"/>
      <c r="I51" s="84"/>
      <c r="J51" s="105" t="n">
        <v>1</v>
      </c>
      <c r="K51" s="15" t="n">
        <v>1</v>
      </c>
      <c r="L51" s="15" t="n">
        <v>1</v>
      </c>
      <c r="M51" s="15" t="n">
        <v>1</v>
      </c>
      <c r="N51" s="82" t="n">
        <v>1</v>
      </c>
      <c r="O51" s="122"/>
      <c r="P51" s="84"/>
      <c r="Q51" s="105" t="n">
        <v>1</v>
      </c>
      <c r="R51" s="15" t="n">
        <v>1</v>
      </c>
      <c r="S51" s="15" t="n">
        <v>1</v>
      </c>
      <c r="T51" s="15" t="n">
        <v>1</v>
      </c>
      <c r="U51" s="82" t="n">
        <v>1</v>
      </c>
      <c r="V51" s="122"/>
      <c r="W51" s="84"/>
      <c r="X51" s="105" t="n">
        <v>1</v>
      </c>
      <c r="Y51" s="15" t="n">
        <v>1</v>
      </c>
      <c r="Z51" s="15" t="n">
        <v>1</v>
      </c>
      <c r="AA51" s="15" t="n">
        <v>1</v>
      </c>
      <c r="AB51" s="82" t="n">
        <v>1</v>
      </c>
      <c r="AC51" s="122"/>
      <c r="AD51" s="84"/>
      <c r="AE51" s="105" t="n">
        <v>1</v>
      </c>
      <c r="AF51" s="16" t="n">
        <v>1</v>
      </c>
      <c r="AG51" s="16" t="n">
        <v>1</v>
      </c>
      <c r="AH51" s="16" t="n">
        <v>1</v>
      </c>
      <c r="AI51" s="65"/>
      <c r="AJ51" s="65"/>
      <c r="AK51" s="65"/>
      <c r="AL51" s="65"/>
      <c r="AM51" s="65"/>
      <c r="AN51" s="65"/>
    </row>
    <row r="52" customFormat="false" ht="15" hidden="false" customHeight="false" outlineLevel="0" collapsed="false">
      <c r="A52" s="46" t="n">
        <f aca="false">SUM(D52:AH52)</f>
        <v>31</v>
      </c>
      <c r="B52" s="123" t="n">
        <f aca="false">SUM(A16,A25,A34,A43,A52)</f>
        <v>31</v>
      </c>
      <c r="C52" s="108" t="s">
        <v>4</v>
      </c>
      <c r="D52" s="123" t="n">
        <v>1</v>
      </c>
      <c r="E52" s="123" t="n">
        <v>1</v>
      </c>
      <c r="F52" s="123" t="n">
        <v>1</v>
      </c>
      <c r="G52" s="123" t="n">
        <v>1</v>
      </c>
      <c r="H52" s="123" t="n">
        <v>1</v>
      </c>
      <c r="I52" s="123" t="n">
        <v>1</v>
      </c>
      <c r="J52" s="123" t="n">
        <v>1</v>
      </c>
      <c r="K52" s="123" t="n">
        <v>1</v>
      </c>
      <c r="L52" s="123" t="n">
        <v>1</v>
      </c>
      <c r="M52" s="123" t="n">
        <v>1</v>
      </c>
      <c r="N52" s="123" t="n">
        <v>1</v>
      </c>
      <c r="O52" s="123" t="n">
        <v>1</v>
      </c>
      <c r="P52" s="123" t="n">
        <v>1</v>
      </c>
      <c r="Q52" s="123" t="n">
        <v>1</v>
      </c>
      <c r="R52" s="123" t="n">
        <v>1</v>
      </c>
      <c r="S52" s="123" t="n">
        <v>1</v>
      </c>
      <c r="T52" s="123" t="n">
        <v>1</v>
      </c>
      <c r="U52" s="123" t="n">
        <v>1</v>
      </c>
      <c r="V52" s="123" t="n">
        <v>1</v>
      </c>
      <c r="W52" s="123" t="n">
        <v>1</v>
      </c>
      <c r="X52" s="123" t="n">
        <v>1</v>
      </c>
      <c r="Y52" s="123" t="n">
        <v>1</v>
      </c>
      <c r="Z52" s="123" t="n">
        <v>1</v>
      </c>
      <c r="AA52" s="123" t="n">
        <v>1</v>
      </c>
      <c r="AB52" s="123" t="n">
        <v>1</v>
      </c>
      <c r="AC52" s="123" t="n">
        <v>1</v>
      </c>
      <c r="AD52" s="123" t="n">
        <v>1</v>
      </c>
      <c r="AE52" s="123" t="n">
        <v>1</v>
      </c>
      <c r="AF52" s="123" t="n">
        <v>1</v>
      </c>
      <c r="AG52" s="123" t="n">
        <v>1</v>
      </c>
      <c r="AH52" s="123" t="n">
        <v>1</v>
      </c>
      <c r="AI52" s="65"/>
      <c r="AJ52" s="65"/>
      <c r="AK52" s="65"/>
      <c r="AL52" s="65"/>
      <c r="AM52" s="65"/>
      <c r="AN52" s="65"/>
    </row>
    <row r="53" customFormat="false" ht="15" hidden="false" customHeight="false" outlineLevel="0" collapsed="false">
      <c r="A53" s="21" t="n">
        <f aca="false">SUM(D53:AH53)</f>
        <v>54</v>
      </c>
      <c r="B53" s="124" t="n">
        <f aca="false">SUM(A17,A26,A35,A44,A53)</f>
        <v>236</v>
      </c>
      <c r="C53" s="110" t="s">
        <v>5</v>
      </c>
      <c r="D53" s="22" t="n">
        <v>2</v>
      </c>
      <c r="E53" s="22" t="n">
        <v>2</v>
      </c>
      <c r="F53" s="22" t="n">
        <v>2</v>
      </c>
      <c r="G53" s="48" t="n">
        <v>2</v>
      </c>
      <c r="H53" s="49" t="n">
        <v>1</v>
      </c>
      <c r="I53" s="50" t="n">
        <v>1</v>
      </c>
      <c r="J53" s="51" t="n">
        <v>2</v>
      </c>
      <c r="K53" s="22" t="n">
        <v>2</v>
      </c>
      <c r="L53" s="22" t="n">
        <v>2</v>
      </c>
      <c r="M53" s="22" t="n">
        <v>2</v>
      </c>
      <c r="N53" s="48" t="n">
        <v>2</v>
      </c>
      <c r="O53" s="49" t="n">
        <v>1</v>
      </c>
      <c r="P53" s="50" t="n">
        <v>1</v>
      </c>
      <c r="Q53" s="51" t="n">
        <v>2</v>
      </c>
      <c r="R53" s="22" t="n">
        <v>2</v>
      </c>
      <c r="S53" s="22" t="n">
        <v>2</v>
      </c>
      <c r="T53" s="22" t="n">
        <v>2</v>
      </c>
      <c r="U53" s="48" t="n">
        <v>2</v>
      </c>
      <c r="V53" s="49" t="n">
        <v>1</v>
      </c>
      <c r="W53" s="50" t="n">
        <v>1</v>
      </c>
      <c r="X53" s="51" t="n">
        <v>2</v>
      </c>
      <c r="Y53" s="22" t="n">
        <v>2</v>
      </c>
      <c r="Z53" s="22" t="n">
        <v>2</v>
      </c>
      <c r="AA53" s="22" t="n">
        <v>2</v>
      </c>
      <c r="AB53" s="48" t="n">
        <v>2</v>
      </c>
      <c r="AC53" s="49" t="n">
        <v>1</v>
      </c>
      <c r="AD53" s="50" t="n">
        <v>1</v>
      </c>
      <c r="AE53" s="51" t="n">
        <v>2</v>
      </c>
      <c r="AF53" s="22" t="n">
        <v>2</v>
      </c>
      <c r="AG53" s="22" t="n">
        <v>2</v>
      </c>
      <c r="AH53" s="22" t="n">
        <v>2</v>
      </c>
      <c r="AI53" s="48"/>
      <c r="AJ53" s="65"/>
      <c r="AK53" s="65"/>
      <c r="AL53" s="65"/>
      <c r="AM53" s="65"/>
      <c r="AN53" s="65"/>
    </row>
    <row r="54" customFormat="false" ht="15" hidden="false" customHeight="false" outlineLevel="0" collapsed="false">
      <c r="A54" s="24" t="n">
        <f aca="false">SUM(D54:AH54)</f>
        <v>46</v>
      </c>
      <c r="B54" s="125" t="n">
        <f aca="false">SUM(A18,A27,A36,A45,A54)</f>
        <v>127</v>
      </c>
      <c r="C54" s="111" t="s">
        <v>6</v>
      </c>
      <c r="D54" s="25" t="n">
        <v>2</v>
      </c>
      <c r="E54" s="25" t="n">
        <v>2</v>
      </c>
      <c r="F54" s="25" t="n">
        <v>2</v>
      </c>
      <c r="G54" s="52" t="n">
        <v>2</v>
      </c>
      <c r="H54" s="53"/>
      <c r="I54" s="54"/>
      <c r="J54" s="55" t="n">
        <v>2</v>
      </c>
      <c r="K54" s="25" t="n">
        <v>2</v>
      </c>
      <c r="L54" s="25" t="n">
        <v>2</v>
      </c>
      <c r="M54" s="25" t="n">
        <v>2</v>
      </c>
      <c r="N54" s="52" t="n">
        <v>2</v>
      </c>
      <c r="O54" s="53"/>
      <c r="P54" s="54"/>
      <c r="Q54" s="55" t="n">
        <v>2</v>
      </c>
      <c r="R54" s="25" t="n">
        <v>2</v>
      </c>
      <c r="S54" s="25" t="n">
        <v>2</v>
      </c>
      <c r="T54" s="25" t="n">
        <v>2</v>
      </c>
      <c r="U54" s="52" t="n">
        <v>2</v>
      </c>
      <c r="V54" s="53"/>
      <c r="W54" s="54"/>
      <c r="X54" s="55" t="n">
        <v>2</v>
      </c>
      <c r="Y54" s="25" t="n">
        <v>2</v>
      </c>
      <c r="Z54" s="25" t="n">
        <v>2</v>
      </c>
      <c r="AA54" s="25" t="n">
        <v>2</v>
      </c>
      <c r="AB54" s="52" t="n">
        <v>2</v>
      </c>
      <c r="AC54" s="53"/>
      <c r="AD54" s="54"/>
      <c r="AE54" s="55" t="n">
        <v>2</v>
      </c>
      <c r="AF54" s="25" t="n">
        <v>2</v>
      </c>
      <c r="AG54" s="25" t="n">
        <v>2</v>
      </c>
      <c r="AH54" s="25" t="n">
        <v>2</v>
      </c>
    </row>
    <row r="55" customFormat="false" ht="12.75" hidden="false" customHeight="false" outlineLevel="0" collapsed="false">
      <c r="A55" s="56" t="n">
        <f aca="false">SUM(A49:A54)</f>
        <v>219</v>
      </c>
      <c r="B55" s="126" t="n">
        <f aca="false">SUM(A19,A28,A37,A46,A55)</f>
        <v>771</v>
      </c>
      <c r="C55" s="113"/>
      <c r="D55" s="5" t="n">
        <f aca="false">SUM(D49:D54)</f>
        <v>7</v>
      </c>
      <c r="E55" s="5" t="n">
        <f aca="false">SUM(E49:E54)</f>
        <v>8</v>
      </c>
      <c r="F55" s="5" t="n">
        <f aca="false">SUM(F49:F54)</f>
        <v>8</v>
      </c>
      <c r="G55" s="88" t="n">
        <f aca="false">SUM(G49:G54)</f>
        <v>8</v>
      </c>
      <c r="H55" s="92" t="n">
        <f aca="false">SUM(H49:H54)</f>
        <v>4.5</v>
      </c>
      <c r="I55" s="93" t="n">
        <f aca="false">SUM(I49:I54)</f>
        <v>4.5</v>
      </c>
      <c r="J55" s="94" t="n">
        <f aca="false">SUM(J49:J54)</f>
        <v>8</v>
      </c>
      <c r="K55" s="5" t="n">
        <f aca="false">SUM(K49:K54)</f>
        <v>8</v>
      </c>
      <c r="L55" s="5" t="n">
        <f aca="false">SUM(L49:L54)</f>
        <v>8</v>
      </c>
      <c r="M55" s="5" t="n">
        <f aca="false">SUM(M49:M54)</f>
        <v>8</v>
      </c>
      <c r="N55" s="88" t="n">
        <f aca="false">SUM(N49:N54)</f>
        <v>8</v>
      </c>
      <c r="O55" s="92" t="n">
        <f aca="false">SUM(O49:O54)</f>
        <v>4.5</v>
      </c>
      <c r="P55" s="115" t="n">
        <f aca="false">SUM(P49:P54)</f>
        <v>4.5</v>
      </c>
      <c r="Q55" s="36" t="n">
        <f aca="false">SUM(Q49:Q54)</f>
        <v>8</v>
      </c>
      <c r="R55" s="4" t="n">
        <f aca="false">SUM(R49:R54)</f>
        <v>8</v>
      </c>
      <c r="S55" s="4" t="n">
        <f aca="false">SUM(S49:S54)</f>
        <v>8</v>
      </c>
      <c r="T55" s="4" t="n">
        <f aca="false">SUM(T49:T54)</f>
        <v>8</v>
      </c>
      <c r="U55" s="32" t="n">
        <f aca="false">SUM(U49:U54)</f>
        <v>8</v>
      </c>
      <c r="V55" s="114" t="n">
        <f aca="false">SUM(V49:V54)</f>
        <v>4.5</v>
      </c>
      <c r="W55" s="115" t="n">
        <f aca="false">SUM(W49:W54)</f>
        <v>4.5</v>
      </c>
      <c r="X55" s="36" t="n">
        <f aca="false">SUM(X49:X54)</f>
        <v>8</v>
      </c>
      <c r="Y55" s="4" t="n">
        <f aca="false">SUM(Y49:Y54)</f>
        <v>8</v>
      </c>
      <c r="Z55" s="4" t="n">
        <f aca="false">SUM(Z49:Z54)</f>
        <v>8</v>
      </c>
      <c r="AA55" s="4" t="n">
        <f aca="false">SUM(AA49:AA54)</f>
        <v>8</v>
      </c>
      <c r="AB55" s="32" t="n">
        <f aca="false">SUM(AB49:AB54)</f>
        <v>8</v>
      </c>
      <c r="AC55" s="114" t="n">
        <f aca="false">SUM(AC49:AC54)</f>
        <v>4.5</v>
      </c>
      <c r="AD55" s="115" t="n">
        <f aca="false">SUM(AD49:AD54)</f>
        <v>4.5</v>
      </c>
      <c r="AE55" s="36" t="n">
        <f aca="false">SUM(AE49:AE54)</f>
        <v>8</v>
      </c>
      <c r="AF55" s="4"/>
      <c r="AG55" s="4" t="n">
        <f aca="false">SUM(AG49:AG54)</f>
        <v>8</v>
      </c>
      <c r="AH55" s="4" t="n">
        <f aca="false">SUM(AH49:AH54)</f>
        <v>8</v>
      </c>
    </row>
    <row r="56" customFormat="false" ht="12.75" hidden="false" customHeight="false" outlineLevel="0" collapsed="false">
      <c r="B56" s="0"/>
    </row>
    <row r="57" customFormat="false" ht="12.75" hidden="false" customHeight="false" outlineLevel="0" collapsed="false">
      <c r="A57" s="31" t="s">
        <v>7</v>
      </c>
      <c r="B57" s="0"/>
      <c r="C57" s="96" t="n">
        <v>42903</v>
      </c>
      <c r="D57" s="37" t="n">
        <v>1</v>
      </c>
      <c r="E57" s="4" t="n">
        <v>2</v>
      </c>
      <c r="F57" s="4" t="n">
        <v>3</v>
      </c>
      <c r="G57" s="43" t="n">
        <v>4</v>
      </c>
      <c r="H57" s="116" t="n">
        <v>5</v>
      </c>
      <c r="I57" s="117" t="n">
        <v>6</v>
      </c>
      <c r="J57" s="118" t="n">
        <v>7</v>
      </c>
      <c r="K57" s="37" t="n">
        <v>8</v>
      </c>
      <c r="L57" s="4" t="n">
        <v>9</v>
      </c>
      <c r="M57" s="4" t="n">
        <v>10</v>
      </c>
      <c r="N57" s="43" t="n">
        <v>11</v>
      </c>
      <c r="O57" s="116" t="n">
        <v>12</v>
      </c>
      <c r="P57" s="117" t="n">
        <v>13</v>
      </c>
      <c r="Q57" s="118" t="n">
        <v>14</v>
      </c>
      <c r="R57" s="37" t="n">
        <v>15</v>
      </c>
      <c r="S57" s="4" t="n">
        <v>16</v>
      </c>
      <c r="T57" s="4" t="n">
        <v>17</v>
      </c>
      <c r="U57" s="43" t="n">
        <v>18</v>
      </c>
      <c r="V57" s="116" t="n">
        <v>19</v>
      </c>
      <c r="W57" s="117" t="n">
        <v>20</v>
      </c>
      <c r="X57" s="118" t="n">
        <v>21</v>
      </c>
      <c r="Y57" s="37" t="n">
        <v>22</v>
      </c>
      <c r="Z57" s="4" t="n">
        <v>23</v>
      </c>
      <c r="AA57" s="4" t="n">
        <v>24</v>
      </c>
      <c r="AB57" s="43" t="n">
        <v>25</v>
      </c>
      <c r="AC57" s="116" t="n">
        <v>26</v>
      </c>
      <c r="AD57" s="117" t="n">
        <v>27</v>
      </c>
      <c r="AE57" s="118" t="n">
        <v>28</v>
      </c>
      <c r="AF57" s="37" t="n">
        <v>29</v>
      </c>
      <c r="AG57" s="4" t="n">
        <v>30</v>
      </c>
      <c r="AH57" s="4" t="n">
        <v>31</v>
      </c>
      <c r="AI57" s="64"/>
      <c r="AJ57" s="64"/>
      <c r="AK57" s="98"/>
      <c r="AL57" s="98"/>
      <c r="AM57" s="64"/>
      <c r="AN57" s="65"/>
    </row>
    <row r="58" customFormat="false" ht="15" hidden="false" customHeight="false" outlineLevel="0" collapsed="false">
      <c r="A58" s="8" t="n">
        <f aca="false">SUM(D58:AH58)</f>
        <v>0</v>
      </c>
      <c r="B58" s="119"/>
      <c r="C58" s="99" t="s">
        <v>1</v>
      </c>
      <c r="D58" s="3"/>
      <c r="E58" s="3"/>
      <c r="F58" s="3"/>
      <c r="G58" s="43"/>
      <c r="H58" s="75"/>
      <c r="I58" s="76"/>
      <c r="J58" s="35"/>
      <c r="K58" s="3"/>
      <c r="L58" s="3"/>
      <c r="M58" s="3"/>
      <c r="N58" s="43"/>
      <c r="O58" s="75"/>
      <c r="P58" s="76"/>
      <c r="Q58" s="35"/>
      <c r="R58" s="3"/>
      <c r="S58" s="3"/>
      <c r="T58" s="3"/>
      <c r="U58" s="43"/>
      <c r="V58" s="75"/>
      <c r="W58" s="76"/>
      <c r="X58" s="35"/>
      <c r="Y58" s="3"/>
      <c r="Z58" s="3"/>
      <c r="AA58" s="3"/>
      <c r="AB58" s="43"/>
      <c r="AC58" s="75"/>
      <c r="AD58" s="45"/>
      <c r="AE58" s="36"/>
      <c r="AF58" s="3"/>
      <c r="AG58" s="3"/>
      <c r="AH58" s="3"/>
      <c r="AI58" s="65"/>
      <c r="AJ58" s="65"/>
      <c r="AK58" s="65"/>
      <c r="AL58" s="65"/>
      <c r="AM58" s="65"/>
      <c r="AN58" s="65"/>
    </row>
    <row r="59" customFormat="false" ht="15" hidden="false" customHeight="false" outlineLevel="0" collapsed="false">
      <c r="A59" s="42" t="n">
        <f aca="false">SUM(D59:AH59)</f>
        <v>66</v>
      </c>
      <c r="B59" s="120"/>
      <c r="C59" s="101" t="s">
        <v>2</v>
      </c>
      <c r="D59" s="11" t="n">
        <v>2</v>
      </c>
      <c r="E59" s="11" t="n">
        <v>2</v>
      </c>
      <c r="F59" s="11" t="n">
        <v>2</v>
      </c>
      <c r="G59" s="67" t="n">
        <v>2</v>
      </c>
      <c r="H59" s="72" t="n">
        <v>2.5</v>
      </c>
      <c r="I59" s="73" t="n">
        <v>2.5</v>
      </c>
      <c r="J59" s="70" t="n">
        <v>2</v>
      </c>
      <c r="K59" s="12" t="n">
        <v>2</v>
      </c>
      <c r="L59" s="12" t="n">
        <v>2</v>
      </c>
      <c r="M59" s="12" t="n">
        <v>2</v>
      </c>
      <c r="N59" s="71" t="n">
        <v>2</v>
      </c>
      <c r="O59" s="72" t="n">
        <v>2.5</v>
      </c>
      <c r="P59" s="73" t="n">
        <v>2.5</v>
      </c>
      <c r="Q59" s="70" t="n">
        <v>2</v>
      </c>
      <c r="R59" s="12" t="n">
        <v>2</v>
      </c>
      <c r="S59" s="12" t="n">
        <v>2</v>
      </c>
      <c r="T59" s="12" t="n">
        <v>2</v>
      </c>
      <c r="U59" s="71" t="n">
        <v>2</v>
      </c>
      <c r="V59" s="72" t="n">
        <v>2.5</v>
      </c>
      <c r="W59" s="73" t="n">
        <v>2.5</v>
      </c>
      <c r="X59" s="70" t="n">
        <v>2</v>
      </c>
      <c r="Y59" s="12" t="n">
        <v>2</v>
      </c>
      <c r="Z59" s="12" t="n">
        <v>2</v>
      </c>
      <c r="AA59" s="12" t="n">
        <v>2</v>
      </c>
      <c r="AB59" s="71" t="n">
        <v>2</v>
      </c>
      <c r="AC59" s="72" t="n">
        <v>2.5</v>
      </c>
      <c r="AD59" s="69" t="n">
        <v>2.5</v>
      </c>
      <c r="AE59" s="103" t="n">
        <v>2</v>
      </c>
      <c r="AF59" s="12" t="n">
        <v>2</v>
      </c>
      <c r="AG59" s="12" t="n">
        <v>2</v>
      </c>
      <c r="AH59" s="12" t="n">
        <v>2</v>
      </c>
      <c r="AI59" s="65"/>
      <c r="AJ59" s="65"/>
      <c r="AK59" s="65"/>
      <c r="AL59" s="65"/>
      <c r="AM59" s="65"/>
      <c r="AN59" s="65"/>
    </row>
    <row r="60" customFormat="false" ht="15" hidden="false" customHeight="false" outlineLevel="0" collapsed="false">
      <c r="A60" s="14" t="n">
        <f aca="false">SUM(D60:AH60)</f>
        <v>22</v>
      </c>
      <c r="B60" s="121"/>
      <c r="C60" s="104" t="s">
        <v>3</v>
      </c>
      <c r="D60" s="15"/>
      <c r="E60" s="15" t="n">
        <v>1</v>
      </c>
      <c r="F60" s="15" t="n">
        <v>1</v>
      </c>
      <c r="G60" s="82" t="n">
        <v>1</v>
      </c>
      <c r="H60" s="122"/>
      <c r="I60" s="84"/>
      <c r="J60" s="105" t="n">
        <v>1</v>
      </c>
      <c r="K60" s="15" t="n">
        <v>1</v>
      </c>
      <c r="L60" s="15" t="n">
        <v>1</v>
      </c>
      <c r="M60" s="15" t="n">
        <v>1</v>
      </c>
      <c r="N60" s="82" t="n">
        <v>1</v>
      </c>
      <c r="O60" s="122"/>
      <c r="P60" s="84"/>
      <c r="Q60" s="105" t="n">
        <v>1</v>
      </c>
      <c r="R60" s="15" t="n">
        <v>1</v>
      </c>
      <c r="S60" s="15" t="n">
        <v>1</v>
      </c>
      <c r="T60" s="15" t="n">
        <v>1</v>
      </c>
      <c r="U60" s="82" t="n">
        <v>1</v>
      </c>
      <c r="V60" s="122"/>
      <c r="W60" s="84"/>
      <c r="X60" s="105" t="n">
        <v>1</v>
      </c>
      <c r="Y60" s="15" t="n">
        <v>1</v>
      </c>
      <c r="Z60" s="15" t="n">
        <v>1</v>
      </c>
      <c r="AA60" s="15" t="n">
        <v>1</v>
      </c>
      <c r="AB60" s="82" t="n">
        <v>1</v>
      </c>
      <c r="AC60" s="122"/>
      <c r="AD60" s="84"/>
      <c r="AE60" s="105" t="n">
        <v>1</v>
      </c>
      <c r="AF60" s="16" t="n">
        <v>1</v>
      </c>
      <c r="AG60" s="16" t="n">
        <v>1</v>
      </c>
      <c r="AH60" s="16" t="n">
        <v>1</v>
      </c>
      <c r="AI60" s="65"/>
      <c r="AJ60" s="65"/>
      <c r="AK60" s="65"/>
      <c r="AL60" s="65"/>
      <c r="AM60" s="65"/>
      <c r="AN60" s="65"/>
    </row>
    <row r="61" customFormat="false" ht="15" hidden="false" customHeight="false" outlineLevel="0" collapsed="false">
      <c r="A61" s="46" t="n">
        <f aca="false">SUM(D61:AH61)</f>
        <v>31</v>
      </c>
      <c r="B61" s="123"/>
      <c r="C61" s="108" t="s">
        <v>4</v>
      </c>
      <c r="D61" s="123" t="n">
        <v>1</v>
      </c>
      <c r="E61" s="123" t="n">
        <v>1</v>
      </c>
      <c r="F61" s="123" t="n">
        <v>1</v>
      </c>
      <c r="G61" s="123" t="n">
        <v>1</v>
      </c>
      <c r="H61" s="123" t="n">
        <v>1</v>
      </c>
      <c r="I61" s="123" t="n">
        <v>1</v>
      </c>
      <c r="J61" s="123" t="n">
        <v>1</v>
      </c>
      <c r="K61" s="123" t="n">
        <v>1</v>
      </c>
      <c r="L61" s="123" t="n">
        <v>1</v>
      </c>
      <c r="M61" s="123" t="n">
        <v>1</v>
      </c>
      <c r="N61" s="123" t="n">
        <v>1</v>
      </c>
      <c r="O61" s="123" t="n">
        <v>1</v>
      </c>
      <c r="P61" s="123" t="n">
        <v>1</v>
      </c>
      <c r="Q61" s="123" t="n">
        <v>1</v>
      </c>
      <c r="R61" s="123" t="n">
        <v>1</v>
      </c>
      <c r="S61" s="123" t="n">
        <v>1</v>
      </c>
      <c r="T61" s="123" t="n">
        <v>1</v>
      </c>
      <c r="U61" s="123" t="n">
        <v>1</v>
      </c>
      <c r="V61" s="123" t="n">
        <v>1</v>
      </c>
      <c r="W61" s="123" t="n">
        <v>1</v>
      </c>
      <c r="X61" s="123" t="n">
        <v>1</v>
      </c>
      <c r="Y61" s="123" t="n">
        <v>1</v>
      </c>
      <c r="Z61" s="123" t="n">
        <v>1</v>
      </c>
      <c r="AA61" s="123" t="n">
        <v>1</v>
      </c>
      <c r="AB61" s="123" t="n">
        <v>1</v>
      </c>
      <c r="AC61" s="123" t="n">
        <v>1</v>
      </c>
      <c r="AD61" s="123" t="n">
        <v>1</v>
      </c>
      <c r="AE61" s="123" t="n">
        <v>1</v>
      </c>
      <c r="AF61" s="123" t="n">
        <v>1</v>
      </c>
      <c r="AG61" s="123" t="n">
        <v>1</v>
      </c>
      <c r="AH61" s="123" t="n">
        <v>1</v>
      </c>
      <c r="AI61" s="65"/>
      <c r="AJ61" s="65"/>
      <c r="AK61" s="65"/>
      <c r="AL61" s="65"/>
      <c r="AM61" s="65"/>
      <c r="AN61" s="65"/>
    </row>
    <row r="62" customFormat="false" ht="15" hidden="false" customHeight="false" outlineLevel="0" collapsed="false">
      <c r="A62" s="21" t="n">
        <f aca="false">SUM(D62:AH62)</f>
        <v>54</v>
      </c>
      <c r="B62" s="124"/>
      <c r="C62" s="110" t="s">
        <v>5</v>
      </c>
      <c r="D62" s="22" t="n">
        <v>2</v>
      </c>
      <c r="E62" s="22" t="n">
        <v>2</v>
      </c>
      <c r="F62" s="22" t="n">
        <v>2</v>
      </c>
      <c r="G62" s="48" t="n">
        <v>2</v>
      </c>
      <c r="H62" s="49" t="n">
        <v>1</v>
      </c>
      <c r="I62" s="50" t="n">
        <v>1</v>
      </c>
      <c r="J62" s="51" t="n">
        <v>2</v>
      </c>
      <c r="K62" s="22" t="n">
        <v>2</v>
      </c>
      <c r="L62" s="22" t="n">
        <v>2</v>
      </c>
      <c r="M62" s="22" t="n">
        <v>2</v>
      </c>
      <c r="N62" s="48" t="n">
        <v>2</v>
      </c>
      <c r="O62" s="49" t="n">
        <v>1</v>
      </c>
      <c r="P62" s="50" t="n">
        <v>1</v>
      </c>
      <c r="Q62" s="51" t="n">
        <v>2</v>
      </c>
      <c r="R62" s="22" t="n">
        <v>2</v>
      </c>
      <c r="S62" s="22" t="n">
        <v>2</v>
      </c>
      <c r="T62" s="22" t="n">
        <v>2</v>
      </c>
      <c r="U62" s="48" t="n">
        <v>2</v>
      </c>
      <c r="V62" s="49" t="n">
        <v>1</v>
      </c>
      <c r="W62" s="50" t="n">
        <v>1</v>
      </c>
      <c r="X62" s="51" t="n">
        <v>2</v>
      </c>
      <c r="Y62" s="22" t="n">
        <v>2</v>
      </c>
      <c r="Z62" s="22" t="n">
        <v>2</v>
      </c>
      <c r="AA62" s="22" t="n">
        <v>2</v>
      </c>
      <c r="AB62" s="48" t="n">
        <v>2</v>
      </c>
      <c r="AC62" s="49" t="n">
        <v>1</v>
      </c>
      <c r="AD62" s="50" t="n">
        <v>1</v>
      </c>
      <c r="AE62" s="51" t="n">
        <v>2</v>
      </c>
      <c r="AF62" s="22" t="n">
        <v>2</v>
      </c>
      <c r="AG62" s="22" t="n">
        <v>2</v>
      </c>
      <c r="AH62" s="22" t="n">
        <v>2</v>
      </c>
      <c r="AI62" s="48"/>
      <c r="AJ62" s="65"/>
      <c r="AK62" s="65"/>
      <c r="AL62" s="65"/>
      <c r="AM62" s="65"/>
      <c r="AN62" s="65"/>
    </row>
    <row r="63" customFormat="false" ht="15" hidden="false" customHeight="false" outlineLevel="0" collapsed="false">
      <c r="A63" s="24" t="n">
        <f aca="false">SUM(D63:AH63)</f>
        <v>46</v>
      </c>
      <c r="B63" s="125"/>
      <c r="C63" s="111" t="s">
        <v>6</v>
      </c>
      <c r="D63" s="25" t="n">
        <v>2</v>
      </c>
      <c r="E63" s="25" t="n">
        <v>2</v>
      </c>
      <c r="F63" s="25" t="n">
        <v>2</v>
      </c>
      <c r="G63" s="52" t="n">
        <v>2</v>
      </c>
      <c r="H63" s="53"/>
      <c r="I63" s="54"/>
      <c r="J63" s="55" t="n">
        <v>2</v>
      </c>
      <c r="K63" s="25" t="n">
        <v>2</v>
      </c>
      <c r="L63" s="25" t="n">
        <v>2</v>
      </c>
      <c r="M63" s="25" t="n">
        <v>2</v>
      </c>
      <c r="N63" s="52" t="n">
        <v>2</v>
      </c>
      <c r="O63" s="53"/>
      <c r="P63" s="54"/>
      <c r="Q63" s="55" t="n">
        <v>2</v>
      </c>
      <c r="R63" s="25" t="n">
        <v>2</v>
      </c>
      <c r="S63" s="25" t="n">
        <v>2</v>
      </c>
      <c r="T63" s="25" t="n">
        <v>2</v>
      </c>
      <c r="U63" s="52" t="n">
        <v>2</v>
      </c>
      <c r="V63" s="53"/>
      <c r="W63" s="54"/>
      <c r="X63" s="55" t="n">
        <v>2</v>
      </c>
      <c r="Y63" s="25" t="n">
        <v>2</v>
      </c>
      <c r="Z63" s="25" t="n">
        <v>2</v>
      </c>
      <c r="AA63" s="25" t="n">
        <v>2</v>
      </c>
      <c r="AB63" s="52" t="n">
        <v>2</v>
      </c>
      <c r="AC63" s="53"/>
      <c r="AD63" s="54"/>
      <c r="AE63" s="55" t="n">
        <v>2</v>
      </c>
      <c r="AF63" s="25" t="n">
        <v>2</v>
      </c>
      <c r="AG63" s="25" t="n">
        <v>2</v>
      </c>
      <c r="AH63" s="25" t="n">
        <v>2</v>
      </c>
    </row>
    <row r="64" customFormat="false" ht="12.75" hidden="false" customHeight="false" outlineLevel="0" collapsed="false">
      <c r="A64" s="56" t="n">
        <f aca="false">SUM(A58:A63)</f>
        <v>219</v>
      </c>
      <c r="B64" s="126"/>
      <c r="C64" s="113"/>
      <c r="D64" s="5" t="n">
        <f aca="false">SUM(D58:D63)</f>
        <v>7</v>
      </c>
      <c r="E64" s="5" t="n">
        <f aca="false">SUM(E58:E63)</f>
        <v>8</v>
      </c>
      <c r="F64" s="5" t="n">
        <f aca="false">SUM(F58:F63)</f>
        <v>8</v>
      </c>
      <c r="G64" s="88" t="n">
        <f aca="false">SUM(G58:G63)</f>
        <v>8</v>
      </c>
      <c r="H64" s="92" t="n">
        <f aca="false">SUM(H58:H63)</f>
        <v>4.5</v>
      </c>
      <c r="I64" s="93" t="n">
        <f aca="false">SUM(I58:I63)</f>
        <v>4.5</v>
      </c>
      <c r="J64" s="94" t="n">
        <f aca="false">SUM(J58:J63)</f>
        <v>8</v>
      </c>
      <c r="K64" s="5" t="n">
        <f aca="false">SUM(K58:K63)</f>
        <v>8</v>
      </c>
      <c r="L64" s="5" t="n">
        <f aca="false">SUM(L58:L63)</f>
        <v>8</v>
      </c>
      <c r="M64" s="5" t="n">
        <f aca="false">SUM(M58:M63)</f>
        <v>8</v>
      </c>
      <c r="N64" s="88" t="n">
        <f aca="false">SUM(N58:N63)</f>
        <v>8</v>
      </c>
      <c r="O64" s="92" t="n">
        <f aca="false">SUM(O58:O63)</f>
        <v>4.5</v>
      </c>
      <c r="P64" s="115" t="n">
        <f aca="false">SUM(P58:P63)</f>
        <v>4.5</v>
      </c>
      <c r="Q64" s="36" t="n">
        <f aca="false">SUM(Q58:Q63)</f>
        <v>8</v>
      </c>
      <c r="R64" s="4" t="n">
        <f aca="false">SUM(R58:R63)</f>
        <v>8</v>
      </c>
      <c r="S64" s="4" t="n">
        <f aca="false">SUM(S58:S63)</f>
        <v>8</v>
      </c>
      <c r="T64" s="4" t="n">
        <f aca="false">SUM(T58:T63)</f>
        <v>8</v>
      </c>
      <c r="U64" s="32" t="n">
        <f aca="false">SUM(U58:U63)</f>
        <v>8</v>
      </c>
      <c r="V64" s="114" t="n">
        <f aca="false">SUM(V58:V63)</f>
        <v>4.5</v>
      </c>
      <c r="W64" s="115" t="n">
        <f aca="false">SUM(W58:W63)</f>
        <v>4.5</v>
      </c>
      <c r="X64" s="36" t="n">
        <f aca="false">SUM(X58:X63)</f>
        <v>8</v>
      </c>
      <c r="Y64" s="4" t="n">
        <f aca="false">SUM(Y58:Y63)</f>
        <v>8</v>
      </c>
      <c r="Z64" s="4" t="n">
        <f aca="false">SUM(Z58:Z63)</f>
        <v>8</v>
      </c>
      <c r="AA64" s="4" t="n">
        <f aca="false">SUM(AA58:AA63)</f>
        <v>8</v>
      </c>
      <c r="AB64" s="32" t="n">
        <f aca="false">SUM(AB58:AB63)</f>
        <v>8</v>
      </c>
      <c r="AC64" s="114" t="n">
        <f aca="false">SUM(AC58:AC63)</f>
        <v>4.5</v>
      </c>
      <c r="AD64" s="115" t="n">
        <f aca="false">SUM(AD58:AD63)</f>
        <v>4.5</v>
      </c>
      <c r="AE64" s="36" t="n">
        <f aca="false">SUM(AE58:AE63)</f>
        <v>8</v>
      </c>
      <c r="AF64" s="4"/>
      <c r="AG64" s="4" t="n">
        <f aca="false">SUM(AG58:AG63)</f>
        <v>8</v>
      </c>
      <c r="AH64" s="4" t="n">
        <f aca="false">SUM(AH58:AH63)</f>
        <v>8</v>
      </c>
    </row>
    <row r="65" customFormat="false" ht="12.75" hidden="false" customHeight="false" outlineLevel="0" collapsed="false">
      <c r="B65" s="0"/>
    </row>
    <row r="66" customFormat="false" ht="12.75" hidden="false" customHeight="false" outlineLevel="0" collapsed="false">
      <c r="A66" s="31" t="s">
        <v>7</v>
      </c>
      <c r="B66" s="0"/>
      <c r="C66" s="96" t="n">
        <v>42933</v>
      </c>
      <c r="D66" s="37" t="n">
        <v>1</v>
      </c>
      <c r="E66" s="4" t="n">
        <v>2</v>
      </c>
      <c r="F66" s="4" t="n">
        <v>3</v>
      </c>
      <c r="G66" s="43" t="n">
        <v>4</v>
      </c>
      <c r="H66" s="116" t="n">
        <v>5</v>
      </c>
      <c r="I66" s="117" t="n">
        <v>6</v>
      </c>
      <c r="J66" s="118" t="n">
        <v>7</v>
      </c>
      <c r="K66" s="37" t="n">
        <v>8</v>
      </c>
      <c r="L66" s="4" t="n">
        <v>9</v>
      </c>
      <c r="M66" s="4" t="n">
        <v>10</v>
      </c>
      <c r="N66" s="43" t="n">
        <v>11</v>
      </c>
      <c r="O66" s="116" t="n">
        <v>12</v>
      </c>
      <c r="P66" s="117" t="n">
        <v>13</v>
      </c>
      <c r="Q66" s="118" t="n">
        <v>14</v>
      </c>
      <c r="R66" s="37" t="n">
        <v>15</v>
      </c>
      <c r="S66" s="4" t="n">
        <v>16</v>
      </c>
      <c r="T66" s="4" t="n">
        <v>17</v>
      </c>
      <c r="U66" s="43" t="n">
        <v>18</v>
      </c>
      <c r="V66" s="116" t="n">
        <v>19</v>
      </c>
      <c r="W66" s="117" t="n">
        <v>20</v>
      </c>
      <c r="X66" s="118" t="n">
        <v>21</v>
      </c>
      <c r="Y66" s="37" t="n">
        <v>22</v>
      </c>
      <c r="Z66" s="4" t="n">
        <v>23</v>
      </c>
      <c r="AA66" s="4" t="n">
        <v>24</v>
      </c>
      <c r="AB66" s="43" t="n">
        <v>25</v>
      </c>
      <c r="AC66" s="116" t="n">
        <v>26</v>
      </c>
      <c r="AD66" s="117" t="n">
        <v>27</v>
      </c>
      <c r="AE66" s="118" t="n">
        <v>28</v>
      </c>
      <c r="AF66" s="37" t="n">
        <v>29</v>
      </c>
      <c r="AG66" s="4" t="n">
        <v>30</v>
      </c>
      <c r="AH66" s="4" t="n">
        <v>31</v>
      </c>
      <c r="AI66" s="64"/>
      <c r="AJ66" s="64"/>
      <c r="AK66" s="98"/>
      <c r="AL66" s="98"/>
      <c r="AM66" s="64"/>
      <c r="AN66" s="65"/>
    </row>
    <row r="67" customFormat="false" ht="15" hidden="false" customHeight="false" outlineLevel="0" collapsed="false">
      <c r="A67" s="8" t="n">
        <f aca="false">SUM(D67:AH67)</f>
        <v>0</v>
      </c>
      <c r="B67" s="119"/>
      <c r="C67" s="99" t="s">
        <v>1</v>
      </c>
      <c r="D67" s="3"/>
      <c r="E67" s="3"/>
      <c r="F67" s="3"/>
      <c r="G67" s="43"/>
      <c r="H67" s="75"/>
      <c r="I67" s="76"/>
      <c r="J67" s="35"/>
      <c r="K67" s="3"/>
      <c r="L67" s="3"/>
      <c r="M67" s="3"/>
      <c r="N67" s="43"/>
      <c r="O67" s="75"/>
      <c r="P67" s="76"/>
      <c r="Q67" s="35"/>
      <c r="R67" s="3"/>
      <c r="S67" s="3"/>
      <c r="T67" s="3"/>
      <c r="U67" s="43"/>
      <c r="V67" s="75"/>
      <c r="W67" s="76"/>
      <c r="X67" s="35"/>
      <c r="Y67" s="3"/>
      <c r="Z67" s="3"/>
      <c r="AA67" s="3"/>
      <c r="AB67" s="43"/>
      <c r="AC67" s="75"/>
      <c r="AD67" s="45"/>
      <c r="AE67" s="36"/>
      <c r="AF67" s="3"/>
      <c r="AG67" s="3"/>
      <c r="AH67" s="3"/>
      <c r="AI67" s="65"/>
      <c r="AJ67" s="65"/>
      <c r="AK67" s="65"/>
      <c r="AL67" s="65"/>
      <c r="AM67" s="65"/>
      <c r="AN67" s="65"/>
    </row>
    <row r="68" customFormat="false" ht="15" hidden="false" customHeight="false" outlineLevel="0" collapsed="false">
      <c r="A68" s="42" t="n">
        <f aca="false">SUM(D68:AH68)</f>
        <v>66</v>
      </c>
      <c r="B68" s="120"/>
      <c r="C68" s="101" t="s">
        <v>2</v>
      </c>
      <c r="D68" s="11" t="n">
        <v>2</v>
      </c>
      <c r="E68" s="11" t="n">
        <v>2</v>
      </c>
      <c r="F68" s="11" t="n">
        <v>2</v>
      </c>
      <c r="G68" s="67" t="n">
        <v>2</v>
      </c>
      <c r="H68" s="72" t="n">
        <v>2.5</v>
      </c>
      <c r="I68" s="73" t="n">
        <v>2.5</v>
      </c>
      <c r="J68" s="70" t="n">
        <v>2</v>
      </c>
      <c r="K68" s="12" t="n">
        <v>2</v>
      </c>
      <c r="L68" s="12" t="n">
        <v>2</v>
      </c>
      <c r="M68" s="12" t="n">
        <v>2</v>
      </c>
      <c r="N68" s="71" t="n">
        <v>2</v>
      </c>
      <c r="O68" s="72" t="n">
        <v>2.5</v>
      </c>
      <c r="P68" s="73" t="n">
        <v>2.5</v>
      </c>
      <c r="Q68" s="70" t="n">
        <v>2</v>
      </c>
      <c r="R68" s="12" t="n">
        <v>2</v>
      </c>
      <c r="S68" s="12" t="n">
        <v>2</v>
      </c>
      <c r="T68" s="12" t="n">
        <v>2</v>
      </c>
      <c r="U68" s="71" t="n">
        <v>2</v>
      </c>
      <c r="V68" s="72" t="n">
        <v>2.5</v>
      </c>
      <c r="W68" s="73" t="n">
        <v>2.5</v>
      </c>
      <c r="X68" s="70" t="n">
        <v>2</v>
      </c>
      <c r="Y68" s="12" t="n">
        <v>2</v>
      </c>
      <c r="Z68" s="12" t="n">
        <v>2</v>
      </c>
      <c r="AA68" s="12" t="n">
        <v>2</v>
      </c>
      <c r="AB68" s="71" t="n">
        <v>2</v>
      </c>
      <c r="AC68" s="72" t="n">
        <v>2.5</v>
      </c>
      <c r="AD68" s="69" t="n">
        <v>2.5</v>
      </c>
      <c r="AE68" s="103" t="n">
        <v>2</v>
      </c>
      <c r="AF68" s="12" t="n">
        <v>2</v>
      </c>
      <c r="AG68" s="12" t="n">
        <v>2</v>
      </c>
      <c r="AH68" s="12" t="n">
        <v>2</v>
      </c>
      <c r="AI68" s="65"/>
      <c r="AJ68" s="65"/>
      <c r="AK68" s="65"/>
      <c r="AL68" s="65"/>
      <c r="AM68" s="65"/>
      <c r="AN68" s="65"/>
    </row>
    <row r="69" customFormat="false" ht="15" hidden="false" customHeight="false" outlineLevel="0" collapsed="false">
      <c r="A69" s="14" t="n">
        <f aca="false">SUM(D69:AH69)</f>
        <v>22</v>
      </c>
      <c r="B69" s="121"/>
      <c r="C69" s="104" t="s">
        <v>3</v>
      </c>
      <c r="D69" s="15"/>
      <c r="E69" s="15" t="n">
        <v>1</v>
      </c>
      <c r="F69" s="15" t="n">
        <v>1</v>
      </c>
      <c r="G69" s="82" t="n">
        <v>1</v>
      </c>
      <c r="H69" s="122"/>
      <c r="I69" s="84"/>
      <c r="J69" s="105" t="n">
        <v>1</v>
      </c>
      <c r="K69" s="15" t="n">
        <v>1</v>
      </c>
      <c r="L69" s="15" t="n">
        <v>1</v>
      </c>
      <c r="M69" s="15" t="n">
        <v>1</v>
      </c>
      <c r="N69" s="82" t="n">
        <v>1</v>
      </c>
      <c r="O69" s="122"/>
      <c r="P69" s="84"/>
      <c r="Q69" s="105" t="n">
        <v>1</v>
      </c>
      <c r="R69" s="15" t="n">
        <v>1</v>
      </c>
      <c r="S69" s="15" t="n">
        <v>1</v>
      </c>
      <c r="T69" s="15" t="n">
        <v>1</v>
      </c>
      <c r="U69" s="82" t="n">
        <v>1</v>
      </c>
      <c r="V69" s="122"/>
      <c r="W69" s="84"/>
      <c r="X69" s="105" t="n">
        <v>1</v>
      </c>
      <c r="Y69" s="15" t="n">
        <v>1</v>
      </c>
      <c r="Z69" s="15" t="n">
        <v>1</v>
      </c>
      <c r="AA69" s="15" t="n">
        <v>1</v>
      </c>
      <c r="AB69" s="82" t="n">
        <v>1</v>
      </c>
      <c r="AC69" s="122"/>
      <c r="AD69" s="84"/>
      <c r="AE69" s="105" t="n">
        <v>1</v>
      </c>
      <c r="AF69" s="16" t="n">
        <v>1</v>
      </c>
      <c r="AG69" s="16" t="n">
        <v>1</v>
      </c>
      <c r="AH69" s="16" t="n">
        <v>1</v>
      </c>
      <c r="AI69" s="65"/>
      <c r="AJ69" s="65"/>
      <c r="AK69" s="65"/>
      <c r="AL69" s="65"/>
      <c r="AM69" s="65"/>
      <c r="AN69" s="65"/>
    </row>
    <row r="70" customFormat="false" ht="15" hidden="false" customHeight="false" outlineLevel="0" collapsed="false">
      <c r="A70" s="46" t="n">
        <f aca="false">SUM(D70:AH70)</f>
        <v>31</v>
      </c>
      <c r="B70" s="123"/>
      <c r="C70" s="108" t="s">
        <v>4</v>
      </c>
      <c r="D70" s="123" t="n">
        <v>1</v>
      </c>
      <c r="E70" s="123" t="n">
        <v>1</v>
      </c>
      <c r="F70" s="123" t="n">
        <v>1</v>
      </c>
      <c r="G70" s="123" t="n">
        <v>1</v>
      </c>
      <c r="H70" s="123" t="n">
        <v>1</v>
      </c>
      <c r="I70" s="123" t="n">
        <v>1</v>
      </c>
      <c r="J70" s="123" t="n">
        <v>1</v>
      </c>
      <c r="K70" s="123" t="n">
        <v>1</v>
      </c>
      <c r="L70" s="123" t="n">
        <v>1</v>
      </c>
      <c r="M70" s="123" t="n">
        <v>1</v>
      </c>
      <c r="N70" s="123" t="n">
        <v>1</v>
      </c>
      <c r="O70" s="123" t="n">
        <v>1</v>
      </c>
      <c r="P70" s="123" t="n">
        <v>1</v>
      </c>
      <c r="Q70" s="123" t="n">
        <v>1</v>
      </c>
      <c r="R70" s="123" t="n">
        <v>1</v>
      </c>
      <c r="S70" s="123" t="n">
        <v>1</v>
      </c>
      <c r="T70" s="123" t="n">
        <v>1</v>
      </c>
      <c r="U70" s="123" t="n">
        <v>1</v>
      </c>
      <c r="V70" s="123" t="n">
        <v>1</v>
      </c>
      <c r="W70" s="123" t="n">
        <v>1</v>
      </c>
      <c r="X70" s="123" t="n">
        <v>1</v>
      </c>
      <c r="Y70" s="123" t="n">
        <v>1</v>
      </c>
      <c r="Z70" s="123" t="n">
        <v>1</v>
      </c>
      <c r="AA70" s="123" t="n">
        <v>1</v>
      </c>
      <c r="AB70" s="123" t="n">
        <v>1</v>
      </c>
      <c r="AC70" s="123" t="n">
        <v>1</v>
      </c>
      <c r="AD70" s="123" t="n">
        <v>1</v>
      </c>
      <c r="AE70" s="123" t="n">
        <v>1</v>
      </c>
      <c r="AF70" s="123" t="n">
        <v>1</v>
      </c>
      <c r="AG70" s="123" t="n">
        <v>1</v>
      </c>
      <c r="AH70" s="123" t="n">
        <v>1</v>
      </c>
      <c r="AI70" s="65"/>
      <c r="AJ70" s="65"/>
      <c r="AK70" s="65"/>
      <c r="AL70" s="65"/>
      <c r="AM70" s="65"/>
      <c r="AN70" s="65"/>
    </row>
    <row r="71" customFormat="false" ht="15" hidden="false" customHeight="false" outlineLevel="0" collapsed="false">
      <c r="A71" s="21" t="n">
        <f aca="false">SUM(D71:AH71)</f>
        <v>54</v>
      </c>
      <c r="B71" s="124"/>
      <c r="C71" s="110" t="s">
        <v>5</v>
      </c>
      <c r="D71" s="22" t="n">
        <v>2</v>
      </c>
      <c r="E71" s="22" t="n">
        <v>2</v>
      </c>
      <c r="F71" s="22" t="n">
        <v>2</v>
      </c>
      <c r="G71" s="48" t="n">
        <v>2</v>
      </c>
      <c r="H71" s="49" t="n">
        <v>1</v>
      </c>
      <c r="I71" s="50" t="n">
        <v>1</v>
      </c>
      <c r="J71" s="51" t="n">
        <v>2</v>
      </c>
      <c r="K71" s="22" t="n">
        <v>2</v>
      </c>
      <c r="L71" s="22" t="n">
        <v>2</v>
      </c>
      <c r="M71" s="22" t="n">
        <v>2</v>
      </c>
      <c r="N71" s="48" t="n">
        <v>2</v>
      </c>
      <c r="O71" s="49" t="n">
        <v>1</v>
      </c>
      <c r="P71" s="50" t="n">
        <v>1</v>
      </c>
      <c r="Q71" s="51" t="n">
        <v>2</v>
      </c>
      <c r="R71" s="22" t="n">
        <v>2</v>
      </c>
      <c r="S71" s="22" t="n">
        <v>2</v>
      </c>
      <c r="T71" s="22" t="n">
        <v>2</v>
      </c>
      <c r="U71" s="48" t="n">
        <v>2</v>
      </c>
      <c r="V71" s="49" t="n">
        <v>1</v>
      </c>
      <c r="W71" s="50" t="n">
        <v>1</v>
      </c>
      <c r="X71" s="51" t="n">
        <v>2</v>
      </c>
      <c r="Y71" s="22" t="n">
        <v>2</v>
      </c>
      <c r="Z71" s="22" t="n">
        <v>2</v>
      </c>
      <c r="AA71" s="22" t="n">
        <v>2</v>
      </c>
      <c r="AB71" s="48" t="n">
        <v>2</v>
      </c>
      <c r="AC71" s="49" t="n">
        <v>1</v>
      </c>
      <c r="AD71" s="50" t="n">
        <v>1</v>
      </c>
      <c r="AE71" s="51" t="n">
        <v>2</v>
      </c>
      <c r="AF71" s="22" t="n">
        <v>2</v>
      </c>
      <c r="AG71" s="22" t="n">
        <v>2</v>
      </c>
      <c r="AH71" s="22" t="n">
        <v>2</v>
      </c>
      <c r="AI71" s="48"/>
      <c r="AJ71" s="65"/>
      <c r="AK71" s="65"/>
      <c r="AL71" s="65"/>
      <c r="AM71" s="65"/>
      <c r="AN71" s="65"/>
    </row>
    <row r="72" customFormat="false" ht="15" hidden="false" customHeight="false" outlineLevel="0" collapsed="false">
      <c r="A72" s="24" t="n">
        <f aca="false">SUM(D72:AH72)</f>
        <v>46</v>
      </c>
      <c r="B72" s="125"/>
      <c r="C72" s="111" t="s">
        <v>6</v>
      </c>
      <c r="D72" s="25" t="n">
        <v>2</v>
      </c>
      <c r="E72" s="25" t="n">
        <v>2</v>
      </c>
      <c r="F72" s="25" t="n">
        <v>2</v>
      </c>
      <c r="G72" s="52" t="n">
        <v>2</v>
      </c>
      <c r="H72" s="53"/>
      <c r="I72" s="54"/>
      <c r="J72" s="55" t="n">
        <v>2</v>
      </c>
      <c r="K72" s="25" t="n">
        <v>2</v>
      </c>
      <c r="L72" s="25" t="n">
        <v>2</v>
      </c>
      <c r="M72" s="25" t="n">
        <v>2</v>
      </c>
      <c r="N72" s="52" t="n">
        <v>2</v>
      </c>
      <c r="O72" s="53"/>
      <c r="P72" s="54"/>
      <c r="Q72" s="55" t="n">
        <v>2</v>
      </c>
      <c r="R72" s="25" t="n">
        <v>2</v>
      </c>
      <c r="S72" s="25" t="n">
        <v>2</v>
      </c>
      <c r="T72" s="25" t="n">
        <v>2</v>
      </c>
      <c r="U72" s="52" t="n">
        <v>2</v>
      </c>
      <c r="V72" s="53"/>
      <c r="W72" s="54"/>
      <c r="X72" s="55" t="n">
        <v>2</v>
      </c>
      <c r="Y72" s="25" t="n">
        <v>2</v>
      </c>
      <c r="Z72" s="25" t="n">
        <v>2</v>
      </c>
      <c r="AA72" s="25" t="n">
        <v>2</v>
      </c>
      <c r="AB72" s="52" t="n">
        <v>2</v>
      </c>
      <c r="AC72" s="53"/>
      <c r="AD72" s="54"/>
      <c r="AE72" s="55" t="n">
        <v>2</v>
      </c>
      <c r="AF72" s="25" t="n">
        <v>2</v>
      </c>
      <c r="AG72" s="25" t="n">
        <v>2</v>
      </c>
      <c r="AH72" s="25" t="n">
        <v>2</v>
      </c>
    </row>
    <row r="73" customFormat="false" ht="12.75" hidden="false" customHeight="false" outlineLevel="0" collapsed="false">
      <c r="A73" s="56" t="n">
        <f aca="false">SUM(A67:A72)</f>
        <v>219</v>
      </c>
      <c r="B73" s="126"/>
      <c r="C73" s="113"/>
      <c r="D73" s="5" t="n">
        <f aca="false">SUM(D67:D72)</f>
        <v>7</v>
      </c>
      <c r="E73" s="5" t="n">
        <f aca="false">SUM(E67:E72)</f>
        <v>8</v>
      </c>
      <c r="F73" s="5" t="n">
        <f aca="false">SUM(F67:F72)</f>
        <v>8</v>
      </c>
      <c r="G73" s="88" t="n">
        <f aca="false">SUM(G67:G72)</f>
        <v>8</v>
      </c>
      <c r="H73" s="92" t="n">
        <f aca="false">SUM(H67:H72)</f>
        <v>4.5</v>
      </c>
      <c r="I73" s="93" t="n">
        <f aca="false">SUM(I67:I72)</f>
        <v>4.5</v>
      </c>
      <c r="J73" s="94" t="n">
        <f aca="false">SUM(J67:J72)</f>
        <v>8</v>
      </c>
      <c r="K73" s="5" t="n">
        <f aca="false">SUM(K67:K72)</f>
        <v>8</v>
      </c>
      <c r="L73" s="5" t="n">
        <f aca="false">SUM(L67:L72)</f>
        <v>8</v>
      </c>
      <c r="M73" s="5" t="n">
        <f aca="false">SUM(M67:M72)</f>
        <v>8</v>
      </c>
      <c r="N73" s="88" t="n">
        <f aca="false">SUM(N67:N72)</f>
        <v>8</v>
      </c>
      <c r="O73" s="92" t="n">
        <f aca="false">SUM(O67:O72)</f>
        <v>4.5</v>
      </c>
      <c r="P73" s="115" t="n">
        <f aca="false">SUM(P67:P72)</f>
        <v>4.5</v>
      </c>
      <c r="Q73" s="36" t="n">
        <f aca="false">SUM(Q67:Q72)</f>
        <v>8</v>
      </c>
      <c r="R73" s="4" t="n">
        <f aca="false">SUM(R67:R72)</f>
        <v>8</v>
      </c>
      <c r="S73" s="4" t="n">
        <f aca="false">SUM(S67:S72)</f>
        <v>8</v>
      </c>
      <c r="T73" s="4" t="n">
        <f aca="false">SUM(T67:T72)</f>
        <v>8</v>
      </c>
      <c r="U73" s="32" t="n">
        <f aca="false">SUM(U67:U72)</f>
        <v>8</v>
      </c>
      <c r="V73" s="114" t="n">
        <f aca="false">SUM(V67:V72)</f>
        <v>4.5</v>
      </c>
      <c r="W73" s="115" t="n">
        <f aca="false">SUM(W67:W72)</f>
        <v>4.5</v>
      </c>
      <c r="X73" s="36" t="n">
        <f aca="false">SUM(X67:X72)</f>
        <v>8</v>
      </c>
      <c r="Y73" s="4" t="n">
        <f aca="false">SUM(Y67:Y72)</f>
        <v>8</v>
      </c>
      <c r="Z73" s="4" t="n">
        <f aca="false">SUM(Z67:Z72)</f>
        <v>8</v>
      </c>
      <c r="AA73" s="4" t="n">
        <f aca="false">SUM(AA67:AA72)</f>
        <v>8</v>
      </c>
      <c r="AB73" s="32" t="n">
        <f aca="false">SUM(AB67:AB72)</f>
        <v>8</v>
      </c>
      <c r="AC73" s="114" t="n">
        <f aca="false">SUM(AC67:AC72)</f>
        <v>4.5</v>
      </c>
      <c r="AD73" s="115" t="n">
        <f aca="false">SUM(AD67:AD72)</f>
        <v>4.5</v>
      </c>
      <c r="AE73" s="36" t="n">
        <f aca="false">SUM(AE67:AE72)</f>
        <v>8</v>
      </c>
      <c r="AF73" s="4"/>
      <c r="AG73" s="4" t="n">
        <f aca="false">SUM(AG67:AG72)</f>
        <v>8</v>
      </c>
      <c r="AH73" s="4" t="n">
        <f aca="false">SUM(AH67:AH72)</f>
        <v>8</v>
      </c>
    </row>
    <row r="74" customFormat="false" ht="12.75" hidden="false" customHeight="false" outlineLevel="0" collapsed="false">
      <c r="B74" s="0"/>
    </row>
    <row r="75" customFormat="false" ht="12.75" hidden="false" customHeight="false" outlineLevel="0" collapsed="false">
      <c r="A75" s="31" t="s">
        <v>7</v>
      </c>
      <c r="B75" s="0"/>
      <c r="C75" s="96" t="n">
        <v>42964</v>
      </c>
      <c r="D75" s="37" t="n">
        <v>1</v>
      </c>
      <c r="E75" s="4" t="n">
        <v>2</v>
      </c>
      <c r="F75" s="4" t="n">
        <v>3</v>
      </c>
      <c r="G75" s="43" t="n">
        <v>4</v>
      </c>
      <c r="H75" s="116" t="n">
        <v>5</v>
      </c>
      <c r="I75" s="117" t="n">
        <v>6</v>
      </c>
      <c r="J75" s="118" t="n">
        <v>7</v>
      </c>
      <c r="K75" s="37" t="n">
        <v>8</v>
      </c>
      <c r="L75" s="4" t="n">
        <v>9</v>
      </c>
      <c r="M75" s="4" t="n">
        <v>10</v>
      </c>
      <c r="N75" s="43" t="n">
        <v>11</v>
      </c>
      <c r="O75" s="116" t="n">
        <v>12</v>
      </c>
      <c r="P75" s="117" t="n">
        <v>13</v>
      </c>
      <c r="Q75" s="118" t="n">
        <v>14</v>
      </c>
      <c r="R75" s="37" t="n">
        <v>15</v>
      </c>
      <c r="S75" s="4" t="n">
        <v>16</v>
      </c>
      <c r="T75" s="4" t="n">
        <v>17</v>
      </c>
      <c r="U75" s="43" t="n">
        <v>18</v>
      </c>
      <c r="V75" s="116" t="n">
        <v>19</v>
      </c>
      <c r="W75" s="117" t="n">
        <v>20</v>
      </c>
      <c r="X75" s="118" t="n">
        <v>21</v>
      </c>
      <c r="Y75" s="37" t="n">
        <v>22</v>
      </c>
      <c r="Z75" s="4" t="n">
        <v>23</v>
      </c>
      <c r="AA75" s="4" t="n">
        <v>24</v>
      </c>
      <c r="AB75" s="43" t="n">
        <v>25</v>
      </c>
      <c r="AC75" s="116" t="n">
        <v>26</v>
      </c>
      <c r="AD75" s="117" t="n">
        <v>27</v>
      </c>
      <c r="AE75" s="118" t="n">
        <v>28</v>
      </c>
      <c r="AF75" s="37" t="n">
        <v>29</v>
      </c>
      <c r="AG75" s="4" t="n">
        <v>30</v>
      </c>
      <c r="AH75" s="4" t="n">
        <v>31</v>
      </c>
      <c r="AI75" s="64"/>
      <c r="AJ75" s="64"/>
      <c r="AK75" s="98"/>
      <c r="AL75" s="98"/>
      <c r="AM75" s="64"/>
      <c r="AN75" s="65"/>
    </row>
    <row r="76" customFormat="false" ht="15" hidden="false" customHeight="false" outlineLevel="0" collapsed="false">
      <c r="A76" s="8" t="n">
        <f aca="false">SUM(D76:AH76)</f>
        <v>0</v>
      </c>
      <c r="B76" s="119"/>
      <c r="C76" s="99" t="s">
        <v>1</v>
      </c>
      <c r="D76" s="3"/>
      <c r="E76" s="3"/>
      <c r="F76" s="3"/>
      <c r="G76" s="43"/>
      <c r="H76" s="75"/>
      <c r="I76" s="76"/>
      <c r="J76" s="35"/>
      <c r="K76" s="3"/>
      <c r="L76" s="3"/>
      <c r="M76" s="3"/>
      <c r="N76" s="43"/>
      <c r="O76" s="75"/>
      <c r="P76" s="76"/>
      <c r="Q76" s="35"/>
      <c r="R76" s="3"/>
      <c r="S76" s="3"/>
      <c r="T76" s="3"/>
      <c r="U76" s="43"/>
      <c r="V76" s="75"/>
      <c r="W76" s="76"/>
      <c r="X76" s="35"/>
      <c r="Y76" s="3"/>
      <c r="Z76" s="3"/>
      <c r="AA76" s="3"/>
      <c r="AB76" s="43"/>
      <c r="AC76" s="75"/>
      <c r="AD76" s="45"/>
      <c r="AE76" s="36"/>
      <c r="AF76" s="3"/>
      <c r="AG76" s="3"/>
      <c r="AH76" s="3"/>
      <c r="AI76" s="65"/>
      <c r="AJ76" s="65"/>
      <c r="AK76" s="65"/>
      <c r="AL76" s="65"/>
      <c r="AM76" s="65"/>
      <c r="AN76" s="65"/>
    </row>
    <row r="77" customFormat="false" ht="15" hidden="false" customHeight="false" outlineLevel="0" collapsed="false">
      <c r="A77" s="42" t="n">
        <f aca="false">SUM(D77:AH77)</f>
        <v>66</v>
      </c>
      <c r="B77" s="120"/>
      <c r="C77" s="101" t="s">
        <v>2</v>
      </c>
      <c r="D77" s="11" t="n">
        <v>2</v>
      </c>
      <c r="E77" s="11" t="n">
        <v>2</v>
      </c>
      <c r="F77" s="11" t="n">
        <v>2</v>
      </c>
      <c r="G77" s="67" t="n">
        <v>2</v>
      </c>
      <c r="H77" s="72" t="n">
        <v>2.5</v>
      </c>
      <c r="I77" s="73" t="n">
        <v>2.5</v>
      </c>
      <c r="J77" s="70" t="n">
        <v>2</v>
      </c>
      <c r="K77" s="12" t="n">
        <v>2</v>
      </c>
      <c r="L77" s="12" t="n">
        <v>2</v>
      </c>
      <c r="M77" s="12" t="n">
        <v>2</v>
      </c>
      <c r="N77" s="71" t="n">
        <v>2</v>
      </c>
      <c r="O77" s="72" t="n">
        <v>2.5</v>
      </c>
      <c r="P77" s="73" t="n">
        <v>2.5</v>
      </c>
      <c r="Q77" s="70" t="n">
        <v>2</v>
      </c>
      <c r="R77" s="12" t="n">
        <v>2</v>
      </c>
      <c r="S77" s="12" t="n">
        <v>2</v>
      </c>
      <c r="T77" s="12" t="n">
        <v>2</v>
      </c>
      <c r="U77" s="71" t="n">
        <v>2</v>
      </c>
      <c r="V77" s="72" t="n">
        <v>2.5</v>
      </c>
      <c r="W77" s="73" t="n">
        <v>2.5</v>
      </c>
      <c r="X77" s="70" t="n">
        <v>2</v>
      </c>
      <c r="Y77" s="12" t="n">
        <v>2</v>
      </c>
      <c r="Z77" s="12" t="n">
        <v>2</v>
      </c>
      <c r="AA77" s="12" t="n">
        <v>2</v>
      </c>
      <c r="AB77" s="71" t="n">
        <v>2</v>
      </c>
      <c r="AC77" s="72" t="n">
        <v>2.5</v>
      </c>
      <c r="AD77" s="69" t="n">
        <v>2.5</v>
      </c>
      <c r="AE77" s="103" t="n">
        <v>2</v>
      </c>
      <c r="AF77" s="12" t="n">
        <v>2</v>
      </c>
      <c r="AG77" s="12" t="n">
        <v>2</v>
      </c>
      <c r="AH77" s="12" t="n">
        <v>2</v>
      </c>
      <c r="AI77" s="65"/>
      <c r="AJ77" s="65"/>
      <c r="AK77" s="65"/>
      <c r="AL77" s="65"/>
      <c r="AM77" s="65"/>
      <c r="AN77" s="65"/>
    </row>
    <row r="78" customFormat="false" ht="15" hidden="false" customHeight="false" outlineLevel="0" collapsed="false">
      <c r="A78" s="14" t="n">
        <f aca="false">SUM(D78:AH78)</f>
        <v>22</v>
      </c>
      <c r="B78" s="121"/>
      <c r="C78" s="104" t="s">
        <v>3</v>
      </c>
      <c r="D78" s="15"/>
      <c r="E78" s="15" t="n">
        <v>1</v>
      </c>
      <c r="F78" s="15" t="n">
        <v>1</v>
      </c>
      <c r="G78" s="82" t="n">
        <v>1</v>
      </c>
      <c r="H78" s="122"/>
      <c r="I78" s="84"/>
      <c r="J78" s="105" t="n">
        <v>1</v>
      </c>
      <c r="K78" s="15" t="n">
        <v>1</v>
      </c>
      <c r="L78" s="15" t="n">
        <v>1</v>
      </c>
      <c r="M78" s="15" t="n">
        <v>1</v>
      </c>
      <c r="N78" s="82" t="n">
        <v>1</v>
      </c>
      <c r="O78" s="122"/>
      <c r="P78" s="84"/>
      <c r="Q78" s="105" t="n">
        <v>1</v>
      </c>
      <c r="R78" s="15" t="n">
        <v>1</v>
      </c>
      <c r="S78" s="15" t="n">
        <v>1</v>
      </c>
      <c r="T78" s="15" t="n">
        <v>1</v>
      </c>
      <c r="U78" s="82" t="n">
        <v>1</v>
      </c>
      <c r="V78" s="122"/>
      <c r="W78" s="84"/>
      <c r="X78" s="105" t="n">
        <v>1</v>
      </c>
      <c r="Y78" s="15" t="n">
        <v>1</v>
      </c>
      <c r="Z78" s="15" t="n">
        <v>1</v>
      </c>
      <c r="AA78" s="15" t="n">
        <v>1</v>
      </c>
      <c r="AB78" s="82" t="n">
        <v>1</v>
      </c>
      <c r="AC78" s="122"/>
      <c r="AD78" s="84"/>
      <c r="AE78" s="105" t="n">
        <v>1</v>
      </c>
      <c r="AF78" s="16" t="n">
        <v>1</v>
      </c>
      <c r="AG78" s="16" t="n">
        <v>1</v>
      </c>
      <c r="AH78" s="16" t="n">
        <v>1</v>
      </c>
      <c r="AI78" s="65"/>
      <c r="AJ78" s="65"/>
      <c r="AK78" s="65"/>
      <c r="AL78" s="65"/>
      <c r="AM78" s="65"/>
      <c r="AN78" s="65"/>
    </row>
    <row r="79" customFormat="false" ht="15" hidden="false" customHeight="false" outlineLevel="0" collapsed="false">
      <c r="A79" s="46" t="n">
        <f aca="false">SUM(D79:AH79)</f>
        <v>31</v>
      </c>
      <c r="B79" s="123"/>
      <c r="C79" s="108" t="s">
        <v>4</v>
      </c>
      <c r="D79" s="123" t="n">
        <v>1</v>
      </c>
      <c r="E79" s="123" t="n">
        <v>1</v>
      </c>
      <c r="F79" s="123" t="n">
        <v>1</v>
      </c>
      <c r="G79" s="123" t="n">
        <v>1</v>
      </c>
      <c r="H79" s="123" t="n">
        <v>1</v>
      </c>
      <c r="I79" s="123" t="n">
        <v>1</v>
      </c>
      <c r="J79" s="123" t="n">
        <v>1</v>
      </c>
      <c r="K79" s="123" t="n">
        <v>1</v>
      </c>
      <c r="L79" s="123" t="n">
        <v>1</v>
      </c>
      <c r="M79" s="123" t="n">
        <v>1</v>
      </c>
      <c r="N79" s="123" t="n">
        <v>1</v>
      </c>
      <c r="O79" s="123" t="n">
        <v>1</v>
      </c>
      <c r="P79" s="123" t="n">
        <v>1</v>
      </c>
      <c r="Q79" s="123" t="n">
        <v>1</v>
      </c>
      <c r="R79" s="123" t="n">
        <v>1</v>
      </c>
      <c r="S79" s="123" t="n">
        <v>1</v>
      </c>
      <c r="T79" s="123" t="n">
        <v>1</v>
      </c>
      <c r="U79" s="123" t="n">
        <v>1</v>
      </c>
      <c r="V79" s="123" t="n">
        <v>1</v>
      </c>
      <c r="W79" s="123" t="n">
        <v>1</v>
      </c>
      <c r="X79" s="123" t="n">
        <v>1</v>
      </c>
      <c r="Y79" s="123" t="n">
        <v>1</v>
      </c>
      <c r="Z79" s="123" t="n">
        <v>1</v>
      </c>
      <c r="AA79" s="123" t="n">
        <v>1</v>
      </c>
      <c r="AB79" s="123" t="n">
        <v>1</v>
      </c>
      <c r="AC79" s="123" t="n">
        <v>1</v>
      </c>
      <c r="AD79" s="123" t="n">
        <v>1</v>
      </c>
      <c r="AE79" s="123" t="n">
        <v>1</v>
      </c>
      <c r="AF79" s="123" t="n">
        <v>1</v>
      </c>
      <c r="AG79" s="123" t="n">
        <v>1</v>
      </c>
      <c r="AH79" s="123" t="n">
        <v>1</v>
      </c>
      <c r="AI79" s="65"/>
      <c r="AJ79" s="65"/>
      <c r="AK79" s="65"/>
      <c r="AL79" s="65"/>
      <c r="AM79" s="65"/>
      <c r="AN79" s="65"/>
    </row>
    <row r="80" customFormat="false" ht="15" hidden="false" customHeight="false" outlineLevel="0" collapsed="false">
      <c r="A80" s="21" t="n">
        <f aca="false">SUM(D80:AH80)</f>
        <v>54</v>
      </c>
      <c r="B80" s="124"/>
      <c r="C80" s="110" t="s">
        <v>5</v>
      </c>
      <c r="D80" s="22" t="n">
        <v>2</v>
      </c>
      <c r="E80" s="22" t="n">
        <v>2</v>
      </c>
      <c r="F80" s="22" t="n">
        <v>2</v>
      </c>
      <c r="G80" s="48" t="n">
        <v>2</v>
      </c>
      <c r="H80" s="49" t="n">
        <v>1</v>
      </c>
      <c r="I80" s="50" t="n">
        <v>1</v>
      </c>
      <c r="J80" s="51" t="n">
        <v>2</v>
      </c>
      <c r="K80" s="22" t="n">
        <v>2</v>
      </c>
      <c r="L80" s="22" t="n">
        <v>2</v>
      </c>
      <c r="M80" s="22" t="n">
        <v>2</v>
      </c>
      <c r="N80" s="48" t="n">
        <v>2</v>
      </c>
      <c r="O80" s="49" t="n">
        <v>1</v>
      </c>
      <c r="P80" s="50" t="n">
        <v>1</v>
      </c>
      <c r="Q80" s="51" t="n">
        <v>2</v>
      </c>
      <c r="R80" s="22" t="n">
        <v>2</v>
      </c>
      <c r="S80" s="22" t="n">
        <v>2</v>
      </c>
      <c r="T80" s="22" t="n">
        <v>2</v>
      </c>
      <c r="U80" s="48" t="n">
        <v>2</v>
      </c>
      <c r="V80" s="49" t="n">
        <v>1</v>
      </c>
      <c r="W80" s="50" t="n">
        <v>1</v>
      </c>
      <c r="X80" s="51" t="n">
        <v>2</v>
      </c>
      <c r="Y80" s="22" t="n">
        <v>2</v>
      </c>
      <c r="Z80" s="22" t="n">
        <v>2</v>
      </c>
      <c r="AA80" s="22" t="n">
        <v>2</v>
      </c>
      <c r="AB80" s="48" t="n">
        <v>2</v>
      </c>
      <c r="AC80" s="49" t="n">
        <v>1</v>
      </c>
      <c r="AD80" s="50" t="n">
        <v>1</v>
      </c>
      <c r="AE80" s="51" t="n">
        <v>2</v>
      </c>
      <c r="AF80" s="22" t="n">
        <v>2</v>
      </c>
      <c r="AG80" s="22" t="n">
        <v>2</v>
      </c>
      <c r="AH80" s="22" t="n">
        <v>2</v>
      </c>
      <c r="AI80" s="48"/>
      <c r="AJ80" s="65"/>
      <c r="AK80" s="65"/>
      <c r="AL80" s="65"/>
      <c r="AM80" s="65"/>
      <c r="AN80" s="65"/>
    </row>
    <row r="81" customFormat="false" ht="15" hidden="false" customHeight="false" outlineLevel="0" collapsed="false">
      <c r="A81" s="24" t="n">
        <f aca="false">SUM(D81:AH81)</f>
        <v>46</v>
      </c>
      <c r="B81" s="125"/>
      <c r="C81" s="111" t="s">
        <v>6</v>
      </c>
      <c r="D81" s="25" t="n">
        <v>2</v>
      </c>
      <c r="E81" s="25" t="n">
        <v>2</v>
      </c>
      <c r="F81" s="25" t="n">
        <v>2</v>
      </c>
      <c r="G81" s="52" t="n">
        <v>2</v>
      </c>
      <c r="H81" s="53"/>
      <c r="I81" s="54"/>
      <c r="J81" s="55" t="n">
        <v>2</v>
      </c>
      <c r="K81" s="25" t="n">
        <v>2</v>
      </c>
      <c r="L81" s="25" t="n">
        <v>2</v>
      </c>
      <c r="M81" s="25" t="n">
        <v>2</v>
      </c>
      <c r="N81" s="52" t="n">
        <v>2</v>
      </c>
      <c r="O81" s="53"/>
      <c r="P81" s="54"/>
      <c r="Q81" s="55" t="n">
        <v>2</v>
      </c>
      <c r="R81" s="25" t="n">
        <v>2</v>
      </c>
      <c r="S81" s="25" t="n">
        <v>2</v>
      </c>
      <c r="T81" s="25" t="n">
        <v>2</v>
      </c>
      <c r="U81" s="52" t="n">
        <v>2</v>
      </c>
      <c r="V81" s="53"/>
      <c r="W81" s="54"/>
      <c r="X81" s="55" t="n">
        <v>2</v>
      </c>
      <c r="Y81" s="25" t="n">
        <v>2</v>
      </c>
      <c r="Z81" s="25" t="n">
        <v>2</v>
      </c>
      <c r="AA81" s="25" t="n">
        <v>2</v>
      </c>
      <c r="AB81" s="52" t="n">
        <v>2</v>
      </c>
      <c r="AC81" s="53"/>
      <c r="AD81" s="54"/>
      <c r="AE81" s="55" t="n">
        <v>2</v>
      </c>
      <c r="AF81" s="25" t="n">
        <v>2</v>
      </c>
      <c r="AG81" s="25" t="n">
        <v>2</v>
      </c>
      <c r="AH81" s="25" t="n">
        <v>2</v>
      </c>
    </row>
    <row r="82" customFormat="false" ht="12.75" hidden="false" customHeight="false" outlineLevel="0" collapsed="false">
      <c r="A82" s="56" t="n">
        <f aca="false">SUM(A76:A81)</f>
        <v>219</v>
      </c>
      <c r="B82" s="126"/>
      <c r="C82" s="113"/>
      <c r="D82" s="5" t="n">
        <f aca="false">SUM(D76:D81)</f>
        <v>7</v>
      </c>
      <c r="E82" s="5" t="n">
        <f aca="false">SUM(E76:E81)</f>
        <v>8</v>
      </c>
      <c r="F82" s="5" t="n">
        <f aca="false">SUM(F76:F81)</f>
        <v>8</v>
      </c>
      <c r="G82" s="88" t="n">
        <f aca="false">SUM(G76:G81)</f>
        <v>8</v>
      </c>
      <c r="H82" s="92" t="n">
        <f aca="false">SUM(H76:H81)</f>
        <v>4.5</v>
      </c>
      <c r="I82" s="93" t="n">
        <f aca="false">SUM(I76:I81)</f>
        <v>4.5</v>
      </c>
      <c r="J82" s="94" t="n">
        <f aca="false">SUM(J76:J81)</f>
        <v>8</v>
      </c>
      <c r="K82" s="5" t="n">
        <f aca="false">SUM(K76:K81)</f>
        <v>8</v>
      </c>
      <c r="L82" s="5" t="n">
        <f aca="false">SUM(L76:L81)</f>
        <v>8</v>
      </c>
      <c r="M82" s="5" t="n">
        <f aca="false">SUM(M76:M81)</f>
        <v>8</v>
      </c>
      <c r="N82" s="88" t="n">
        <f aca="false">SUM(N76:N81)</f>
        <v>8</v>
      </c>
      <c r="O82" s="92" t="n">
        <f aca="false">SUM(O76:O81)</f>
        <v>4.5</v>
      </c>
      <c r="P82" s="115" t="n">
        <f aca="false">SUM(P76:P81)</f>
        <v>4.5</v>
      </c>
      <c r="Q82" s="36" t="n">
        <f aca="false">SUM(Q76:Q81)</f>
        <v>8</v>
      </c>
      <c r="R82" s="4" t="n">
        <f aca="false">SUM(R76:R81)</f>
        <v>8</v>
      </c>
      <c r="S82" s="4" t="n">
        <f aca="false">SUM(S76:S81)</f>
        <v>8</v>
      </c>
      <c r="T82" s="4" t="n">
        <f aca="false">SUM(T76:T81)</f>
        <v>8</v>
      </c>
      <c r="U82" s="32" t="n">
        <f aca="false">SUM(U76:U81)</f>
        <v>8</v>
      </c>
      <c r="V82" s="114" t="n">
        <f aca="false">SUM(V76:V81)</f>
        <v>4.5</v>
      </c>
      <c r="W82" s="115" t="n">
        <f aca="false">SUM(W76:W81)</f>
        <v>4.5</v>
      </c>
      <c r="X82" s="36" t="n">
        <f aca="false">SUM(X76:X81)</f>
        <v>8</v>
      </c>
      <c r="Y82" s="4" t="n">
        <f aca="false">SUM(Y76:Y81)</f>
        <v>8</v>
      </c>
      <c r="Z82" s="4" t="n">
        <f aca="false">SUM(Z76:Z81)</f>
        <v>8</v>
      </c>
      <c r="AA82" s="4" t="n">
        <f aca="false">SUM(AA76:AA81)</f>
        <v>8</v>
      </c>
      <c r="AB82" s="32" t="n">
        <f aca="false">SUM(AB76:AB81)</f>
        <v>8</v>
      </c>
      <c r="AC82" s="114" t="n">
        <f aca="false">SUM(AC76:AC81)</f>
        <v>4.5</v>
      </c>
      <c r="AD82" s="115" t="n">
        <f aca="false">SUM(AD76:AD81)</f>
        <v>4.5</v>
      </c>
      <c r="AE82" s="36" t="n">
        <f aca="false">SUM(AE76:AE81)</f>
        <v>8</v>
      </c>
      <c r="AF82" s="4"/>
      <c r="AG82" s="4" t="n">
        <f aca="false">SUM(AG76:AG81)</f>
        <v>8</v>
      </c>
      <c r="AH82" s="4" t="n">
        <f aca="false">SUM(AH76:AH81)</f>
        <v>8</v>
      </c>
    </row>
    <row r="83" customFormat="false" ht="12.75" hidden="false" customHeight="false" outlineLevel="0" collapsed="false">
      <c r="B83" s="0"/>
    </row>
    <row r="84" customFormat="false" ht="12.75" hidden="false" customHeight="false" outlineLevel="0" collapsed="false">
      <c r="A84" s="31" t="s">
        <v>7</v>
      </c>
      <c r="B84" s="0"/>
      <c r="C84" s="96" t="n">
        <v>42995</v>
      </c>
      <c r="D84" s="37" t="n">
        <v>1</v>
      </c>
      <c r="E84" s="4" t="n">
        <v>2</v>
      </c>
      <c r="F84" s="4" t="n">
        <v>3</v>
      </c>
      <c r="G84" s="43" t="n">
        <v>4</v>
      </c>
      <c r="H84" s="116" t="n">
        <v>5</v>
      </c>
      <c r="I84" s="117" t="n">
        <v>6</v>
      </c>
      <c r="J84" s="118" t="n">
        <v>7</v>
      </c>
      <c r="K84" s="37" t="n">
        <v>8</v>
      </c>
      <c r="L84" s="4" t="n">
        <v>9</v>
      </c>
      <c r="M84" s="4" t="n">
        <v>10</v>
      </c>
      <c r="N84" s="43" t="n">
        <v>11</v>
      </c>
      <c r="O84" s="116" t="n">
        <v>12</v>
      </c>
      <c r="P84" s="117" t="n">
        <v>13</v>
      </c>
      <c r="Q84" s="118" t="n">
        <v>14</v>
      </c>
      <c r="R84" s="37" t="n">
        <v>15</v>
      </c>
      <c r="S84" s="4" t="n">
        <v>16</v>
      </c>
      <c r="T84" s="4" t="n">
        <v>17</v>
      </c>
      <c r="U84" s="43" t="n">
        <v>18</v>
      </c>
      <c r="V84" s="116" t="n">
        <v>19</v>
      </c>
      <c r="W84" s="117" t="n">
        <v>20</v>
      </c>
      <c r="X84" s="118" t="n">
        <v>21</v>
      </c>
      <c r="Y84" s="37" t="n">
        <v>22</v>
      </c>
      <c r="Z84" s="4" t="n">
        <v>23</v>
      </c>
      <c r="AA84" s="4" t="n">
        <v>24</v>
      </c>
      <c r="AB84" s="43" t="n">
        <v>25</v>
      </c>
      <c r="AC84" s="116" t="n">
        <v>26</v>
      </c>
      <c r="AD84" s="117" t="n">
        <v>27</v>
      </c>
      <c r="AE84" s="118" t="n">
        <v>28</v>
      </c>
      <c r="AF84" s="37" t="n">
        <v>29</v>
      </c>
      <c r="AG84" s="4" t="n">
        <v>30</v>
      </c>
      <c r="AH84" s="4" t="n">
        <v>31</v>
      </c>
      <c r="AI84" s="64"/>
      <c r="AJ84" s="64"/>
      <c r="AK84" s="98"/>
      <c r="AL84" s="98"/>
      <c r="AM84" s="64"/>
      <c r="AN84" s="65"/>
    </row>
    <row r="85" customFormat="false" ht="15" hidden="false" customHeight="false" outlineLevel="0" collapsed="false">
      <c r="A85" s="8" t="n">
        <f aca="false">SUM(D85:AH85)</f>
        <v>0</v>
      </c>
      <c r="B85" s="119"/>
      <c r="C85" s="99" t="s">
        <v>1</v>
      </c>
      <c r="D85" s="3"/>
      <c r="E85" s="3"/>
      <c r="F85" s="3"/>
      <c r="G85" s="43"/>
      <c r="H85" s="75"/>
      <c r="I85" s="76"/>
      <c r="J85" s="35"/>
      <c r="K85" s="3"/>
      <c r="L85" s="3"/>
      <c r="M85" s="3"/>
      <c r="N85" s="43"/>
      <c r="O85" s="75"/>
      <c r="P85" s="76"/>
      <c r="Q85" s="35"/>
      <c r="R85" s="3"/>
      <c r="S85" s="3"/>
      <c r="T85" s="3"/>
      <c r="U85" s="43"/>
      <c r="V85" s="75"/>
      <c r="W85" s="76"/>
      <c r="X85" s="35"/>
      <c r="Y85" s="3"/>
      <c r="Z85" s="3"/>
      <c r="AA85" s="3"/>
      <c r="AB85" s="43"/>
      <c r="AC85" s="75"/>
      <c r="AD85" s="45"/>
      <c r="AE85" s="36"/>
      <c r="AF85" s="3"/>
      <c r="AG85" s="3"/>
      <c r="AH85" s="3"/>
      <c r="AI85" s="65"/>
      <c r="AJ85" s="65"/>
      <c r="AK85" s="65"/>
      <c r="AL85" s="65"/>
      <c r="AM85" s="65"/>
      <c r="AN85" s="65"/>
    </row>
    <row r="86" customFormat="false" ht="15" hidden="false" customHeight="false" outlineLevel="0" collapsed="false">
      <c r="A86" s="42" t="n">
        <f aca="false">SUM(D86:AH86)</f>
        <v>66</v>
      </c>
      <c r="B86" s="120"/>
      <c r="C86" s="101" t="s">
        <v>2</v>
      </c>
      <c r="D86" s="11" t="n">
        <v>2</v>
      </c>
      <c r="E86" s="11" t="n">
        <v>2</v>
      </c>
      <c r="F86" s="11" t="n">
        <v>2</v>
      </c>
      <c r="G86" s="67" t="n">
        <v>2</v>
      </c>
      <c r="H86" s="72" t="n">
        <v>2.5</v>
      </c>
      <c r="I86" s="73" t="n">
        <v>2.5</v>
      </c>
      <c r="J86" s="70" t="n">
        <v>2</v>
      </c>
      <c r="K86" s="12" t="n">
        <v>2</v>
      </c>
      <c r="L86" s="12" t="n">
        <v>2</v>
      </c>
      <c r="M86" s="12" t="n">
        <v>2</v>
      </c>
      <c r="N86" s="71" t="n">
        <v>2</v>
      </c>
      <c r="O86" s="72" t="n">
        <v>2.5</v>
      </c>
      <c r="P86" s="73" t="n">
        <v>2.5</v>
      </c>
      <c r="Q86" s="70" t="n">
        <v>2</v>
      </c>
      <c r="R86" s="12" t="n">
        <v>2</v>
      </c>
      <c r="S86" s="12" t="n">
        <v>2</v>
      </c>
      <c r="T86" s="12" t="n">
        <v>2</v>
      </c>
      <c r="U86" s="71" t="n">
        <v>2</v>
      </c>
      <c r="V86" s="72" t="n">
        <v>2.5</v>
      </c>
      <c r="W86" s="73" t="n">
        <v>2.5</v>
      </c>
      <c r="X86" s="70" t="n">
        <v>2</v>
      </c>
      <c r="Y86" s="12" t="n">
        <v>2</v>
      </c>
      <c r="Z86" s="12" t="n">
        <v>2</v>
      </c>
      <c r="AA86" s="12" t="n">
        <v>2</v>
      </c>
      <c r="AB86" s="71" t="n">
        <v>2</v>
      </c>
      <c r="AC86" s="72" t="n">
        <v>2.5</v>
      </c>
      <c r="AD86" s="69" t="n">
        <v>2.5</v>
      </c>
      <c r="AE86" s="103" t="n">
        <v>2</v>
      </c>
      <c r="AF86" s="12" t="n">
        <v>2</v>
      </c>
      <c r="AG86" s="12" t="n">
        <v>2</v>
      </c>
      <c r="AH86" s="12" t="n">
        <v>2</v>
      </c>
      <c r="AI86" s="65"/>
      <c r="AJ86" s="65"/>
      <c r="AK86" s="65"/>
      <c r="AL86" s="65"/>
      <c r="AM86" s="65"/>
      <c r="AN86" s="65"/>
    </row>
    <row r="87" customFormat="false" ht="15" hidden="false" customHeight="false" outlineLevel="0" collapsed="false">
      <c r="A87" s="14" t="n">
        <f aca="false">SUM(D87:AH87)</f>
        <v>22</v>
      </c>
      <c r="B87" s="121"/>
      <c r="C87" s="104" t="s">
        <v>3</v>
      </c>
      <c r="D87" s="15"/>
      <c r="E87" s="15" t="n">
        <v>1</v>
      </c>
      <c r="F87" s="15" t="n">
        <v>1</v>
      </c>
      <c r="G87" s="82" t="n">
        <v>1</v>
      </c>
      <c r="H87" s="122"/>
      <c r="I87" s="84"/>
      <c r="J87" s="105" t="n">
        <v>1</v>
      </c>
      <c r="K87" s="15" t="n">
        <v>1</v>
      </c>
      <c r="L87" s="15" t="n">
        <v>1</v>
      </c>
      <c r="M87" s="15" t="n">
        <v>1</v>
      </c>
      <c r="N87" s="82" t="n">
        <v>1</v>
      </c>
      <c r="O87" s="122"/>
      <c r="P87" s="84"/>
      <c r="Q87" s="105" t="n">
        <v>1</v>
      </c>
      <c r="R87" s="15" t="n">
        <v>1</v>
      </c>
      <c r="S87" s="15" t="n">
        <v>1</v>
      </c>
      <c r="T87" s="15" t="n">
        <v>1</v>
      </c>
      <c r="U87" s="82" t="n">
        <v>1</v>
      </c>
      <c r="V87" s="122"/>
      <c r="W87" s="84"/>
      <c r="X87" s="105" t="n">
        <v>1</v>
      </c>
      <c r="Y87" s="15" t="n">
        <v>1</v>
      </c>
      <c r="Z87" s="15" t="n">
        <v>1</v>
      </c>
      <c r="AA87" s="15" t="n">
        <v>1</v>
      </c>
      <c r="AB87" s="82" t="n">
        <v>1</v>
      </c>
      <c r="AC87" s="122"/>
      <c r="AD87" s="84"/>
      <c r="AE87" s="105" t="n">
        <v>1</v>
      </c>
      <c r="AF87" s="16" t="n">
        <v>1</v>
      </c>
      <c r="AG87" s="16" t="n">
        <v>1</v>
      </c>
      <c r="AH87" s="16" t="n">
        <v>1</v>
      </c>
      <c r="AI87" s="65"/>
      <c r="AJ87" s="65"/>
      <c r="AK87" s="65"/>
      <c r="AL87" s="65"/>
      <c r="AM87" s="65"/>
      <c r="AN87" s="65"/>
    </row>
    <row r="88" customFormat="false" ht="15" hidden="false" customHeight="false" outlineLevel="0" collapsed="false">
      <c r="A88" s="46" t="n">
        <f aca="false">SUM(D88:AH88)</f>
        <v>31</v>
      </c>
      <c r="B88" s="123"/>
      <c r="C88" s="108" t="s">
        <v>4</v>
      </c>
      <c r="D88" s="123" t="n">
        <v>1</v>
      </c>
      <c r="E88" s="123" t="n">
        <v>1</v>
      </c>
      <c r="F88" s="123" t="n">
        <v>1</v>
      </c>
      <c r="G88" s="123" t="n">
        <v>1</v>
      </c>
      <c r="H88" s="123" t="n">
        <v>1</v>
      </c>
      <c r="I88" s="123" t="n">
        <v>1</v>
      </c>
      <c r="J88" s="123" t="n">
        <v>1</v>
      </c>
      <c r="K88" s="123" t="n">
        <v>1</v>
      </c>
      <c r="L88" s="123" t="n">
        <v>1</v>
      </c>
      <c r="M88" s="123" t="n">
        <v>1</v>
      </c>
      <c r="N88" s="123" t="n">
        <v>1</v>
      </c>
      <c r="O88" s="123" t="n">
        <v>1</v>
      </c>
      <c r="P88" s="123" t="n">
        <v>1</v>
      </c>
      <c r="Q88" s="123" t="n">
        <v>1</v>
      </c>
      <c r="R88" s="123" t="n">
        <v>1</v>
      </c>
      <c r="S88" s="123" t="n">
        <v>1</v>
      </c>
      <c r="T88" s="123" t="n">
        <v>1</v>
      </c>
      <c r="U88" s="123" t="n">
        <v>1</v>
      </c>
      <c r="V88" s="123" t="n">
        <v>1</v>
      </c>
      <c r="W88" s="123" t="n">
        <v>1</v>
      </c>
      <c r="X88" s="123" t="n">
        <v>1</v>
      </c>
      <c r="Y88" s="123" t="n">
        <v>1</v>
      </c>
      <c r="Z88" s="123" t="n">
        <v>1</v>
      </c>
      <c r="AA88" s="123" t="n">
        <v>1</v>
      </c>
      <c r="AB88" s="123" t="n">
        <v>1</v>
      </c>
      <c r="AC88" s="123" t="n">
        <v>1</v>
      </c>
      <c r="AD88" s="123" t="n">
        <v>1</v>
      </c>
      <c r="AE88" s="123" t="n">
        <v>1</v>
      </c>
      <c r="AF88" s="123" t="n">
        <v>1</v>
      </c>
      <c r="AG88" s="123" t="n">
        <v>1</v>
      </c>
      <c r="AH88" s="123" t="n">
        <v>1</v>
      </c>
      <c r="AI88" s="65"/>
      <c r="AJ88" s="65"/>
      <c r="AK88" s="65"/>
      <c r="AL88" s="65"/>
      <c r="AM88" s="65"/>
      <c r="AN88" s="65"/>
    </row>
    <row r="89" customFormat="false" ht="15" hidden="false" customHeight="false" outlineLevel="0" collapsed="false">
      <c r="A89" s="21" t="n">
        <f aca="false">SUM(D89:AH89)</f>
        <v>54</v>
      </c>
      <c r="B89" s="124"/>
      <c r="C89" s="110" t="s">
        <v>5</v>
      </c>
      <c r="D89" s="22" t="n">
        <v>2</v>
      </c>
      <c r="E89" s="22" t="n">
        <v>2</v>
      </c>
      <c r="F89" s="22" t="n">
        <v>2</v>
      </c>
      <c r="G89" s="48" t="n">
        <v>2</v>
      </c>
      <c r="H89" s="49" t="n">
        <v>1</v>
      </c>
      <c r="I89" s="50" t="n">
        <v>1</v>
      </c>
      <c r="J89" s="51" t="n">
        <v>2</v>
      </c>
      <c r="K89" s="22" t="n">
        <v>2</v>
      </c>
      <c r="L89" s="22" t="n">
        <v>2</v>
      </c>
      <c r="M89" s="22" t="n">
        <v>2</v>
      </c>
      <c r="N89" s="48" t="n">
        <v>2</v>
      </c>
      <c r="O89" s="49" t="n">
        <v>1</v>
      </c>
      <c r="P89" s="50" t="n">
        <v>1</v>
      </c>
      <c r="Q89" s="51" t="n">
        <v>2</v>
      </c>
      <c r="R89" s="22" t="n">
        <v>2</v>
      </c>
      <c r="S89" s="22" t="n">
        <v>2</v>
      </c>
      <c r="T89" s="22" t="n">
        <v>2</v>
      </c>
      <c r="U89" s="48" t="n">
        <v>2</v>
      </c>
      <c r="V89" s="49" t="n">
        <v>1</v>
      </c>
      <c r="W89" s="50" t="n">
        <v>1</v>
      </c>
      <c r="X89" s="51" t="n">
        <v>2</v>
      </c>
      <c r="Y89" s="22" t="n">
        <v>2</v>
      </c>
      <c r="Z89" s="22" t="n">
        <v>2</v>
      </c>
      <c r="AA89" s="22" t="n">
        <v>2</v>
      </c>
      <c r="AB89" s="48" t="n">
        <v>2</v>
      </c>
      <c r="AC89" s="49" t="n">
        <v>1</v>
      </c>
      <c r="AD89" s="50" t="n">
        <v>1</v>
      </c>
      <c r="AE89" s="51" t="n">
        <v>2</v>
      </c>
      <c r="AF89" s="22" t="n">
        <v>2</v>
      </c>
      <c r="AG89" s="22" t="n">
        <v>2</v>
      </c>
      <c r="AH89" s="22" t="n">
        <v>2</v>
      </c>
      <c r="AI89" s="48"/>
      <c r="AJ89" s="65"/>
      <c r="AK89" s="65"/>
      <c r="AL89" s="65"/>
      <c r="AM89" s="65"/>
      <c r="AN89" s="65"/>
    </row>
    <row r="90" customFormat="false" ht="15" hidden="false" customHeight="false" outlineLevel="0" collapsed="false">
      <c r="A90" s="24" t="n">
        <f aca="false">SUM(D90:AH90)</f>
        <v>46</v>
      </c>
      <c r="B90" s="125"/>
      <c r="C90" s="111" t="s">
        <v>6</v>
      </c>
      <c r="D90" s="25" t="n">
        <v>2</v>
      </c>
      <c r="E90" s="25" t="n">
        <v>2</v>
      </c>
      <c r="F90" s="25" t="n">
        <v>2</v>
      </c>
      <c r="G90" s="52" t="n">
        <v>2</v>
      </c>
      <c r="H90" s="53"/>
      <c r="I90" s="54"/>
      <c r="J90" s="55" t="n">
        <v>2</v>
      </c>
      <c r="K90" s="25" t="n">
        <v>2</v>
      </c>
      <c r="L90" s="25" t="n">
        <v>2</v>
      </c>
      <c r="M90" s="25" t="n">
        <v>2</v>
      </c>
      <c r="N90" s="52" t="n">
        <v>2</v>
      </c>
      <c r="O90" s="53"/>
      <c r="P90" s="54"/>
      <c r="Q90" s="55" t="n">
        <v>2</v>
      </c>
      <c r="R90" s="25" t="n">
        <v>2</v>
      </c>
      <c r="S90" s="25" t="n">
        <v>2</v>
      </c>
      <c r="T90" s="25" t="n">
        <v>2</v>
      </c>
      <c r="U90" s="52" t="n">
        <v>2</v>
      </c>
      <c r="V90" s="53"/>
      <c r="W90" s="54"/>
      <c r="X90" s="55" t="n">
        <v>2</v>
      </c>
      <c r="Y90" s="25" t="n">
        <v>2</v>
      </c>
      <c r="Z90" s="25" t="n">
        <v>2</v>
      </c>
      <c r="AA90" s="25" t="n">
        <v>2</v>
      </c>
      <c r="AB90" s="52" t="n">
        <v>2</v>
      </c>
      <c r="AC90" s="53"/>
      <c r="AD90" s="54"/>
      <c r="AE90" s="55" t="n">
        <v>2</v>
      </c>
      <c r="AF90" s="25" t="n">
        <v>2</v>
      </c>
      <c r="AG90" s="25" t="n">
        <v>2</v>
      </c>
      <c r="AH90" s="25" t="n">
        <v>2</v>
      </c>
    </row>
    <row r="91" customFormat="false" ht="12.75" hidden="false" customHeight="false" outlineLevel="0" collapsed="false">
      <c r="A91" s="56" t="n">
        <f aca="false">SUM(A85:A90)</f>
        <v>219</v>
      </c>
      <c r="B91" s="126"/>
      <c r="C91" s="113"/>
      <c r="D91" s="5" t="n">
        <f aca="false">SUM(D85:D90)</f>
        <v>7</v>
      </c>
      <c r="E91" s="5" t="n">
        <f aca="false">SUM(E85:E90)</f>
        <v>8</v>
      </c>
      <c r="F91" s="5" t="n">
        <f aca="false">SUM(F85:F90)</f>
        <v>8</v>
      </c>
      <c r="G91" s="88" t="n">
        <f aca="false">SUM(G85:G90)</f>
        <v>8</v>
      </c>
      <c r="H91" s="92" t="n">
        <f aca="false">SUM(H85:H90)</f>
        <v>4.5</v>
      </c>
      <c r="I91" s="93" t="n">
        <f aca="false">SUM(I85:I90)</f>
        <v>4.5</v>
      </c>
      <c r="J91" s="94" t="n">
        <f aca="false">SUM(J85:J90)</f>
        <v>8</v>
      </c>
      <c r="K91" s="5" t="n">
        <f aca="false">SUM(K85:K90)</f>
        <v>8</v>
      </c>
      <c r="L91" s="5" t="n">
        <f aca="false">SUM(L85:L90)</f>
        <v>8</v>
      </c>
      <c r="M91" s="5" t="n">
        <f aca="false">SUM(M85:M90)</f>
        <v>8</v>
      </c>
      <c r="N91" s="88" t="n">
        <f aca="false">SUM(N85:N90)</f>
        <v>8</v>
      </c>
      <c r="O91" s="92" t="n">
        <f aca="false">SUM(O85:O90)</f>
        <v>4.5</v>
      </c>
      <c r="P91" s="115" t="n">
        <f aca="false">SUM(P85:P90)</f>
        <v>4.5</v>
      </c>
      <c r="Q91" s="36" t="n">
        <f aca="false">SUM(Q85:Q90)</f>
        <v>8</v>
      </c>
      <c r="R91" s="4" t="n">
        <f aca="false">SUM(R85:R90)</f>
        <v>8</v>
      </c>
      <c r="S91" s="4" t="n">
        <f aca="false">SUM(S85:S90)</f>
        <v>8</v>
      </c>
      <c r="T91" s="4" t="n">
        <f aca="false">SUM(T85:T90)</f>
        <v>8</v>
      </c>
      <c r="U91" s="32" t="n">
        <f aca="false">SUM(U85:U90)</f>
        <v>8</v>
      </c>
      <c r="V91" s="114" t="n">
        <f aca="false">SUM(V85:V90)</f>
        <v>4.5</v>
      </c>
      <c r="W91" s="115" t="n">
        <f aca="false">SUM(W85:W90)</f>
        <v>4.5</v>
      </c>
      <c r="X91" s="36" t="n">
        <f aca="false">SUM(X85:X90)</f>
        <v>8</v>
      </c>
      <c r="Y91" s="4" t="n">
        <f aca="false">SUM(Y85:Y90)</f>
        <v>8</v>
      </c>
      <c r="Z91" s="4" t="n">
        <f aca="false">SUM(Z85:Z90)</f>
        <v>8</v>
      </c>
      <c r="AA91" s="4" t="n">
        <f aca="false">SUM(AA85:AA90)</f>
        <v>8</v>
      </c>
      <c r="AB91" s="32" t="n">
        <f aca="false">SUM(AB85:AB90)</f>
        <v>8</v>
      </c>
      <c r="AC91" s="114" t="n">
        <f aca="false">SUM(AC85:AC90)</f>
        <v>4.5</v>
      </c>
      <c r="AD91" s="115" t="n">
        <f aca="false">SUM(AD85:AD90)</f>
        <v>4.5</v>
      </c>
      <c r="AE91" s="36" t="n">
        <f aca="false">SUM(AE85:AE90)</f>
        <v>8</v>
      </c>
      <c r="AF91" s="4"/>
      <c r="AG91" s="4" t="n">
        <f aca="false">SUM(AG85:AG90)</f>
        <v>8</v>
      </c>
      <c r="AH91" s="4" t="n">
        <f aca="false">SUM(AH85:AH90)</f>
        <v>8</v>
      </c>
    </row>
    <row r="92" customFormat="false" ht="12.75" hidden="false" customHeight="false" outlineLevel="0" collapsed="false">
      <c r="B92" s="0"/>
    </row>
    <row r="93" customFormat="false" ht="12.75" hidden="false" customHeight="false" outlineLevel="0" collapsed="false">
      <c r="A93" s="31" t="s">
        <v>7</v>
      </c>
      <c r="B93" s="0"/>
      <c r="C93" s="96" t="n">
        <v>43025</v>
      </c>
      <c r="D93" s="37" t="n">
        <v>1</v>
      </c>
      <c r="E93" s="4" t="n">
        <v>2</v>
      </c>
      <c r="F93" s="4" t="n">
        <v>3</v>
      </c>
      <c r="G93" s="43" t="n">
        <v>4</v>
      </c>
      <c r="H93" s="116" t="n">
        <v>5</v>
      </c>
      <c r="I93" s="117" t="n">
        <v>6</v>
      </c>
      <c r="J93" s="118" t="n">
        <v>7</v>
      </c>
      <c r="K93" s="37" t="n">
        <v>8</v>
      </c>
      <c r="L93" s="4" t="n">
        <v>9</v>
      </c>
      <c r="M93" s="4" t="n">
        <v>10</v>
      </c>
      <c r="N93" s="43" t="n">
        <v>11</v>
      </c>
      <c r="O93" s="116" t="n">
        <v>12</v>
      </c>
      <c r="P93" s="117" t="n">
        <v>13</v>
      </c>
      <c r="Q93" s="118" t="n">
        <v>14</v>
      </c>
      <c r="R93" s="37" t="n">
        <v>15</v>
      </c>
      <c r="S93" s="4" t="n">
        <v>16</v>
      </c>
      <c r="T93" s="4" t="n">
        <v>17</v>
      </c>
      <c r="U93" s="43" t="n">
        <v>18</v>
      </c>
      <c r="V93" s="116" t="n">
        <v>19</v>
      </c>
      <c r="W93" s="117" t="n">
        <v>20</v>
      </c>
      <c r="X93" s="118" t="n">
        <v>21</v>
      </c>
      <c r="Y93" s="37" t="n">
        <v>22</v>
      </c>
      <c r="Z93" s="4" t="n">
        <v>23</v>
      </c>
      <c r="AA93" s="4" t="n">
        <v>24</v>
      </c>
      <c r="AB93" s="43" t="n">
        <v>25</v>
      </c>
      <c r="AC93" s="116" t="n">
        <v>26</v>
      </c>
      <c r="AD93" s="117" t="n">
        <v>27</v>
      </c>
      <c r="AE93" s="118" t="n">
        <v>28</v>
      </c>
      <c r="AF93" s="37" t="n">
        <v>29</v>
      </c>
      <c r="AG93" s="4" t="n">
        <v>30</v>
      </c>
      <c r="AH93" s="4" t="n">
        <v>31</v>
      </c>
      <c r="AI93" s="64"/>
      <c r="AJ93" s="64"/>
      <c r="AK93" s="98"/>
      <c r="AL93" s="98"/>
      <c r="AM93" s="64"/>
      <c r="AN93" s="65"/>
    </row>
    <row r="94" customFormat="false" ht="15" hidden="false" customHeight="false" outlineLevel="0" collapsed="false">
      <c r="A94" s="8" t="n">
        <f aca="false">SUM(D94:AH94)</f>
        <v>0</v>
      </c>
      <c r="B94" s="119"/>
      <c r="C94" s="99" t="s">
        <v>1</v>
      </c>
      <c r="D94" s="3"/>
      <c r="E94" s="3"/>
      <c r="F94" s="3"/>
      <c r="G94" s="43"/>
      <c r="H94" s="75"/>
      <c r="I94" s="76"/>
      <c r="J94" s="35"/>
      <c r="K94" s="3"/>
      <c r="L94" s="3"/>
      <c r="M94" s="3"/>
      <c r="N94" s="43"/>
      <c r="O94" s="75"/>
      <c r="P94" s="76"/>
      <c r="Q94" s="35"/>
      <c r="R94" s="3"/>
      <c r="S94" s="3"/>
      <c r="T94" s="3"/>
      <c r="U94" s="43"/>
      <c r="V94" s="75"/>
      <c r="W94" s="76"/>
      <c r="X94" s="35"/>
      <c r="Y94" s="3"/>
      <c r="Z94" s="3"/>
      <c r="AA94" s="3"/>
      <c r="AB94" s="43"/>
      <c r="AC94" s="75"/>
      <c r="AD94" s="45"/>
      <c r="AE94" s="36"/>
      <c r="AF94" s="3"/>
      <c r="AG94" s="3"/>
      <c r="AH94" s="3"/>
      <c r="AI94" s="65"/>
      <c r="AJ94" s="65"/>
      <c r="AK94" s="65"/>
      <c r="AL94" s="65"/>
      <c r="AM94" s="65"/>
      <c r="AN94" s="65"/>
    </row>
    <row r="95" customFormat="false" ht="15" hidden="false" customHeight="false" outlineLevel="0" collapsed="false">
      <c r="A95" s="42" t="n">
        <f aca="false">SUM(D95:AH95)</f>
        <v>66</v>
      </c>
      <c r="B95" s="120"/>
      <c r="C95" s="101" t="s">
        <v>2</v>
      </c>
      <c r="D95" s="11" t="n">
        <v>2</v>
      </c>
      <c r="E95" s="11" t="n">
        <v>2</v>
      </c>
      <c r="F95" s="11" t="n">
        <v>2</v>
      </c>
      <c r="G95" s="67" t="n">
        <v>2</v>
      </c>
      <c r="H95" s="72" t="n">
        <v>2.5</v>
      </c>
      <c r="I95" s="73" t="n">
        <v>2.5</v>
      </c>
      <c r="J95" s="70" t="n">
        <v>2</v>
      </c>
      <c r="K95" s="12" t="n">
        <v>2</v>
      </c>
      <c r="L95" s="12" t="n">
        <v>2</v>
      </c>
      <c r="M95" s="12" t="n">
        <v>2</v>
      </c>
      <c r="N95" s="71" t="n">
        <v>2</v>
      </c>
      <c r="O95" s="72" t="n">
        <v>2.5</v>
      </c>
      <c r="P95" s="73" t="n">
        <v>2.5</v>
      </c>
      <c r="Q95" s="70" t="n">
        <v>2</v>
      </c>
      <c r="R95" s="12" t="n">
        <v>2</v>
      </c>
      <c r="S95" s="12" t="n">
        <v>2</v>
      </c>
      <c r="T95" s="12" t="n">
        <v>2</v>
      </c>
      <c r="U95" s="71" t="n">
        <v>2</v>
      </c>
      <c r="V95" s="72" t="n">
        <v>2.5</v>
      </c>
      <c r="W95" s="73" t="n">
        <v>2.5</v>
      </c>
      <c r="X95" s="70" t="n">
        <v>2</v>
      </c>
      <c r="Y95" s="12" t="n">
        <v>2</v>
      </c>
      <c r="Z95" s="12" t="n">
        <v>2</v>
      </c>
      <c r="AA95" s="12" t="n">
        <v>2</v>
      </c>
      <c r="AB95" s="71" t="n">
        <v>2</v>
      </c>
      <c r="AC95" s="72" t="n">
        <v>2.5</v>
      </c>
      <c r="AD95" s="69" t="n">
        <v>2.5</v>
      </c>
      <c r="AE95" s="103" t="n">
        <v>2</v>
      </c>
      <c r="AF95" s="12" t="n">
        <v>2</v>
      </c>
      <c r="AG95" s="12" t="n">
        <v>2</v>
      </c>
      <c r="AH95" s="12" t="n">
        <v>2</v>
      </c>
      <c r="AI95" s="65"/>
      <c r="AJ95" s="65"/>
      <c r="AK95" s="65"/>
      <c r="AL95" s="65"/>
      <c r="AM95" s="65"/>
      <c r="AN95" s="65"/>
    </row>
    <row r="96" customFormat="false" ht="15" hidden="false" customHeight="false" outlineLevel="0" collapsed="false">
      <c r="A96" s="14" t="n">
        <f aca="false">SUM(D96:AH96)</f>
        <v>22</v>
      </c>
      <c r="B96" s="121"/>
      <c r="C96" s="104" t="s">
        <v>3</v>
      </c>
      <c r="D96" s="15"/>
      <c r="E96" s="15" t="n">
        <v>1</v>
      </c>
      <c r="F96" s="15" t="n">
        <v>1</v>
      </c>
      <c r="G96" s="82" t="n">
        <v>1</v>
      </c>
      <c r="H96" s="122"/>
      <c r="I96" s="84"/>
      <c r="J96" s="105" t="n">
        <v>1</v>
      </c>
      <c r="K96" s="15" t="n">
        <v>1</v>
      </c>
      <c r="L96" s="15" t="n">
        <v>1</v>
      </c>
      <c r="M96" s="15" t="n">
        <v>1</v>
      </c>
      <c r="N96" s="82" t="n">
        <v>1</v>
      </c>
      <c r="O96" s="122"/>
      <c r="P96" s="84"/>
      <c r="Q96" s="105" t="n">
        <v>1</v>
      </c>
      <c r="R96" s="15" t="n">
        <v>1</v>
      </c>
      <c r="S96" s="15" t="n">
        <v>1</v>
      </c>
      <c r="T96" s="15" t="n">
        <v>1</v>
      </c>
      <c r="U96" s="82" t="n">
        <v>1</v>
      </c>
      <c r="V96" s="122"/>
      <c r="W96" s="84"/>
      <c r="X96" s="105" t="n">
        <v>1</v>
      </c>
      <c r="Y96" s="15" t="n">
        <v>1</v>
      </c>
      <c r="Z96" s="15" t="n">
        <v>1</v>
      </c>
      <c r="AA96" s="15" t="n">
        <v>1</v>
      </c>
      <c r="AB96" s="82" t="n">
        <v>1</v>
      </c>
      <c r="AC96" s="122"/>
      <c r="AD96" s="84"/>
      <c r="AE96" s="105" t="n">
        <v>1</v>
      </c>
      <c r="AF96" s="16" t="n">
        <v>1</v>
      </c>
      <c r="AG96" s="16" t="n">
        <v>1</v>
      </c>
      <c r="AH96" s="16" t="n">
        <v>1</v>
      </c>
      <c r="AI96" s="65"/>
      <c r="AJ96" s="65"/>
      <c r="AK96" s="65"/>
      <c r="AL96" s="65"/>
      <c r="AM96" s="65"/>
      <c r="AN96" s="65"/>
    </row>
    <row r="97" customFormat="false" ht="15" hidden="false" customHeight="false" outlineLevel="0" collapsed="false">
      <c r="A97" s="46" t="n">
        <f aca="false">SUM(D97:AH97)</f>
        <v>31</v>
      </c>
      <c r="B97" s="123"/>
      <c r="C97" s="108" t="s">
        <v>4</v>
      </c>
      <c r="D97" s="123" t="n">
        <v>1</v>
      </c>
      <c r="E97" s="123" t="n">
        <v>1</v>
      </c>
      <c r="F97" s="123" t="n">
        <v>1</v>
      </c>
      <c r="G97" s="123" t="n">
        <v>1</v>
      </c>
      <c r="H97" s="123" t="n">
        <v>1</v>
      </c>
      <c r="I97" s="123" t="n">
        <v>1</v>
      </c>
      <c r="J97" s="123" t="n">
        <v>1</v>
      </c>
      <c r="K97" s="123" t="n">
        <v>1</v>
      </c>
      <c r="L97" s="123" t="n">
        <v>1</v>
      </c>
      <c r="M97" s="123" t="n">
        <v>1</v>
      </c>
      <c r="N97" s="123" t="n">
        <v>1</v>
      </c>
      <c r="O97" s="123" t="n">
        <v>1</v>
      </c>
      <c r="P97" s="123" t="n">
        <v>1</v>
      </c>
      <c r="Q97" s="123" t="n">
        <v>1</v>
      </c>
      <c r="R97" s="123" t="n">
        <v>1</v>
      </c>
      <c r="S97" s="123" t="n">
        <v>1</v>
      </c>
      <c r="T97" s="123" t="n">
        <v>1</v>
      </c>
      <c r="U97" s="123" t="n">
        <v>1</v>
      </c>
      <c r="V97" s="123" t="n">
        <v>1</v>
      </c>
      <c r="W97" s="123" t="n">
        <v>1</v>
      </c>
      <c r="X97" s="123" t="n">
        <v>1</v>
      </c>
      <c r="Y97" s="123" t="n">
        <v>1</v>
      </c>
      <c r="Z97" s="123" t="n">
        <v>1</v>
      </c>
      <c r="AA97" s="123" t="n">
        <v>1</v>
      </c>
      <c r="AB97" s="123" t="n">
        <v>1</v>
      </c>
      <c r="AC97" s="123" t="n">
        <v>1</v>
      </c>
      <c r="AD97" s="123" t="n">
        <v>1</v>
      </c>
      <c r="AE97" s="123" t="n">
        <v>1</v>
      </c>
      <c r="AF97" s="123" t="n">
        <v>1</v>
      </c>
      <c r="AG97" s="123" t="n">
        <v>1</v>
      </c>
      <c r="AH97" s="123" t="n">
        <v>1</v>
      </c>
      <c r="AI97" s="65"/>
      <c r="AJ97" s="65"/>
      <c r="AK97" s="65"/>
      <c r="AL97" s="65"/>
      <c r="AM97" s="65"/>
      <c r="AN97" s="65"/>
    </row>
    <row r="98" customFormat="false" ht="15" hidden="false" customHeight="false" outlineLevel="0" collapsed="false">
      <c r="A98" s="21" t="n">
        <f aca="false">SUM(D98:AH98)</f>
        <v>54</v>
      </c>
      <c r="B98" s="124"/>
      <c r="C98" s="110" t="s">
        <v>5</v>
      </c>
      <c r="D98" s="22" t="n">
        <v>2</v>
      </c>
      <c r="E98" s="22" t="n">
        <v>2</v>
      </c>
      <c r="F98" s="22" t="n">
        <v>2</v>
      </c>
      <c r="G98" s="48" t="n">
        <v>2</v>
      </c>
      <c r="H98" s="49" t="n">
        <v>1</v>
      </c>
      <c r="I98" s="50" t="n">
        <v>1</v>
      </c>
      <c r="J98" s="51" t="n">
        <v>2</v>
      </c>
      <c r="K98" s="22" t="n">
        <v>2</v>
      </c>
      <c r="L98" s="22" t="n">
        <v>2</v>
      </c>
      <c r="M98" s="22" t="n">
        <v>2</v>
      </c>
      <c r="N98" s="48" t="n">
        <v>2</v>
      </c>
      <c r="O98" s="49" t="n">
        <v>1</v>
      </c>
      <c r="P98" s="50" t="n">
        <v>1</v>
      </c>
      <c r="Q98" s="51" t="n">
        <v>2</v>
      </c>
      <c r="R98" s="22" t="n">
        <v>2</v>
      </c>
      <c r="S98" s="22" t="n">
        <v>2</v>
      </c>
      <c r="T98" s="22" t="n">
        <v>2</v>
      </c>
      <c r="U98" s="48" t="n">
        <v>2</v>
      </c>
      <c r="V98" s="49" t="n">
        <v>1</v>
      </c>
      <c r="W98" s="50" t="n">
        <v>1</v>
      </c>
      <c r="X98" s="51" t="n">
        <v>2</v>
      </c>
      <c r="Y98" s="22" t="n">
        <v>2</v>
      </c>
      <c r="Z98" s="22" t="n">
        <v>2</v>
      </c>
      <c r="AA98" s="22" t="n">
        <v>2</v>
      </c>
      <c r="AB98" s="48" t="n">
        <v>2</v>
      </c>
      <c r="AC98" s="49" t="n">
        <v>1</v>
      </c>
      <c r="AD98" s="50" t="n">
        <v>1</v>
      </c>
      <c r="AE98" s="51" t="n">
        <v>2</v>
      </c>
      <c r="AF98" s="22" t="n">
        <v>2</v>
      </c>
      <c r="AG98" s="22" t="n">
        <v>2</v>
      </c>
      <c r="AH98" s="22" t="n">
        <v>2</v>
      </c>
      <c r="AI98" s="48"/>
      <c r="AJ98" s="65"/>
      <c r="AK98" s="65"/>
      <c r="AL98" s="65"/>
      <c r="AM98" s="65"/>
      <c r="AN98" s="65"/>
    </row>
    <row r="99" customFormat="false" ht="15" hidden="false" customHeight="false" outlineLevel="0" collapsed="false">
      <c r="A99" s="24" t="n">
        <f aca="false">SUM(D99:AH99)</f>
        <v>46</v>
      </c>
      <c r="B99" s="125"/>
      <c r="C99" s="111" t="s">
        <v>6</v>
      </c>
      <c r="D99" s="25" t="n">
        <v>2</v>
      </c>
      <c r="E99" s="25" t="n">
        <v>2</v>
      </c>
      <c r="F99" s="25" t="n">
        <v>2</v>
      </c>
      <c r="G99" s="52" t="n">
        <v>2</v>
      </c>
      <c r="H99" s="53"/>
      <c r="I99" s="54"/>
      <c r="J99" s="55" t="n">
        <v>2</v>
      </c>
      <c r="K99" s="25" t="n">
        <v>2</v>
      </c>
      <c r="L99" s="25" t="n">
        <v>2</v>
      </c>
      <c r="M99" s="25" t="n">
        <v>2</v>
      </c>
      <c r="N99" s="52" t="n">
        <v>2</v>
      </c>
      <c r="O99" s="53"/>
      <c r="P99" s="54"/>
      <c r="Q99" s="55" t="n">
        <v>2</v>
      </c>
      <c r="R99" s="25" t="n">
        <v>2</v>
      </c>
      <c r="S99" s="25" t="n">
        <v>2</v>
      </c>
      <c r="T99" s="25" t="n">
        <v>2</v>
      </c>
      <c r="U99" s="52" t="n">
        <v>2</v>
      </c>
      <c r="V99" s="53"/>
      <c r="W99" s="54"/>
      <c r="X99" s="55" t="n">
        <v>2</v>
      </c>
      <c r="Y99" s="25" t="n">
        <v>2</v>
      </c>
      <c r="Z99" s="25" t="n">
        <v>2</v>
      </c>
      <c r="AA99" s="25" t="n">
        <v>2</v>
      </c>
      <c r="AB99" s="52" t="n">
        <v>2</v>
      </c>
      <c r="AC99" s="53"/>
      <c r="AD99" s="54"/>
      <c r="AE99" s="55" t="n">
        <v>2</v>
      </c>
      <c r="AF99" s="25" t="n">
        <v>2</v>
      </c>
      <c r="AG99" s="25" t="n">
        <v>2</v>
      </c>
      <c r="AH99" s="25" t="n">
        <v>2</v>
      </c>
    </row>
    <row r="100" customFormat="false" ht="12.75" hidden="false" customHeight="false" outlineLevel="0" collapsed="false">
      <c r="A100" s="56" t="n">
        <f aca="false">SUM(A94:A99)</f>
        <v>219</v>
      </c>
      <c r="B100" s="126"/>
      <c r="C100" s="113"/>
      <c r="D100" s="5" t="n">
        <f aca="false">SUM(D94:D99)</f>
        <v>7</v>
      </c>
      <c r="E100" s="5" t="n">
        <f aca="false">SUM(E94:E99)</f>
        <v>8</v>
      </c>
      <c r="F100" s="5" t="n">
        <f aca="false">SUM(F94:F99)</f>
        <v>8</v>
      </c>
      <c r="G100" s="88" t="n">
        <f aca="false">SUM(G94:G99)</f>
        <v>8</v>
      </c>
      <c r="H100" s="92" t="n">
        <f aca="false">SUM(H94:H99)</f>
        <v>4.5</v>
      </c>
      <c r="I100" s="93" t="n">
        <f aca="false">SUM(I94:I99)</f>
        <v>4.5</v>
      </c>
      <c r="J100" s="94" t="n">
        <f aca="false">SUM(J94:J99)</f>
        <v>8</v>
      </c>
      <c r="K100" s="5" t="n">
        <f aca="false">SUM(K94:K99)</f>
        <v>8</v>
      </c>
      <c r="L100" s="5" t="n">
        <f aca="false">SUM(L94:L99)</f>
        <v>8</v>
      </c>
      <c r="M100" s="5" t="n">
        <f aca="false">SUM(M94:M99)</f>
        <v>8</v>
      </c>
      <c r="N100" s="88" t="n">
        <f aca="false">SUM(N94:N99)</f>
        <v>8</v>
      </c>
      <c r="O100" s="92" t="n">
        <f aca="false">SUM(O94:O99)</f>
        <v>4.5</v>
      </c>
      <c r="P100" s="115" t="n">
        <f aca="false">SUM(P94:P99)</f>
        <v>4.5</v>
      </c>
      <c r="Q100" s="36" t="n">
        <f aca="false">SUM(Q94:Q99)</f>
        <v>8</v>
      </c>
      <c r="R100" s="4" t="n">
        <f aca="false">SUM(R94:R99)</f>
        <v>8</v>
      </c>
      <c r="S100" s="4" t="n">
        <f aca="false">SUM(S94:S99)</f>
        <v>8</v>
      </c>
      <c r="T100" s="4" t="n">
        <f aca="false">SUM(T94:T99)</f>
        <v>8</v>
      </c>
      <c r="U100" s="32" t="n">
        <f aca="false">SUM(U94:U99)</f>
        <v>8</v>
      </c>
      <c r="V100" s="114" t="n">
        <f aca="false">SUM(V94:V99)</f>
        <v>4.5</v>
      </c>
      <c r="W100" s="115" t="n">
        <f aca="false">SUM(W94:W99)</f>
        <v>4.5</v>
      </c>
      <c r="X100" s="36" t="n">
        <f aca="false">SUM(X94:X99)</f>
        <v>8</v>
      </c>
      <c r="Y100" s="4" t="n">
        <f aca="false">SUM(Y94:Y99)</f>
        <v>8</v>
      </c>
      <c r="Z100" s="4" t="n">
        <f aca="false">SUM(Z94:Z99)</f>
        <v>8</v>
      </c>
      <c r="AA100" s="4" t="n">
        <f aca="false">SUM(AA94:AA99)</f>
        <v>8</v>
      </c>
      <c r="AB100" s="32" t="n">
        <f aca="false">SUM(AB94:AB99)</f>
        <v>8</v>
      </c>
      <c r="AC100" s="114" t="n">
        <f aca="false">SUM(AC94:AC99)</f>
        <v>4.5</v>
      </c>
      <c r="AD100" s="115" t="n">
        <f aca="false">SUM(AD94:AD99)</f>
        <v>4.5</v>
      </c>
      <c r="AE100" s="36" t="n">
        <f aca="false">SUM(AE94:AE99)</f>
        <v>8</v>
      </c>
      <c r="AF100" s="4"/>
      <c r="AG100" s="4" t="n">
        <f aca="false">SUM(AG94:AG99)</f>
        <v>8</v>
      </c>
      <c r="AH100" s="4" t="n">
        <f aca="false">SUM(AH94:AH99)</f>
        <v>8</v>
      </c>
    </row>
    <row r="101" customFormat="false" ht="12.75" hidden="false" customHeight="false" outlineLevel="0" collapsed="false">
      <c r="B101" s="0"/>
    </row>
    <row r="102" customFormat="false" ht="12.75" hidden="false" customHeight="false" outlineLevel="0" collapsed="false">
      <c r="A102" s="31" t="s">
        <v>7</v>
      </c>
      <c r="B102" s="0"/>
      <c r="C102" s="96" t="n">
        <v>43056</v>
      </c>
      <c r="D102" s="37" t="n">
        <v>1</v>
      </c>
      <c r="E102" s="4" t="n">
        <v>2</v>
      </c>
      <c r="F102" s="4" t="n">
        <v>3</v>
      </c>
      <c r="G102" s="43" t="n">
        <v>4</v>
      </c>
      <c r="H102" s="116" t="n">
        <v>5</v>
      </c>
      <c r="I102" s="117" t="n">
        <v>6</v>
      </c>
      <c r="J102" s="118" t="n">
        <v>7</v>
      </c>
      <c r="K102" s="37" t="n">
        <v>8</v>
      </c>
      <c r="L102" s="4" t="n">
        <v>9</v>
      </c>
      <c r="M102" s="4" t="n">
        <v>10</v>
      </c>
      <c r="N102" s="43" t="n">
        <v>11</v>
      </c>
      <c r="O102" s="116" t="n">
        <v>12</v>
      </c>
      <c r="P102" s="117" t="n">
        <v>13</v>
      </c>
      <c r="Q102" s="118" t="n">
        <v>14</v>
      </c>
      <c r="R102" s="37" t="n">
        <v>15</v>
      </c>
      <c r="S102" s="4" t="n">
        <v>16</v>
      </c>
      <c r="T102" s="4" t="n">
        <v>17</v>
      </c>
      <c r="U102" s="43" t="n">
        <v>18</v>
      </c>
      <c r="V102" s="116" t="n">
        <v>19</v>
      </c>
      <c r="W102" s="117" t="n">
        <v>20</v>
      </c>
      <c r="X102" s="118" t="n">
        <v>21</v>
      </c>
      <c r="Y102" s="37" t="n">
        <v>22</v>
      </c>
      <c r="Z102" s="4" t="n">
        <v>23</v>
      </c>
      <c r="AA102" s="4" t="n">
        <v>24</v>
      </c>
      <c r="AB102" s="43" t="n">
        <v>25</v>
      </c>
      <c r="AC102" s="116" t="n">
        <v>26</v>
      </c>
      <c r="AD102" s="117" t="n">
        <v>27</v>
      </c>
      <c r="AE102" s="118" t="n">
        <v>28</v>
      </c>
      <c r="AF102" s="37" t="n">
        <v>29</v>
      </c>
      <c r="AG102" s="4" t="n">
        <v>30</v>
      </c>
      <c r="AH102" s="4" t="n">
        <v>31</v>
      </c>
      <c r="AI102" s="64"/>
      <c r="AJ102" s="64"/>
      <c r="AK102" s="98"/>
      <c r="AL102" s="98"/>
      <c r="AM102" s="64"/>
      <c r="AN102" s="65"/>
    </row>
    <row r="103" customFormat="false" ht="15" hidden="false" customHeight="false" outlineLevel="0" collapsed="false">
      <c r="A103" s="8" t="n">
        <f aca="false">SUM(D103:AH103)</f>
        <v>0</v>
      </c>
      <c r="B103" s="119"/>
      <c r="C103" s="99" t="s">
        <v>1</v>
      </c>
      <c r="D103" s="3"/>
      <c r="E103" s="3"/>
      <c r="F103" s="3"/>
      <c r="G103" s="43"/>
      <c r="H103" s="75"/>
      <c r="I103" s="76"/>
      <c r="J103" s="35"/>
      <c r="K103" s="3"/>
      <c r="L103" s="3"/>
      <c r="M103" s="3"/>
      <c r="N103" s="43"/>
      <c r="O103" s="75"/>
      <c r="P103" s="76"/>
      <c r="Q103" s="35"/>
      <c r="R103" s="3"/>
      <c r="S103" s="3"/>
      <c r="T103" s="3"/>
      <c r="U103" s="43"/>
      <c r="V103" s="75"/>
      <c r="W103" s="76"/>
      <c r="X103" s="35"/>
      <c r="Y103" s="3"/>
      <c r="Z103" s="3"/>
      <c r="AA103" s="3"/>
      <c r="AB103" s="43"/>
      <c r="AC103" s="75"/>
      <c r="AD103" s="45"/>
      <c r="AE103" s="36"/>
      <c r="AF103" s="3"/>
      <c r="AG103" s="3"/>
      <c r="AH103" s="3"/>
      <c r="AI103" s="65"/>
      <c r="AJ103" s="65"/>
      <c r="AK103" s="65"/>
      <c r="AL103" s="65"/>
      <c r="AM103" s="65"/>
      <c r="AN103" s="65"/>
    </row>
    <row r="104" customFormat="false" ht="15" hidden="false" customHeight="false" outlineLevel="0" collapsed="false">
      <c r="A104" s="42" t="n">
        <f aca="false">SUM(D104:AH104)</f>
        <v>66</v>
      </c>
      <c r="B104" s="120"/>
      <c r="C104" s="101" t="s">
        <v>2</v>
      </c>
      <c r="D104" s="11" t="n">
        <v>2</v>
      </c>
      <c r="E104" s="11" t="n">
        <v>2</v>
      </c>
      <c r="F104" s="11" t="n">
        <v>2</v>
      </c>
      <c r="G104" s="67" t="n">
        <v>2</v>
      </c>
      <c r="H104" s="72" t="n">
        <v>2.5</v>
      </c>
      <c r="I104" s="73" t="n">
        <v>2.5</v>
      </c>
      <c r="J104" s="70" t="n">
        <v>2</v>
      </c>
      <c r="K104" s="12" t="n">
        <v>2</v>
      </c>
      <c r="L104" s="12" t="n">
        <v>2</v>
      </c>
      <c r="M104" s="12" t="n">
        <v>2</v>
      </c>
      <c r="N104" s="71" t="n">
        <v>2</v>
      </c>
      <c r="O104" s="72" t="n">
        <v>2.5</v>
      </c>
      <c r="P104" s="73" t="n">
        <v>2.5</v>
      </c>
      <c r="Q104" s="70" t="n">
        <v>2</v>
      </c>
      <c r="R104" s="12" t="n">
        <v>2</v>
      </c>
      <c r="S104" s="12" t="n">
        <v>2</v>
      </c>
      <c r="T104" s="12" t="n">
        <v>2</v>
      </c>
      <c r="U104" s="71" t="n">
        <v>2</v>
      </c>
      <c r="V104" s="72" t="n">
        <v>2.5</v>
      </c>
      <c r="W104" s="73" t="n">
        <v>2.5</v>
      </c>
      <c r="X104" s="70" t="n">
        <v>2</v>
      </c>
      <c r="Y104" s="12" t="n">
        <v>2</v>
      </c>
      <c r="Z104" s="12" t="n">
        <v>2</v>
      </c>
      <c r="AA104" s="12" t="n">
        <v>2</v>
      </c>
      <c r="AB104" s="71" t="n">
        <v>2</v>
      </c>
      <c r="AC104" s="72" t="n">
        <v>2.5</v>
      </c>
      <c r="AD104" s="69" t="n">
        <v>2.5</v>
      </c>
      <c r="AE104" s="103" t="n">
        <v>2</v>
      </c>
      <c r="AF104" s="12" t="n">
        <v>2</v>
      </c>
      <c r="AG104" s="12" t="n">
        <v>2</v>
      </c>
      <c r="AH104" s="12" t="n">
        <v>2</v>
      </c>
      <c r="AI104" s="65"/>
      <c r="AJ104" s="65"/>
      <c r="AK104" s="65"/>
      <c r="AL104" s="65"/>
      <c r="AM104" s="65"/>
      <c r="AN104" s="65"/>
    </row>
    <row r="105" customFormat="false" ht="15" hidden="false" customHeight="false" outlineLevel="0" collapsed="false">
      <c r="A105" s="14" t="n">
        <f aca="false">SUM(D105:AH105)</f>
        <v>22</v>
      </c>
      <c r="B105" s="121"/>
      <c r="C105" s="104" t="s">
        <v>3</v>
      </c>
      <c r="D105" s="15"/>
      <c r="E105" s="15" t="n">
        <v>1</v>
      </c>
      <c r="F105" s="15" t="n">
        <v>1</v>
      </c>
      <c r="G105" s="82" t="n">
        <v>1</v>
      </c>
      <c r="H105" s="122"/>
      <c r="I105" s="84"/>
      <c r="J105" s="105" t="n">
        <v>1</v>
      </c>
      <c r="K105" s="15" t="n">
        <v>1</v>
      </c>
      <c r="L105" s="15" t="n">
        <v>1</v>
      </c>
      <c r="M105" s="15" t="n">
        <v>1</v>
      </c>
      <c r="N105" s="82" t="n">
        <v>1</v>
      </c>
      <c r="O105" s="122"/>
      <c r="P105" s="84"/>
      <c r="Q105" s="105" t="n">
        <v>1</v>
      </c>
      <c r="R105" s="15" t="n">
        <v>1</v>
      </c>
      <c r="S105" s="15" t="n">
        <v>1</v>
      </c>
      <c r="T105" s="15" t="n">
        <v>1</v>
      </c>
      <c r="U105" s="82" t="n">
        <v>1</v>
      </c>
      <c r="V105" s="122"/>
      <c r="W105" s="84"/>
      <c r="X105" s="105" t="n">
        <v>1</v>
      </c>
      <c r="Y105" s="15" t="n">
        <v>1</v>
      </c>
      <c r="Z105" s="15" t="n">
        <v>1</v>
      </c>
      <c r="AA105" s="15" t="n">
        <v>1</v>
      </c>
      <c r="AB105" s="82" t="n">
        <v>1</v>
      </c>
      <c r="AC105" s="122"/>
      <c r="AD105" s="84"/>
      <c r="AE105" s="105" t="n">
        <v>1</v>
      </c>
      <c r="AF105" s="16" t="n">
        <v>1</v>
      </c>
      <c r="AG105" s="16" t="n">
        <v>1</v>
      </c>
      <c r="AH105" s="16" t="n">
        <v>1</v>
      </c>
      <c r="AI105" s="65"/>
      <c r="AJ105" s="65"/>
      <c r="AK105" s="65"/>
      <c r="AL105" s="65"/>
      <c r="AM105" s="65"/>
      <c r="AN105" s="65"/>
    </row>
    <row r="106" customFormat="false" ht="15" hidden="false" customHeight="false" outlineLevel="0" collapsed="false">
      <c r="A106" s="46" t="n">
        <f aca="false">SUM(D106:AH106)</f>
        <v>31</v>
      </c>
      <c r="B106" s="123"/>
      <c r="C106" s="108" t="s">
        <v>4</v>
      </c>
      <c r="D106" s="123" t="n">
        <v>1</v>
      </c>
      <c r="E106" s="123" t="n">
        <v>1</v>
      </c>
      <c r="F106" s="123" t="n">
        <v>1</v>
      </c>
      <c r="G106" s="123" t="n">
        <v>1</v>
      </c>
      <c r="H106" s="123" t="n">
        <v>1</v>
      </c>
      <c r="I106" s="123" t="n">
        <v>1</v>
      </c>
      <c r="J106" s="123" t="n">
        <v>1</v>
      </c>
      <c r="K106" s="123" t="n">
        <v>1</v>
      </c>
      <c r="L106" s="123" t="n">
        <v>1</v>
      </c>
      <c r="M106" s="123" t="n">
        <v>1</v>
      </c>
      <c r="N106" s="123" t="n">
        <v>1</v>
      </c>
      <c r="O106" s="123" t="n">
        <v>1</v>
      </c>
      <c r="P106" s="123" t="n">
        <v>1</v>
      </c>
      <c r="Q106" s="123" t="n">
        <v>1</v>
      </c>
      <c r="R106" s="123" t="n">
        <v>1</v>
      </c>
      <c r="S106" s="123" t="n">
        <v>1</v>
      </c>
      <c r="T106" s="123" t="n">
        <v>1</v>
      </c>
      <c r="U106" s="123" t="n">
        <v>1</v>
      </c>
      <c r="V106" s="123" t="n">
        <v>1</v>
      </c>
      <c r="W106" s="123" t="n">
        <v>1</v>
      </c>
      <c r="X106" s="123" t="n">
        <v>1</v>
      </c>
      <c r="Y106" s="123" t="n">
        <v>1</v>
      </c>
      <c r="Z106" s="123" t="n">
        <v>1</v>
      </c>
      <c r="AA106" s="123" t="n">
        <v>1</v>
      </c>
      <c r="AB106" s="123" t="n">
        <v>1</v>
      </c>
      <c r="AC106" s="123" t="n">
        <v>1</v>
      </c>
      <c r="AD106" s="123" t="n">
        <v>1</v>
      </c>
      <c r="AE106" s="123" t="n">
        <v>1</v>
      </c>
      <c r="AF106" s="123" t="n">
        <v>1</v>
      </c>
      <c r="AG106" s="123" t="n">
        <v>1</v>
      </c>
      <c r="AH106" s="123" t="n">
        <v>1</v>
      </c>
      <c r="AI106" s="65"/>
      <c r="AJ106" s="65"/>
      <c r="AK106" s="65"/>
      <c r="AL106" s="65"/>
      <c r="AM106" s="65"/>
      <c r="AN106" s="65"/>
    </row>
    <row r="107" customFormat="false" ht="15" hidden="false" customHeight="false" outlineLevel="0" collapsed="false">
      <c r="A107" s="21" t="n">
        <f aca="false">SUM(D107:AH107)</f>
        <v>54</v>
      </c>
      <c r="B107" s="124"/>
      <c r="C107" s="110" t="s">
        <v>5</v>
      </c>
      <c r="D107" s="22" t="n">
        <v>2</v>
      </c>
      <c r="E107" s="22" t="n">
        <v>2</v>
      </c>
      <c r="F107" s="22" t="n">
        <v>2</v>
      </c>
      <c r="G107" s="48" t="n">
        <v>2</v>
      </c>
      <c r="H107" s="49" t="n">
        <v>1</v>
      </c>
      <c r="I107" s="50" t="n">
        <v>1</v>
      </c>
      <c r="J107" s="51" t="n">
        <v>2</v>
      </c>
      <c r="K107" s="22" t="n">
        <v>2</v>
      </c>
      <c r="L107" s="22" t="n">
        <v>2</v>
      </c>
      <c r="M107" s="22" t="n">
        <v>2</v>
      </c>
      <c r="N107" s="48" t="n">
        <v>2</v>
      </c>
      <c r="O107" s="49" t="n">
        <v>1</v>
      </c>
      <c r="P107" s="50" t="n">
        <v>1</v>
      </c>
      <c r="Q107" s="51" t="n">
        <v>2</v>
      </c>
      <c r="R107" s="22" t="n">
        <v>2</v>
      </c>
      <c r="S107" s="22" t="n">
        <v>2</v>
      </c>
      <c r="T107" s="22" t="n">
        <v>2</v>
      </c>
      <c r="U107" s="48" t="n">
        <v>2</v>
      </c>
      <c r="V107" s="49" t="n">
        <v>1</v>
      </c>
      <c r="W107" s="50" t="n">
        <v>1</v>
      </c>
      <c r="X107" s="51" t="n">
        <v>2</v>
      </c>
      <c r="Y107" s="22" t="n">
        <v>2</v>
      </c>
      <c r="Z107" s="22" t="n">
        <v>2</v>
      </c>
      <c r="AA107" s="22" t="n">
        <v>2</v>
      </c>
      <c r="AB107" s="48" t="n">
        <v>2</v>
      </c>
      <c r="AC107" s="49" t="n">
        <v>1</v>
      </c>
      <c r="AD107" s="50" t="n">
        <v>1</v>
      </c>
      <c r="AE107" s="51" t="n">
        <v>2</v>
      </c>
      <c r="AF107" s="22" t="n">
        <v>2</v>
      </c>
      <c r="AG107" s="22" t="n">
        <v>2</v>
      </c>
      <c r="AH107" s="22" t="n">
        <v>2</v>
      </c>
      <c r="AI107" s="48"/>
      <c r="AJ107" s="65"/>
      <c r="AK107" s="65"/>
      <c r="AL107" s="65"/>
      <c r="AM107" s="65"/>
      <c r="AN107" s="65"/>
    </row>
    <row r="108" customFormat="false" ht="15" hidden="false" customHeight="false" outlineLevel="0" collapsed="false">
      <c r="A108" s="24" t="n">
        <f aca="false">SUM(D108:AH108)</f>
        <v>46</v>
      </c>
      <c r="B108" s="125"/>
      <c r="C108" s="111" t="s">
        <v>6</v>
      </c>
      <c r="D108" s="25" t="n">
        <v>2</v>
      </c>
      <c r="E108" s="25" t="n">
        <v>2</v>
      </c>
      <c r="F108" s="25" t="n">
        <v>2</v>
      </c>
      <c r="G108" s="52" t="n">
        <v>2</v>
      </c>
      <c r="H108" s="53"/>
      <c r="I108" s="54"/>
      <c r="J108" s="55" t="n">
        <v>2</v>
      </c>
      <c r="K108" s="25" t="n">
        <v>2</v>
      </c>
      <c r="L108" s="25" t="n">
        <v>2</v>
      </c>
      <c r="M108" s="25" t="n">
        <v>2</v>
      </c>
      <c r="N108" s="52" t="n">
        <v>2</v>
      </c>
      <c r="O108" s="53"/>
      <c r="P108" s="54"/>
      <c r="Q108" s="55" t="n">
        <v>2</v>
      </c>
      <c r="R108" s="25" t="n">
        <v>2</v>
      </c>
      <c r="S108" s="25" t="n">
        <v>2</v>
      </c>
      <c r="T108" s="25" t="n">
        <v>2</v>
      </c>
      <c r="U108" s="52" t="n">
        <v>2</v>
      </c>
      <c r="V108" s="53"/>
      <c r="W108" s="54"/>
      <c r="X108" s="55" t="n">
        <v>2</v>
      </c>
      <c r="Y108" s="25" t="n">
        <v>2</v>
      </c>
      <c r="Z108" s="25" t="n">
        <v>2</v>
      </c>
      <c r="AA108" s="25" t="n">
        <v>2</v>
      </c>
      <c r="AB108" s="52" t="n">
        <v>2</v>
      </c>
      <c r="AC108" s="53"/>
      <c r="AD108" s="54"/>
      <c r="AE108" s="55" t="n">
        <v>2</v>
      </c>
      <c r="AF108" s="25" t="n">
        <v>2</v>
      </c>
      <c r="AG108" s="25" t="n">
        <v>2</v>
      </c>
      <c r="AH108" s="25" t="n">
        <v>2</v>
      </c>
    </row>
    <row r="109" customFormat="false" ht="12.75" hidden="false" customHeight="false" outlineLevel="0" collapsed="false">
      <c r="A109" s="56" t="n">
        <f aca="false">SUM(A103:A108)</f>
        <v>219</v>
      </c>
      <c r="B109" s="126"/>
      <c r="C109" s="113"/>
      <c r="D109" s="5" t="n">
        <f aca="false">SUM(D103:D108)</f>
        <v>7</v>
      </c>
      <c r="E109" s="5" t="n">
        <f aca="false">SUM(E103:E108)</f>
        <v>8</v>
      </c>
      <c r="F109" s="5" t="n">
        <f aca="false">SUM(F103:F108)</f>
        <v>8</v>
      </c>
      <c r="G109" s="88" t="n">
        <f aca="false">SUM(G103:G108)</f>
        <v>8</v>
      </c>
      <c r="H109" s="92" t="n">
        <f aca="false">SUM(H103:H108)</f>
        <v>4.5</v>
      </c>
      <c r="I109" s="93" t="n">
        <f aca="false">SUM(I103:I108)</f>
        <v>4.5</v>
      </c>
      <c r="J109" s="94" t="n">
        <f aca="false">SUM(J103:J108)</f>
        <v>8</v>
      </c>
      <c r="K109" s="5" t="n">
        <f aca="false">SUM(K103:K108)</f>
        <v>8</v>
      </c>
      <c r="L109" s="5" t="n">
        <f aca="false">SUM(L103:L108)</f>
        <v>8</v>
      </c>
      <c r="M109" s="5" t="n">
        <f aca="false">SUM(M103:M108)</f>
        <v>8</v>
      </c>
      <c r="N109" s="88" t="n">
        <f aca="false">SUM(N103:N108)</f>
        <v>8</v>
      </c>
      <c r="O109" s="92" t="n">
        <f aca="false">SUM(O103:O108)</f>
        <v>4.5</v>
      </c>
      <c r="P109" s="115" t="n">
        <f aca="false">SUM(P103:P108)</f>
        <v>4.5</v>
      </c>
      <c r="Q109" s="36" t="n">
        <f aca="false">SUM(Q103:Q108)</f>
        <v>8</v>
      </c>
      <c r="R109" s="4" t="n">
        <f aca="false">SUM(R103:R108)</f>
        <v>8</v>
      </c>
      <c r="S109" s="4" t="n">
        <f aca="false">SUM(S103:S108)</f>
        <v>8</v>
      </c>
      <c r="T109" s="4" t="n">
        <f aca="false">SUM(T103:T108)</f>
        <v>8</v>
      </c>
      <c r="U109" s="32" t="n">
        <f aca="false">SUM(U103:U108)</f>
        <v>8</v>
      </c>
      <c r="V109" s="114" t="n">
        <f aca="false">SUM(V103:V108)</f>
        <v>4.5</v>
      </c>
      <c r="W109" s="115" t="n">
        <f aca="false">SUM(W103:W108)</f>
        <v>4.5</v>
      </c>
      <c r="X109" s="36" t="n">
        <f aca="false">SUM(X103:X108)</f>
        <v>8</v>
      </c>
      <c r="Y109" s="4" t="n">
        <f aca="false">SUM(Y103:Y108)</f>
        <v>8</v>
      </c>
      <c r="Z109" s="4" t="n">
        <f aca="false">SUM(Z103:Z108)</f>
        <v>8</v>
      </c>
      <c r="AA109" s="4" t="n">
        <f aca="false">SUM(AA103:AA108)</f>
        <v>8</v>
      </c>
      <c r="AB109" s="32" t="n">
        <f aca="false">SUM(AB103:AB108)</f>
        <v>8</v>
      </c>
      <c r="AC109" s="114" t="n">
        <f aca="false">SUM(AC103:AC108)</f>
        <v>4.5</v>
      </c>
      <c r="AD109" s="115" t="n">
        <f aca="false">SUM(AD103:AD108)</f>
        <v>4.5</v>
      </c>
      <c r="AE109" s="36" t="n">
        <f aca="false">SUM(AE103:AE108)</f>
        <v>8</v>
      </c>
      <c r="AF109" s="4"/>
      <c r="AG109" s="4" t="n">
        <f aca="false">SUM(AG103:AG108)</f>
        <v>8</v>
      </c>
      <c r="AH109" s="4" t="n">
        <f aca="false">SUM(AH103:AH108)</f>
        <v>8</v>
      </c>
    </row>
    <row r="110" customFormat="false" ht="12.75" hidden="false" customHeight="false" outlineLevel="0" collapsed="false">
      <c r="B110" s="0"/>
    </row>
    <row r="111" customFormat="false" ht="12.75" hidden="false" customHeight="false" outlineLevel="0" collapsed="false">
      <c r="A111" s="31" t="s">
        <v>7</v>
      </c>
      <c r="B111" s="0"/>
      <c r="C111" s="96" t="n">
        <v>43086</v>
      </c>
      <c r="D111" s="37" t="n">
        <v>1</v>
      </c>
      <c r="E111" s="4" t="n">
        <v>2</v>
      </c>
      <c r="F111" s="4" t="n">
        <v>3</v>
      </c>
      <c r="G111" s="43" t="n">
        <v>4</v>
      </c>
      <c r="H111" s="116" t="n">
        <v>5</v>
      </c>
      <c r="I111" s="117" t="n">
        <v>6</v>
      </c>
      <c r="J111" s="118" t="n">
        <v>7</v>
      </c>
      <c r="K111" s="37" t="n">
        <v>8</v>
      </c>
      <c r="L111" s="4" t="n">
        <v>9</v>
      </c>
      <c r="M111" s="4" t="n">
        <v>10</v>
      </c>
      <c r="N111" s="43" t="n">
        <v>11</v>
      </c>
      <c r="O111" s="116" t="n">
        <v>12</v>
      </c>
      <c r="P111" s="117" t="n">
        <v>13</v>
      </c>
      <c r="Q111" s="118" t="n">
        <v>14</v>
      </c>
      <c r="R111" s="37" t="n">
        <v>15</v>
      </c>
      <c r="S111" s="4" t="n">
        <v>16</v>
      </c>
      <c r="T111" s="4" t="n">
        <v>17</v>
      </c>
      <c r="U111" s="43" t="n">
        <v>18</v>
      </c>
      <c r="V111" s="116" t="n">
        <v>19</v>
      </c>
      <c r="W111" s="117" t="n">
        <v>20</v>
      </c>
      <c r="X111" s="118" t="n">
        <v>21</v>
      </c>
      <c r="Y111" s="37" t="n">
        <v>22</v>
      </c>
      <c r="Z111" s="4" t="n">
        <v>23</v>
      </c>
      <c r="AA111" s="4" t="n">
        <v>24</v>
      </c>
      <c r="AB111" s="43" t="n">
        <v>25</v>
      </c>
      <c r="AC111" s="116" t="n">
        <v>26</v>
      </c>
      <c r="AD111" s="117" t="n">
        <v>27</v>
      </c>
      <c r="AE111" s="118" t="n">
        <v>28</v>
      </c>
      <c r="AF111" s="37" t="n">
        <v>29</v>
      </c>
      <c r="AG111" s="4" t="n">
        <v>30</v>
      </c>
      <c r="AH111" s="4" t="n">
        <v>31</v>
      </c>
      <c r="AI111" s="64"/>
      <c r="AJ111" s="64"/>
      <c r="AK111" s="98"/>
      <c r="AL111" s="98"/>
      <c r="AM111" s="64"/>
      <c r="AN111" s="65"/>
    </row>
    <row r="112" customFormat="false" ht="15" hidden="false" customHeight="false" outlineLevel="0" collapsed="false">
      <c r="A112" s="8" t="n">
        <f aca="false">SUM(D112:AH112)</f>
        <v>0</v>
      </c>
      <c r="B112" s="119"/>
      <c r="C112" s="99" t="s">
        <v>1</v>
      </c>
      <c r="D112" s="3"/>
      <c r="E112" s="3"/>
      <c r="F112" s="3"/>
      <c r="G112" s="43"/>
      <c r="H112" s="75"/>
      <c r="I112" s="76"/>
      <c r="J112" s="35"/>
      <c r="K112" s="3"/>
      <c r="L112" s="3"/>
      <c r="M112" s="3"/>
      <c r="N112" s="43"/>
      <c r="O112" s="75"/>
      <c r="P112" s="76"/>
      <c r="Q112" s="35"/>
      <c r="R112" s="3"/>
      <c r="S112" s="3"/>
      <c r="T112" s="3"/>
      <c r="U112" s="43"/>
      <c r="V112" s="75"/>
      <c r="W112" s="76"/>
      <c r="X112" s="35"/>
      <c r="Y112" s="3"/>
      <c r="Z112" s="3"/>
      <c r="AA112" s="3"/>
      <c r="AB112" s="43"/>
      <c r="AC112" s="75"/>
      <c r="AD112" s="45"/>
      <c r="AE112" s="36"/>
      <c r="AF112" s="3"/>
      <c r="AG112" s="3"/>
      <c r="AH112" s="3"/>
      <c r="AI112" s="65"/>
      <c r="AJ112" s="65"/>
      <c r="AK112" s="65"/>
      <c r="AL112" s="65"/>
      <c r="AM112" s="65"/>
      <c r="AN112" s="65"/>
    </row>
    <row r="113" customFormat="false" ht="15" hidden="false" customHeight="false" outlineLevel="0" collapsed="false">
      <c r="A113" s="42" t="n">
        <f aca="false">SUM(D113:AH113)</f>
        <v>66</v>
      </c>
      <c r="B113" s="120"/>
      <c r="C113" s="101" t="s">
        <v>2</v>
      </c>
      <c r="D113" s="11" t="n">
        <v>2</v>
      </c>
      <c r="E113" s="11" t="n">
        <v>2</v>
      </c>
      <c r="F113" s="11" t="n">
        <v>2</v>
      </c>
      <c r="G113" s="67" t="n">
        <v>2</v>
      </c>
      <c r="H113" s="72" t="n">
        <v>2.5</v>
      </c>
      <c r="I113" s="73" t="n">
        <v>2.5</v>
      </c>
      <c r="J113" s="70" t="n">
        <v>2</v>
      </c>
      <c r="K113" s="12" t="n">
        <v>2</v>
      </c>
      <c r="L113" s="12" t="n">
        <v>2</v>
      </c>
      <c r="M113" s="12" t="n">
        <v>2</v>
      </c>
      <c r="N113" s="71" t="n">
        <v>2</v>
      </c>
      <c r="O113" s="72" t="n">
        <v>2.5</v>
      </c>
      <c r="P113" s="73" t="n">
        <v>2.5</v>
      </c>
      <c r="Q113" s="70" t="n">
        <v>2</v>
      </c>
      <c r="R113" s="12" t="n">
        <v>2</v>
      </c>
      <c r="S113" s="12" t="n">
        <v>2</v>
      </c>
      <c r="T113" s="12" t="n">
        <v>2</v>
      </c>
      <c r="U113" s="71" t="n">
        <v>2</v>
      </c>
      <c r="V113" s="72" t="n">
        <v>2.5</v>
      </c>
      <c r="W113" s="73" t="n">
        <v>2.5</v>
      </c>
      <c r="X113" s="70" t="n">
        <v>2</v>
      </c>
      <c r="Y113" s="12" t="n">
        <v>2</v>
      </c>
      <c r="Z113" s="12" t="n">
        <v>2</v>
      </c>
      <c r="AA113" s="12" t="n">
        <v>2</v>
      </c>
      <c r="AB113" s="71" t="n">
        <v>2</v>
      </c>
      <c r="AC113" s="72" t="n">
        <v>2.5</v>
      </c>
      <c r="AD113" s="69" t="n">
        <v>2.5</v>
      </c>
      <c r="AE113" s="103" t="n">
        <v>2</v>
      </c>
      <c r="AF113" s="12" t="n">
        <v>2</v>
      </c>
      <c r="AG113" s="12" t="n">
        <v>2</v>
      </c>
      <c r="AH113" s="12" t="n">
        <v>2</v>
      </c>
      <c r="AI113" s="65"/>
      <c r="AJ113" s="65"/>
      <c r="AK113" s="65"/>
      <c r="AL113" s="65"/>
      <c r="AM113" s="65"/>
      <c r="AN113" s="65"/>
    </row>
    <row r="114" customFormat="false" ht="15" hidden="false" customHeight="false" outlineLevel="0" collapsed="false">
      <c r="A114" s="14" t="n">
        <f aca="false">SUM(D114:AH114)</f>
        <v>22</v>
      </c>
      <c r="B114" s="121"/>
      <c r="C114" s="104" t="s">
        <v>3</v>
      </c>
      <c r="D114" s="15"/>
      <c r="E114" s="15" t="n">
        <v>1</v>
      </c>
      <c r="F114" s="15" t="n">
        <v>1</v>
      </c>
      <c r="G114" s="82" t="n">
        <v>1</v>
      </c>
      <c r="H114" s="122"/>
      <c r="I114" s="84"/>
      <c r="J114" s="105" t="n">
        <v>1</v>
      </c>
      <c r="K114" s="15" t="n">
        <v>1</v>
      </c>
      <c r="L114" s="15" t="n">
        <v>1</v>
      </c>
      <c r="M114" s="15" t="n">
        <v>1</v>
      </c>
      <c r="N114" s="82" t="n">
        <v>1</v>
      </c>
      <c r="O114" s="122"/>
      <c r="P114" s="84"/>
      <c r="Q114" s="105" t="n">
        <v>1</v>
      </c>
      <c r="R114" s="15" t="n">
        <v>1</v>
      </c>
      <c r="S114" s="15" t="n">
        <v>1</v>
      </c>
      <c r="T114" s="15" t="n">
        <v>1</v>
      </c>
      <c r="U114" s="82" t="n">
        <v>1</v>
      </c>
      <c r="V114" s="122"/>
      <c r="W114" s="84"/>
      <c r="X114" s="105" t="n">
        <v>1</v>
      </c>
      <c r="Y114" s="15" t="n">
        <v>1</v>
      </c>
      <c r="Z114" s="15" t="n">
        <v>1</v>
      </c>
      <c r="AA114" s="15" t="n">
        <v>1</v>
      </c>
      <c r="AB114" s="82" t="n">
        <v>1</v>
      </c>
      <c r="AC114" s="122"/>
      <c r="AD114" s="84"/>
      <c r="AE114" s="105" t="n">
        <v>1</v>
      </c>
      <c r="AF114" s="16" t="n">
        <v>1</v>
      </c>
      <c r="AG114" s="16" t="n">
        <v>1</v>
      </c>
      <c r="AH114" s="16" t="n">
        <v>1</v>
      </c>
      <c r="AI114" s="65"/>
      <c r="AJ114" s="65"/>
      <c r="AK114" s="65"/>
      <c r="AL114" s="65"/>
      <c r="AM114" s="65"/>
      <c r="AN114" s="65"/>
    </row>
    <row r="115" customFormat="false" ht="15" hidden="false" customHeight="false" outlineLevel="0" collapsed="false">
      <c r="A115" s="46" t="n">
        <f aca="false">SUM(D115:AH115)</f>
        <v>31</v>
      </c>
      <c r="B115" s="123"/>
      <c r="C115" s="108" t="s">
        <v>4</v>
      </c>
      <c r="D115" s="123" t="n">
        <v>1</v>
      </c>
      <c r="E115" s="123" t="n">
        <v>1</v>
      </c>
      <c r="F115" s="123" t="n">
        <v>1</v>
      </c>
      <c r="G115" s="123" t="n">
        <v>1</v>
      </c>
      <c r="H115" s="123" t="n">
        <v>1</v>
      </c>
      <c r="I115" s="123" t="n">
        <v>1</v>
      </c>
      <c r="J115" s="123" t="n">
        <v>1</v>
      </c>
      <c r="K115" s="123" t="n">
        <v>1</v>
      </c>
      <c r="L115" s="123" t="n">
        <v>1</v>
      </c>
      <c r="M115" s="123" t="n">
        <v>1</v>
      </c>
      <c r="N115" s="123" t="n">
        <v>1</v>
      </c>
      <c r="O115" s="123" t="n">
        <v>1</v>
      </c>
      <c r="P115" s="123" t="n">
        <v>1</v>
      </c>
      <c r="Q115" s="123" t="n">
        <v>1</v>
      </c>
      <c r="R115" s="123" t="n">
        <v>1</v>
      </c>
      <c r="S115" s="123" t="n">
        <v>1</v>
      </c>
      <c r="T115" s="123" t="n">
        <v>1</v>
      </c>
      <c r="U115" s="123" t="n">
        <v>1</v>
      </c>
      <c r="V115" s="123" t="n">
        <v>1</v>
      </c>
      <c r="W115" s="123" t="n">
        <v>1</v>
      </c>
      <c r="X115" s="123" t="n">
        <v>1</v>
      </c>
      <c r="Y115" s="123" t="n">
        <v>1</v>
      </c>
      <c r="Z115" s="123" t="n">
        <v>1</v>
      </c>
      <c r="AA115" s="123" t="n">
        <v>1</v>
      </c>
      <c r="AB115" s="123" t="n">
        <v>1</v>
      </c>
      <c r="AC115" s="123" t="n">
        <v>1</v>
      </c>
      <c r="AD115" s="123" t="n">
        <v>1</v>
      </c>
      <c r="AE115" s="123" t="n">
        <v>1</v>
      </c>
      <c r="AF115" s="123" t="n">
        <v>1</v>
      </c>
      <c r="AG115" s="123" t="n">
        <v>1</v>
      </c>
      <c r="AH115" s="123" t="n">
        <v>1</v>
      </c>
      <c r="AI115" s="65"/>
      <c r="AJ115" s="65"/>
      <c r="AK115" s="65"/>
      <c r="AL115" s="65"/>
      <c r="AM115" s="65"/>
      <c r="AN115" s="65"/>
    </row>
    <row r="116" customFormat="false" ht="15" hidden="false" customHeight="false" outlineLevel="0" collapsed="false">
      <c r="A116" s="21" t="n">
        <f aca="false">SUM(D116:AH116)</f>
        <v>54</v>
      </c>
      <c r="B116" s="124"/>
      <c r="C116" s="110" t="s">
        <v>5</v>
      </c>
      <c r="D116" s="22" t="n">
        <v>2</v>
      </c>
      <c r="E116" s="22" t="n">
        <v>2</v>
      </c>
      <c r="F116" s="22" t="n">
        <v>2</v>
      </c>
      <c r="G116" s="48" t="n">
        <v>2</v>
      </c>
      <c r="H116" s="49" t="n">
        <v>1</v>
      </c>
      <c r="I116" s="50" t="n">
        <v>1</v>
      </c>
      <c r="J116" s="51" t="n">
        <v>2</v>
      </c>
      <c r="K116" s="22" t="n">
        <v>2</v>
      </c>
      <c r="L116" s="22" t="n">
        <v>2</v>
      </c>
      <c r="M116" s="22" t="n">
        <v>2</v>
      </c>
      <c r="N116" s="48" t="n">
        <v>2</v>
      </c>
      <c r="O116" s="49" t="n">
        <v>1</v>
      </c>
      <c r="P116" s="50" t="n">
        <v>1</v>
      </c>
      <c r="Q116" s="51" t="n">
        <v>2</v>
      </c>
      <c r="R116" s="22" t="n">
        <v>2</v>
      </c>
      <c r="S116" s="22" t="n">
        <v>2</v>
      </c>
      <c r="T116" s="22" t="n">
        <v>2</v>
      </c>
      <c r="U116" s="48" t="n">
        <v>2</v>
      </c>
      <c r="V116" s="49" t="n">
        <v>1</v>
      </c>
      <c r="W116" s="50" t="n">
        <v>1</v>
      </c>
      <c r="X116" s="51" t="n">
        <v>2</v>
      </c>
      <c r="Y116" s="22" t="n">
        <v>2</v>
      </c>
      <c r="Z116" s="22" t="n">
        <v>2</v>
      </c>
      <c r="AA116" s="22" t="n">
        <v>2</v>
      </c>
      <c r="AB116" s="48" t="n">
        <v>2</v>
      </c>
      <c r="AC116" s="49" t="n">
        <v>1</v>
      </c>
      <c r="AD116" s="50" t="n">
        <v>1</v>
      </c>
      <c r="AE116" s="51" t="n">
        <v>2</v>
      </c>
      <c r="AF116" s="22" t="n">
        <v>2</v>
      </c>
      <c r="AG116" s="22" t="n">
        <v>2</v>
      </c>
      <c r="AH116" s="22" t="n">
        <v>2</v>
      </c>
      <c r="AI116" s="48"/>
      <c r="AJ116" s="65"/>
      <c r="AK116" s="65"/>
      <c r="AL116" s="65"/>
      <c r="AM116" s="65"/>
      <c r="AN116" s="65"/>
    </row>
    <row r="117" customFormat="false" ht="15" hidden="false" customHeight="false" outlineLevel="0" collapsed="false">
      <c r="A117" s="24" t="n">
        <f aca="false">SUM(D117:AH117)</f>
        <v>46</v>
      </c>
      <c r="B117" s="125"/>
      <c r="C117" s="111" t="s">
        <v>6</v>
      </c>
      <c r="D117" s="25" t="n">
        <v>2</v>
      </c>
      <c r="E117" s="25" t="n">
        <v>2</v>
      </c>
      <c r="F117" s="25" t="n">
        <v>2</v>
      </c>
      <c r="G117" s="52" t="n">
        <v>2</v>
      </c>
      <c r="H117" s="53"/>
      <c r="I117" s="54"/>
      <c r="J117" s="55" t="n">
        <v>2</v>
      </c>
      <c r="K117" s="25" t="n">
        <v>2</v>
      </c>
      <c r="L117" s="25" t="n">
        <v>2</v>
      </c>
      <c r="M117" s="25" t="n">
        <v>2</v>
      </c>
      <c r="N117" s="52" t="n">
        <v>2</v>
      </c>
      <c r="O117" s="53"/>
      <c r="P117" s="54"/>
      <c r="Q117" s="55" t="n">
        <v>2</v>
      </c>
      <c r="R117" s="25" t="n">
        <v>2</v>
      </c>
      <c r="S117" s="25" t="n">
        <v>2</v>
      </c>
      <c r="T117" s="25" t="n">
        <v>2</v>
      </c>
      <c r="U117" s="52" t="n">
        <v>2</v>
      </c>
      <c r="V117" s="53"/>
      <c r="W117" s="54"/>
      <c r="X117" s="55" t="n">
        <v>2</v>
      </c>
      <c r="Y117" s="25" t="n">
        <v>2</v>
      </c>
      <c r="Z117" s="25" t="n">
        <v>2</v>
      </c>
      <c r="AA117" s="25" t="n">
        <v>2</v>
      </c>
      <c r="AB117" s="52" t="n">
        <v>2</v>
      </c>
      <c r="AC117" s="53"/>
      <c r="AD117" s="54"/>
      <c r="AE117" s="55" t="n">
        <v>2</v>
      </c>
      <c r="AF117" s="25" t="n">
        <v>2</v>
      </c>
      <c r="AG117" s="25" t="n">
        <v>2</v>
      </c>
      <c r="AH117" s="25" t="n">
        <v>2</v>
      </c>
    </row>
    <row r="118" customFormat="false" ht="12.75" hidden="false" customHeight="false" outlineLevel="0" collapsed="false">
      <c r="A118" s="56" t="n">
        <f aca="false">SUM(A112:A117)</f>
        <v>219</v>
      </c>
      <c r="B118" s="126"/>
      <c r="C118" s="113"/>
      <c r="D118" s="5" t="n">
        <f aca="false">SUM(D112:D117)</f>
        <v>7</v>
      </c>
      <c r="E118" s="5" t="n">
        <f aca="false">SUM(E112:E117)</f>
        <v>8</v>
      </c>
      <c r="F118" s="5" t="n">
        <f aca="false">SUM(F112:F117)</f>
        <v>8</v>
      </c>
      <c r="G118" s="88" t="n">
        <f aca="false">SUM(G112:G117)</f>
        <v>8</v>
      </c>
      <c r="H118" s="92" t="n">
        <f aca="false">SUM(H112:H117)</f>
        <v>4.5</v>
      </c>
      <c r="I118" s="93" t="n">
        <f aca="false">SUM(I112:I117)</f>
        <v>4.5</v>
      </c>
      <c r="J118" s="94" t="n">
        <f aca="false">SUM(J112:J117)</f>
        <v>8</v>
      </c>
      <c r="K118" s="5" t="n">
        <f aca="false">SUM(K112:K117)</f>
        <v>8</v>
      </c>
      <c r="L118" s="5" t="n">
        <f aca="false">SUM(L112:L117)</f>
        <v>8</v>
      </c>
      <c r="M118" s="5" t="n">
        <f aca="false">SUM(M112:M117)</f>
        <v>8</v>
      </c>
      <c r="N118" s="88" t="n">
        <f aca="false">SUM(N112:N117)</f>
        <v>8</v>
      </c>
      <c r="O118" s="92" t="n">
        <f aca="false">SUM(O112:O117)</f>
        <v>4.5</v>
      </c>
      <c r="P118" s="115" t="n">
        <f aca="false">SUM(P112:P117)</f>
        <v>4.5</v>
      </c>
      <c r="Q118" s="36" t="n">
        <f aca="false">SUM(Q112:Q117)</f>
        <v>8</v>
      </c>
      <c r="R118" s="4" t="n">
        <f aca="false">SUM(R112:R117)</f>
        <v>8</v>
      </c>
      <c r="S118" s="4" t="n">
        <f aca="false">SUM(S112:S117)</f>
        <v>8</v>
      </c>
      <c r="T118" s="4" t="n">
        <f aca="false">SUM(T112:T117)</f>
        <v>8</v>
      </c>
      <c r="U118" s="32" t="n">
        <f aca="false">SUM(U112:U117)</f>
        <v>8</v>
      </c>
      <c r="V118" s="114" t="n">
        <f aca="false">SUM(V112:V117)</f>
        <v>4.5</v>
      </c>
      <c r="W118" s="115" t="n">
        <f aca="false">SUM(W112:W117)</f>
        <v>4.5</v>
      </c>
      <c r="X118" s="36" t="n">
        <f aca="false">SUM(X112:X117)</f>
        <v>8</v>
      </c>
      <c r="Y118" s="4" t="n">
        <f aca="false">SUM(Y112:Y117)</f>
        <v>8</v>
      </c>
      <c r="Z118" s="4" t="n">
        <f aca="false">SUM(Z112:Z117)</f>
        <v>8</v>
      </c>
      <c r="AA118" s="4" t="n">
        <f aca="false">SUM(AA112:AA117)</f>
        <v>8</v>
      </c>
      <c r="AB118" s="32" t="n">
        <f aca="false">SUM(AB112:AB117)</f>
        <v>8</v>
      </c>
      <c r="AC118" s="114" t="n">
        <f aca="false">SUM(AC112:AC117)</f>
        <v>4.5</v>
      </c>
      <c r="AD118" s="115" t="n">
        <f aca="false">SUM(AD112:AD117)</f>
        <v>4.5</v>
      </c>
      <c r="AE118" s="36" t="n">
        <f aca="false">SUM(AE112:AE117)</f>
        <v>8</v>
      </c>
      <c r="AF118" s="4"/>
      <c r="AG118" s="4" t="n">
        <f aca="false">SUM(AG112:AG117)</f>
        <v>8</v>
      </c>
      <c r="AH118" s="4" t="n">
        <f aca="false">SUM(AH112:AH117)</f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31" activeCellId="0" sqref="Q31"/>
    </sheetView>
  </sheetViews>
  <sheetFormatPr defaultRowHeight="12.75"/>
  <cols>
    <col collapsed="false" hidden="false" max="1" min="1" style="0" width="8.36734693877551"/>
    <col collapsed="false" hidden="false" max="2" min="2" style="0" width="3.51020408163265"/>
    <col collapsed="false" hidden="false" max="3" min="3" style="0" width="10.6632653061225"/>
    <col collapsed="false" hidden="false" max="11" min="4" style="0" width="10.530612244898"/>
    <col collapsed="false" hidden="false" max="15" min="12" style="0" width="8.36734693877551"/>
    <col collapsed="false" hidden="false" max="19" min="16" style="0" width="8.77551020408163"/>
    <col collapsed="false" hidden="false" max="1025" min="20" style="0" width="8.36734693877551"/>
  </cols>
  <sheetData>
    <row r="1" customFormat="false" ht="15.75" hidden="false" customHeight="true" outlineLevel="0" collapsed="false">
      <c r="A1" s="127" t="s">
        <v>1</v>
      </c>
      <c r="B1" s="30"/>
      <c r="C1" s="30" t="s">
        <v>8</v>
      </c>
      <c r="D1" s="128" t="n">
        <f aca="true">NOW()</f>
        <v>43164.7511884144</v>
      </c>
      <c r="F1" s="30" t="s">
        <v>9</v>
      </c>
      <c r="G1" s="129" t="n">
        <f aca="false">D9/D8</f>
        <v>2.66666666666667</v>
      </c>
      <c r="R1" s="30" t="s">
        <v>10</v>
      </c>
      <c r="S1" s="30" t="s">
        <v>11</v>
      </c>
      <c r="T1" s="30" t="s">
        <v>1</v>
      </c>
      <c r="U1" s="30" t="s">
        <v>2</v>
      </c>
      <c r="V1" s="30" t="s">
        <v>3</v>
      </c>
      <c r="W1" s="130" t="s">
        <v>12</v>
      </c>
      <c r="X1" s="30" t="s">
        <v>5</v>
      </c>
      <c r="Y1" s="30" t="s">
        <v>13</v>
      </c>
      <c r="Z1" s="30" t="s">
        <v>14</v>
      </c>
      <c r="AA1" s="30" t="s">
        <v>15</v>
      </c>
      <c r="AB1" s="30" t="s">
        <v>16</v>
      </c>
      <c r="AC1" s="30" t="s">
        <v>17</v>
      </c>
    </row>
    <row r="2" customFormat="false" ht="15.75" hidden="false" customHeight="true" outlineLevel="0" collapsed="false">
      <c r="A2" s="127" t="s">
        <v>2</v>
      </c>
      <c r="B2" s="30"/>
      <c r="C2" s="30"/>
      <c r="D2" s="30"/>
      <c r="F2" s="30" t="s">
        <v>18</v>
      </c>
      <c r="G2" s="30" t="n">
        <v>0.57</v>
      </c>
      <c r="H2" s="30"/>
      <c r="I2" s="30"/>
      <c r="J2" s="30"/>
      <c r="R2" s="131" t="n">
        <v>42278</v>
      </c>
      <c r="S2" s="30" t="n">
        <f aca="false">SUM(T2:AC2)</f>
        <v>45</v>
      </c>
      <c r="T2" s="30" t="n">
        <v>0</v>
      </c>
      <c r="U2" s="30" t="n">
        <v>5</v>
      </c>
      <c r="V2" s="30" t="n">
        <v>0</v>
      </c>
      <c r="W2" s="130" t="n">
        <v>9.5</v>
      </c>
      <c r="X2" s="30" t="n">
        <v>30.5</v>
      </c>
    </row>
    <row r="3" customFormat="false" ht="15.75" hidden="false" customHeight="true" outlineLevel="0" collapsed="false">
      <c r="A3" s="127" t="s">
        <v>3</v>
      </c>
      <c r="B3" s="30"/>
      <c r="C3" s="30"/>
      <c r="D3" s="30"/>
      <c r="E3" s="30"/>
      <c r="F3" s="30"/>
      <c r="G3" s="132" t="n">
        <f aca="false">SUM(G1:G2)</f>
        <v>3.23666666666667</v>
      </c>
      <c r="H3" s="30"/>
      <c r="I3" s="30"/>
      <c r="J3" s="30"/>
      <c r="M3" s="30"/>
      <c r="R3" s="131" t="n">
        <v>42309</v>
      </c>
      <c r="S3" s="133" t="n">
        <f aca="false">SUM(T3:AC3)</f>
        <v>59.36</v>
      </c>
      <c r="T3" s="134" t="n">
        <v>24.95</v>
      </c>
      <c r="U3" s="134" t="n">
        <v>0</v>
      </c>
      <c r="V3" s="134" t="n">
        <v>0</v>
      </c>
      <c r="W3" s="135" t="n">
        <v>13.45</v>
      </c>
      <c r="X3" s="134" t="n">
        <v>20.96</v>
      </c>
      <c r="Y3" s="134"/>
      <c r="Z3" s="134"/>
      <c r="AA3" s="134" t="n">
        <v>0</v>
      </c>
      <c r="AB3" s="134"/>
      <c r="AC3" s="134"/>
    </row>
    <row r="4" customFormat="false" ht="15.75" hidden="false" customHeight="true" outlineLevel="0" collapsed="false">
      <c r="A4" s="127" t="s">
        <v>4</v>
      </c>
      <c r="B4" s="30"/>
      <c r="C4" s="136" t="s">
        <v>19</v>
      </c>
      <c r="D4" s="136" t="s">
        <v>1</v>
      </c>
      <c r="E4" s="136" t="s">
        <v>2</v>
      </c>
      <c r="F4" s="136" t="s">
        <v>3</v>
      </c>
      <c r="G4" s="136" t="s">
        <v>4</v>
      </c>
      <c r="H4" s="136" t="s">
        <v>5</v>
      </c>
      <c r="I4" s="136" t="s">
        <v>13</v>
      </c>
      <c r="J4" s="136" t="s">
        <v>14</v>
      </c>
      <c r="K4" s="136" t="s">
        <v>15</v>
      </c>
      <c r="M4" s="30"/>
      <c r="R4" s="131" t="n">
        <v>42339</v>
      </c>
      <c r="S4" s="133" t="n">
        <f aca="false">SUM(T4:AC4)</f>
        <v>0</v>
      </c>
      <c r="W4" s="137"/>
    </row>
    <row r="5" customFormat="false" ht="15.75" hidden="false" customHeight="true" outlineLevel="0" collapsed="false">
      <c r="A5" s="127" t="s">
        <v>5</v>
      </c>
      <c r="B5" s="30"/>
      <c r="C5" s="136" t="s">
        <v>20</v>
      </c>
      <c r="D5" s="136"/>
      <c r="E5" s="138" t="s">
        <v>21</v>
      </c>
      <c r="F5" s="136"/>
      <c r="G5" s="136"/>
      <c r="H5" s="138" t="s">
        <v>21</v>
      </c>
      <c r="I5" s="136"/>
      <c r="J5" s="136"/>
      <c r="K5" s="136"/>
      <c r="M5" s="30"/>
      <c r="R5" s="131" t="n">
        <v>42370</v>
      </c>
      <c r="S5" s="133" t="n">
        <f aca="false">SUM(T5:AC5)</f>
        <v>57</v>
      </c>
      <c r="T5" s="134" t="n">
        <v>19.68</v>
      </c>
      <c r="U5" s="134" t="n">
        <v>0</v>
      </c>
      <c r="V5" s="134" t="n">
        <v>0</v>
      </c>
      <c r="W5" s="135" t="n">
        <v>1.1</v>
      </c>
      <c r="X5" s="134" t="n">
        <v>29.12</v>
      </c>
      <c r="Y5" s="134"/>
      <c r="Z5" s="134"/>
      <c r="AA5" s="134" t="n">
        <v>7.1</v>
      </c>
      <c r="AB5" s="134"/>
    </row>
    <row r="6" customFormat="false" ht="15.75" hidden="false" customHeight="true" outlineLevel="0" collapsed="false">
      <c r="A6" s="30" t="s">
        <v>13</v>
      </c>
      <c r="B6" s="30"/>
      <c r="C6" s="136" t="s">
        <v>22</v>
      </c>
      <c r="D6" s="139" t="n">
        <v>42143.454816956</v>
      </c>
      <c r="E6" s="140" t="n">
        <v>42218.454816956</v>
      </c>
      <c r="F6" s="140" t="n">
        <v>42293.454816956</v>
      </c>
      <c r="G6" s="140" t="n">
        <v>42443.454816956</v>
      </c>
      <c r="H6" s="139" t="n">
        <v>42143.454816956</v>
      </c>
      <c r="I6" s="139" t="n">
        <v>42143.454816956</v>
      </c>
      <c r="J6" s="139" t="n">
        <v>42143.454816956</v>
      </c>
      <c r="K6" s="139" t="n">
        <v>42182.6862962963</v>
      </c>
      <c r="M6" s="30" t="n">
        <v>0.5</v>
      </c>
      <c r="R6" s="131" t="n">
        <v>42401</v>
      </c>
      <c r="S6" s="133" t="n">
        <f aca="false">SUM(T6:AC6)</f>
        <v>22.4233333333333</v>
      </c>
      <c r="T6" s="134" t="n">
        <v>3.04333333333333</v>
      </c>
      <c r="U6" s="134" t="n">
        <v>0</v>
      </c>
      <c r="V6" s="134" t="n">
        <v>0</v>
      </c>
      <c r="W6" s="135" t="n">
        <v>1</v>
      </c>
      <c r="X6" s="134" t="n">
        <v>12.87</v>
      </c>
      <c r="Y6" s="134"/>
      <c r="Z6" s="134"/>
      <c r="AA6" s="134" t="n">
        <v>5.51</v>
      </c>
      <c r="AB6" s="134"/>
      <c r="AC6" s="134"/>
    </row>
    <row r="7" customFormat="false" ht="15.75" hidden="false" customHeight="true" outlineLevel="0" collapsed="false">
      <c r="A7" s="30" t="s">
        <v>14</v>
      </c>
      <c r="B7" s="30"/>
      <c r="C7" s="136" t="s">
        <v>23</v>
      </c>
      <c r="D7" s="139" t="n">
        <f aca="false">D6+D8</f>
        <v>42218.454816956</v>
      </c>
      <c r="E7" s="139" t="n">
        <f aca="false">E6+E8</f>
        <v>42293.454816956</v>
      </c>
      <c r="F7" s="139" t="n">
        <f aca="false">F6+F8</f>
        <v>42443.454816956</v>
      </c>
      <c r="G7" s="139" t="n">
        <f aca="false">G6+G8</f>
        <v>42518.454816956</v>
      </c>
      <c r="H7" s="139" t="n">
        <f aca="false">H6+H8</f>
        <v>42443.454816956</v>
      </c>
      <c r="I7" s="139" t="n">
        <f aca="false">I6+I8</f>
        <v>42318.8934134472</v>
      </c>
      <c r="J7" s="139" t="n">
        <f aca="false">J6+J8</f>
        <v>42318.8934134472</v>
      </c>
      <c r="K7" s="139" t="n">
        <f aca="false">K6+K8</f>
        <v>42272.6862962963</v>
      </c>
      <c r="M7" s="30"/>
      <c r="R7" s="131" t="n">
        <v>42430</v>
      </c>
      <c r="S7" s="133" t="n">
        <f aca="false">SUM(T7:AC7)</f>
        <v>39.2666666666667</v>
      </c>
      <c r="T7" s="133" t="n">
        <v>0.01</v>
      </c>
      <c r="U7" s="133" t="n">
        <v>0</v>
      </c>
      <c r="V7" s="133" t="n">
        <v>0</v>
      </c>
      <c r="W7" s="141" t="n">
        <v>9.66666666666667</v>
      </c>
      <c r="X7" s="133" t="n">
        <v>28.09</v>
      </c>
      <c r="Y7" s="133"/>
      <c r="Z7" s="133"/>
      <c r="AA7" s="133" t="n">
        <v>1.5</v>
      </c>
      <c r="AB7" s="133"/>
      <c r="AC7" s="133"/>
    </row>
    <row r="8" customFormat="false" ht="15.75" hidden="false" customHeight="true" outlineLevel="0" collapsed="false">
      <c r="A8" s="30" t="s">
        <v>24</v>
      </c>
      <c r="B8" s="30"/>
      <c r="C8" s="136" t="s">
        <v>25</v>
      </c>
      <c r="D8" s="136" t="n">
        <v>75</v>
      </c>
      <c r="E8" s="136" t="n">
        <v>75</v>
      </c>
      <c r="F8" s="136" t="n">
        <f aca="false">F9/$G$1</f>
        <v>150</v>
      </c>
      <c r="G8" s="136" t="n">
        <f aca="false">G9/$G$1</f>
        <v>75</v>
      </c>
      <c r="H8" s="136" t="n">
        <v>300</v>
      </c>
      <c r="I8" s="142" t="n">
        <f aca="false">I9/$G$2*2</f>
        <v>175.438596491228</v>
      </c>
      <c r="J8" s="142" t="n">
        <f aca="false">J9/$G$2*2</f>
        <v>175.438596491228</v>
      </c>
      <c r="K8" s="136" t="n">
        <v>90</v>
      </c>
      <c r="M8" s="30" t="n">
        <v>22</v>
      </c>
      <c r="R8" s="131" t="n">
        <v>42461</v>
      </c>
      <c r="S8" s="133" t="n">
        <f aca="false">SUM(T8:AC8)</f>
        <v>39.622</v>
      </c>
      <c r="T8" s="134" t="n">
        <v>4.51</v>
      </c>
      <c r="U8" s="134" t="n">
        <v>8</v>
      </c>
      <c r="V8" s="134" t="n">
        <v>0</v>
      </c>
      <c r="W8" s="135" t="n">
        <v>0.001</v>
      </c>
      <c r="X8" s="134" t="n">
        <v>27.11</v>
      </c>
      <c r="Y8" s="143"/>
      <c r="Z8" s="134"/>
      <c r="AA8" s="134" t="n">
        <v>0.001</v>
      </c>
      <c r="AC8" s="30"/>
    </row>
    <row r="9" customFormat="false" ht="15.75" hidden="false" customHeight="true" outlineLevel="0" collapsed="false">
      <c r="A9" s="30" t="s">
        <v>26</v>
      </c>
      <c r="B9" s="30"/>
      <c r="C9" s="136" t="s">
        <v>27</v>
      </c>
      <c r="D9" s="136" t="n">
        <v>200</v>
      </c>
      <c r="E9" s="136" t="n">
        <v>200</v>
      </c>
      <c r="F9" s="136" t="n">
        <v>400</v>
      </c>
      <c r="G9" s="136" t="n">
        <v>200</v>
      </c>
      <c r="H9" s="136" t="n">
        <v>300</v>
      </c>
      <c r="I9" s="142" t="n">
        <v>50</v>
      </c>
      <c r="J9" s="136" t="n">
        <v>50</v>
      </c>
      <c r="K9" s="136" t="n">
        <v>360</v>
      </c>
      <c r="M9" s="0" t="n">
        <f aca="false">M8*M6</f>
        <v>11</v>
      </c>
      <c r="R9" s="131" t="n">
        <v>42491</v>
      </c>
      <c r="S9" s="133" t="n">
        <f aca="false">SUM(T9:AC9)</f>
        <v>27.002</v>
      </c>
      <c r="T9" s="134" t="n">
        <v>7.07</v>
      </c>
      <c r="U9" s="134" t="n">
        <v>0</v>
      </c>
      <c r="V9" s="133" t="n">
        <v>0</v>
      </c>
      <c r="W9" s="141" t="n">
        <v>0.001</v>
      </c>
      <c r="X9" s="133" t="n">
        <v>19.93</v>
      </c>
      <c r="Y9" s="133"/>
      <c r="Z9" s="134"/>
      <c r="AA9" s="134" t="n">
        <v>0.001</v>
      </c>
      <c r="AC9" s="30"/>
    </row>
    <row r="10" customFormat="false" ht="15.75" hidden="false" customHeight="true" outlineLevel="0" collapsed="false">
      <c r="A10" s="30" t="s">
        <v>28</v>
      </c>
      <c r="B10" s="30"/>
      <c r="C10" s="136" t="s">
        <v>29</v>
      </c>
      <c r="D10" s="144" t="n">
        <f aca="false">D8-D9/D15</f>
        <v>-144473.440209267</v>
      </c>
      <c r="E10" s="144" t="n">
        <f aca="false">E8-E9/E15</f>
        <v>-164.912017596481</v>
      </c>
      <c r="F10" s="144" t="n">
        <f aca="false">F8-F9/F15</f>
        <v>-400250</v>
      </c>
      <c r="G10" s="144" t="n">
        <f aca="false">G8-G9/G15</f>
        <v>-146.00831491422</v>
      </c>
      <c r="H10" s="144" t="n">
        <f aca="false">H8-H9/H15</f>
        <v>-118208.463848039</v>
      </c>
      <c r="I10" s="144" t="n">
        <f aca="false">I8-I9/I15</f>
        <v>-575437.100093984</v>
      </c>
      <c r="J10" s="145" t="n">
        <f aca="false">J8-J9/J15</f>
        <v>-134125.200388687</v>
      </c>
      <c r="K10" s="144" t="n">
        <f aca="false">K8-K9/K15</f>
        <v>-95972.4899006622</v>
      </c>
      <c r="M10" s="146" t="n">
        <f aca="false">M13-M9</f>
        <v>-10.999</v>
      </c>
      <c r="R10" s="131" t="n">
        <v>42522</v>
      </c>
      <c r="S10" s="133" t="n">
        <f aca="false">SUM(T10:AC10)</f>
        <v>24.502</v>
      </c>
      <c r="T10" s="134" t="n">
        <v>11.5</v>
      </c>
      <c r="U10" s="134" t="n">
        <v>0</v>
      </c>
      <c r="V10" s="133" t="n">
        <v>0</v>
      </c>
      <c r="W10" s="141" t="n">
        <v>0.001</v>
      </c>
      <c r="X10" s="133" t="n">
        <v>13</v>
      </c>
      <c r="Y10" s="133"/>
      <c r="Z10" s="134"/>
      <c r="AA10" s="134" t="n">
        <v>0.001</v>
      </c>
      <c r="AC10" s="30"/>
    </row>
    <row r="11" customFormat="false" ht="15.75" hidden="false" customHeight="true" outlineLevel="0" collapsed="false">
      <c r="A11" s="30" t="s">
        <v>30</v>
      </c>
      <c r="R11" s="131" t="n">
        <v>42552</v>
      </c>
      <c r="S11" s="133" t="n">
        <f aca="false">SUM(T11:AC11)</f>
        <v>69.742</v>
      </c>
      <c r="T11" s="133" t="n">
        <v>32.74</v>
      </c>
      <c r="U11" s="143" t="n">
        <v>0</v>
      </c>
      <c r="V11" s="133" t="n">
        <v>0</v>
      </c>
      <c r="W11" s="141" t="n">
        <v>0.501</v>
      </c>
      <c r="X11" s="133" t="n">
        <v>28.5</v>
      </c>
      <c r="Y11" s="133"/>
      <c r="Z11" s="134"/>
      <c r="AA11" s="134" t="n">
        <v>8.001</v>
      </c>
      <c r="AC11" s="30"/>
    </row>
    <row r="12" customFormat="false" ht="15.75" hidden="false" customHeight="true" outlineLevel="0" collapsed="false">
      <c r="A12" s="30" t="s">
        <v>31</v>
      </c>
      <c r="B12" s="30"/>
      <c r="C12" s="136" t="s">
        <v>32</v>
      </c>
      <c r="D12" s="147" t="n">
        <f aca="false">SUM(D13:M13)</f>
        <v>341.755</v>
      </c>
      <c r="E12" s="148" t="n">
        <f aca="false">D12/D14</f>
        <v>0.00848177195170448</v>
      </c>
      <c r="F12" s="136" t="s">
        <v>33</v>
      </c>
      <c r="G12" s="149"/>
      <c r="K12" s="150" t="n">
        <f aca="false">SUM(K13:U13)</f>
        <v>42765.001</v>
      </c>
      <c r="R12" s="131" t="n">
        <v>42583</v>
      </c>
      <c r="W12" s="137"/>
    </row>
    <row r="13" customFormat="false" ht="15.75" hidden="false" customHeight="true" outlineLevel="0" collapsed="false">
      <c r="A13" s="30" t="s">
        <v>34</v>
      </c>
      <c r="B13" s="30"/>
      <c r="C13" s="136" t="s">
        <v>35</v>
      </c>
      <c r="D13" s="142" t="n">
        <f aca="false">SUM(D18:D24)</f>
        <v>55.75</v>
      </c>
      <c r="E13" s="151" t="n">
        <f aca="false">SUM(E18:E24)</f>
        <v>5.001</v>
      </c>
      <c r="F13" s="136" t="n">
        <f aca="false">SUM(F18:F24)</f>
        <v>0.001</v>
      </c>
      <c r="G13" s="136" t="n">
        <f aca="false">SUM(G18:G24)</f>
        <v>9.501</v>
      </c>
      <c r="H13" s="136" t="n">
        <f aca="false">SUM(H18:H24)</f>
        <v>102</v>
      </c>
      <c r="I13" s="136" t="n">
        <f aca="false">SUM(I18:I24)</f>
        <v>3.5</v>
      </c>
      <c r="J13" s="136" t="n">
        <f aca="false">SUM(J18:J24)</f>
        <v>15.001</v>
      </c>
      <c r="K13" s="152" t="n">
        <f aca="false">SUM(K18:K24)</f>
        <v>151</v>
      </c>
      <c r="M13" s="30" t="n">
        <f aca="false">SUM(M18:M37)</f>
        <v>0.001</v>
      </c>
      <c r="N13" s="30"/>
      <c r="R13" s="131" t="n">
        <v>42614</v>
      </c>
      <c r="W13" s="137"/>
    </row>
    <row r="14" customFormat="false" ht="15.75" hidden="false" customHeight="true" outlineLevel="0" collapsed="false">
      <c r="A14" s="30" t="s">
        <v>36</v>
      </c>
      <c r="B14" s="30"/>
      <c r="C14" s="136" t="s">
        <v>37</v>
      </c>
      <c r="D14" s="142" t="n">
        <f aca="false">MAX(C18:C37)-MIN(C18:C37)+1</f>
        <v>40292.8777083333</v>
      </c>
      <c r="E14" s="136" t="n">
        <f aca="false">MAX(E18:E24)-MIN(E18:E24)+1</f>
        <v>5.999</v>
      </c>
      <c r="F14" s="136" t="n">
        <f aca="false">MAX(F18:F24)-MIN(F18:F24)+1</f>
        <v>1.001</v>
      </c>
      <c r="G14" s="136" t="n">
        <f aca="false">MAX(G18:G24)-MIN(G18:G24)+1</f>
        <v>10.499</v>
      </c>
      <c r="H14" s="142" t="n">
        <f aca="false">MAX($C18:$C37)-MIN($C18:$C37)+1</f>
        <v>40292.8777083333</v>
      </c>
      <c r="I14" s="142" t="n">
        <f aca="false">MAX($C18:$C37)-MIN($C18:$C37)+1</f>
        <v>40292.8777083333</v>
      </c>
      <c r="J14" s="142" t="n">
        <f aca="false">MAX(C18:C37)-MIN(C18:C37)+1</f>
        <v>40292.8777083333</v>
      </c>
      <c r="K14" s="152" t="n">
        <f aca="false">MAX(C18:C37)-MIN(C18:C37)+1</f>
        <v>40292.8777083333</v>
      </c>
      <c r="M14" s="30" t="n">
        <f aca="false">COUNT(M18:M37)</f>
        <v>1</v>
      </c>
      <c r="R14" s="131" t="n">
        <v>42644</v>
      </c>
      <c r="W14" s="137"/>
    </row>
    <row r="15" customFormat="false" ht="15.75" hidden="false" customHeight="true" outlineLevel="0" collapsed="false">
      <c r="A15" s="30" t="s">
        <v>38</v>
      </c>
      <c r="B15" s="30"/>
      <c r="C15" s="136" t="s">
        <v>39</v>
      </c>
      <c r="D15" s="153" t="n">
        <f aca="false">D13/D14</f>
        <v>0.0013836192193458</v>
      </c>
      <c r="E15" s="136" t="n">
        <f aca="false">E13/E14</f>
        <v>0.833638939823304</v>
      </c>
      <c r="F15" s="136" t="n">
        <f aca="false">F13/F14</f>
        <v>0.000999000999000999</v>
      </c>
      <c r="G15" s="136" t="n">
        <f aca="false">G13/G14</f>
        <v>0.904943327935994</v>
      </c>
      <c r="H15" s="153" t="n">
        <f aca="false">H13/H14</f>
        <v>0.00253146476005869</v>
      </c>
      <c r="I15" s="153" t="n">
        <f aca="false">I13/I14</f>
        <v>8.68639868647589E-005</v>
      </c>
      <c r="J15" s="153" t="n">
        <f aca="false">J13/J14</f>
        <v>0.000372299047702357</v>
      </c>
      <c r="K15" s="154" t="n">
        <f aca="false">K13/K14</f>
        <v>0.00374756057616531</v>
      </c>
      <c r="M15" s="30" t="n">
        <f aca="false">AVERAGE(M18:M37)</f>
        <v>0.001</v>
      </c>
      <c r="R15" s="131" t="n">
        <v>42675</v>
      </c>
      <c r="W15" s="137"/>
    </row>
    <row r="16" customFormat="false" ht="15.75" hidden="false" customHeight="true" outlineLevel="0" collapsed="false">
      <c r="A16" s="30" t="s">
        <v>40</v>
      </c>
      <c r="D16" s="155"/>
      <c r="H16" s="155"/>
      <c r="I16" s="155"/>
      <c r="J16" s="155"/>
      <c r="K16" s="153"/>
      <c r="R16" s="131" t="n">
        <v>42705</v>
      </c>
      <c r="W16" s="137"/>
    </row>
    <row r="17" customFormat="false" ht="15.75" hidden="false" customHeight="true" outlineLevel="0" collapsed="false">
      <c r="A17" s="30" t="s">
        <v>41</v>
      </c>
      <c r="B17" s="30"/>
      <c r="C17" s="136" t="s">
        <v>42</v>
      </c>
      <c r="D17" s="136" t="s">
        <v>1</v>
      </c>
      <c r="E17" s="136" t="s">
        <v>2</v>
      </c>
      <c r="F17" s="136" t="s">
        <v>3</v>
      </c>
      <c r="G17" s="136" t="s">
        <v>4</v>
      </c>
      <c r="H17" s="136" t="s">
        <v>5</v>
      </c>
      <c r="I17" s="136" t="s">
        <v>13</v>
      </c>
      <c r="J17" s="136" t="s">
        <v>14</v>
      </c>
      <c r="K17" s="156" t="s">
        <v>15</v>
      </c>
      <c r="L17" s="157" t="s">
        <v>16</v>
      </c>
      <c r="M17" s="30" t="s">
        <v>43</v>
      </c>
      <c r="S17" s="134" t="n">
        <f aca="false">SUM(S2:S16)</f>
        <v>383.918</v>
      </c>
      <c r="T17" s="134" t="n">
        <f aca="false">SUM(T2:T16)</f>
        <v>103.503333333333</v>
      </c>
      <c r="U17" s="134" t="n">
        <f aca="false">SUM(U2:U16)</f>
        <v>13</v>
      </c>
      <c r="V17" s="134" t="n">
        <f aca="false">SUM(V2:V16)</f>
        <v>0</v>
      </c>
      <c r="W17" s="135" t="n">
        <f aca="false">SUM(W2:W16)</f>
        <v>35.2206666666667</v>
      </c>
      <c r="X17" s="134" t="n">
        <f aca="false">SUM(X2:X16)</f>
        <v>210.08</v>
      </c>
      <c r="Y17" s="134" t="n">
        <f aca="false">SUM(Y2:Y16)</f>
        <v>0</v>
      </c>
      <c r="Z17" s="134" t="n">
        <f aca="false">SUM(Z2:Z16)</f>
        <v>0</v>
      </c>
      <c r="AA17" s="134" t="n">
        <f aca="false">SUM(AA2:AA16)</f>
        <v>22.114</v>
      </c>
      <c r="AB17" s="134" t="n">
        <f aca="false">SUM(AB2:AB16)</f>
        <v>0</v>
      </c>
      <c r="AC17" s="134" t="n">
        <f aca="false">SUM(AC2:AC16)</f>
        <v>0</v>
      </c>
    </row>
    <row r="18" customFormat="false" ht="15.75" hidden="false" customHeight="true" outlineLevel="0" collapsed="false">
      <c r="A18" s="158"/>
      <c r="B18" s="158"/>
      <c r="C18" s="29" t="n">
        <v>42144.6222894329</v>
      </c>
      <c r="D18" s="30"/>
      <c r="E18" s="30" t="n">
        <v>0.001</v>
      </c>
      <c r="F18" s="30" t="n">
        <v>0.001</v>
      </c>
      <c r="G18" s="30" t="n">
        <v>0.001</v>
      </c>
      <c r="H18" s="30" t="n">
        <v>0</v>
      </c>
      <c r="I18" s="30" t="n">
        <v>0.5</v>
      </c>
      <c r="J18" s="30" t="n">
        <v>0.001</v>
      </c>
      <c r="M18" s="30" t="n">
        <v>0.001</v>
      </c>
    </row>
    <row r="19" customFormat="false" ht="15.75" hidden="false" customHeight="true" outlineLevel="0" collapsed="false">
      <c r="A19" s="0" t="n">
        <f aca="false">SUM(H18:H24)</f>
        <v>102</v>
      </c>
      <c r="C19" s="29" t="n">
        <v>42172.5260909838</v>
      </c>
      <c r="D19" s="30" t="n">
        <v>55.75</v>
      </c>
      <c r="H19" s="30" t="n">
        <v>71.5</v>
      </c>
      <c r="I19" s="30" t="n">
        <v>3</v>
      </c>
      <c r="J19" s="30" t="n">
        <v>15</v>
      </c>
      <c r="K19" s="30" t="n">
        <v>151</v>
      </c>
    </row>
    <row r="20" customFormat="false" ht="15.75" hidden="false" customHeight="true" outlineLevel="0" collapsed="false">
      <c r="C20" s="29" t="n">
        <v>42308.8777083333</v>
      </c>
      <c r="D20" s="30" t="n">
        <v>0</v>
      </c>
      <c r="E20" s="0" t="n">
        <v>5</v>
      </c>
      <c r="F20" s="0" t="n">
        <v>0</v>
      </c>
      <c r="G20" s="0" t="n">
        <v>9.5</v>
      </c>
      <c r="H20" s="30" t="n">
        <v>30.5</v>
      </c>
      <c r="J20" s="30"/>
      <c r="K20" s="0" t="n">
        <v>0</v>
      </c>
      <c r="N20" s="30"/>
      <c r="O20" s="30"/>
      <c r="P20" s="30"/>
      <c r="Q20" s="159"/>
      <c r="R20" s="30"/>
      <c r="S20" s="30"/>
    </row>
    <row r="21" customFormat="false" ht="15.75" hidden="false" customHeight="true" outlineLevel="0" collapsed="false">
      <c r="C21" s="29"/>
      <c r="D21" s="30"/>
      <c r="H21" s="30"/>
      <c r="I21" s="30"/>
      <c r="J21" s="30"/>
    </row>
    <row r="22" customFormat="false" ht="15.75" hidden="false" customHeight="true" outlineLevel="0" collapsed="false">
      <c r="C22" s="29"/>
      <c r="D22" s="30"/>
      <c r="H22" s="30"/>
      <c r="I22" s="30"/>
      <c r="J22" s="30"/>
      <c r="O22" s="160" t="s">
        <v>35</v>
      </c>
      <c r="P22" s="160" t="n">
        <v>41944</v>
      </c>
      <c r="Q22" s="160" t="n">
        <v>42309</v>
      </c>
      <c r="R22" s="160" t="n">
        <v>42675</v>
      </c>
      <c r="S22" s="160" t="n">
        <v>43040</v>
      </c>
    </row>
    <row r="23" customFormat="false" ht="15.75" hidden="false" customHeight="true" outlineLevel="0" collapsed="false">
      <c r="C23" s="29"/>
      <c r="D23" s="30"/>
      <c r="H23" s="30"/>
      <c r="I23" s="30"/>
      <c r="P23" s="0" t="n">
        <v>30</v>
      </c>
      <c r="Q23" s="0" t="n">
        <v>30</v>
      </c>
      <c r="R23" s="0" t="n">
        <v>30</v>
      </c>
      <c r="S23" s="0" t="n">
        <v>80</v>
      </c>
    </row>
    <row r="24" customFormat="false" ht="15.75" hidden="false" customHeight="true" outlineLevel="0" collapsed="false">
      <c r="C24" s="29"/>
      <c r="D24" s="30"/>
      <c r="H24" s="30"/>
      <c r="O24" s="0" t="n">
        <f aca="false">SUM(P24:AA24)</f>
        <v>2040</v>
      </c>
      <c r="P24" s="0" t="n">
        <f aca="false">P23*12</f>
        <v>360</v>
      </c>
      <c r="Q24" s="0" t="n">
        <f aca="false">Q23*12</f>
        <v>360</v>
      </c>
      <c r="R24" s="0" t="n">
        <f aca="false">R23*12</f>
        <v>360</v>
      </c>
      <c r="S24" s="0" t="n">
        <f aca="false">S23*12</f>
        <v>960</v>
      </c>
    </row>
    <row r="25" customFormat="false" ht="15.75" hidden="false" customHeight="true" outlineLevel="0" collapsed="false">
      <c r="C25" s="161" t="n">
        <v>2017</v>
      </c>
      <c r="D25" s="30"/>
      <c r="H25" s="30"/>
    </row>
    <row r="26" customFormat="false" ht="15.75" hidden="false" customHeight="true" outlineLevel="0" collapsed="false">
      <c r="C26" s="136" t="s">
        <v>19</v>
      </c>
      <c r="D26" s="8" t="s">
        <v>1</v>
      </c>
      <c r="E26" s="8" t="s">
        <v>2</v>
      </c>
      <c r="F26" s="8" t="s">
        <v>3</v>
      </c>
      <c r="G26" s="8" t="s">
        <v>4</v>
      </c>
      <c r="H26" s="8" t="s">
        <v>5</v>
      </c>
      <c r="I26" s="136" t="s">
        <v>13</v>
      </c>
      <c r="J26" s="136" t="s">
        <v>14</v>
      </c>
      <c r="K26" s="8" t="s">
        <v>6</v>
      </c>
      <c r="Q26" s="0" t="n">
        <v>190</v>
      </c>
      <c r="R26" s="0" t="n">
        <f aca="false">Q26</f>
        <v>190</v>
      </c>
      <c r="S26" s="0" t="n">
        <f aca="false">R26</f>
        <v>190</v>
      </c>
    </row>
    <row r="27" customFormat="false" ht="15.75" hidden="false" customHeight="true" outlineLevel="0" collapsed="false">
      <c r="C27" s="136" t="s">
        <v>20</v>
      </c>
      <c r="D27" s="136"/>
      <c r="E27" s="138" t="s">
        <v>21</v>
      </c>
      <c r="F27" s="136"/>
      <c r="G27" s="136"/>
      <c r="H27" s="138" t="s">
        <v>21</v>
      </c>
      <c r="I27" s="136"/>
      <c r="J27" s="136"/>
      <c r="K27" s="136"/>
      <c r="N27" s="0" t="s">
        <v>44</v>
      </c>
      <c r="O27" s="0" t="n">
        <f aca="false">SUM(P27:AA27)</f>
        <v>6840</v>
      </c>
      <c r="Q27" s="0" t="n">
        <f aca="false">Q26*12</f>
        <v>2280</v>
      </c>
      <c r="R27" s="0" t="n">
        <f aca="false">R26*12</f>
        <v>2280</v>
      </c>
      <c r="S27" s="0" t="n">
        <f aca="false">S26*12</f>
        <v>2280</v>
      </c>
    </row>
    <row r="28" customFormat="false" ht="15.75" hidden="false" customHeight="true" outlineLevel="0" collapsed="false">
      <c r="C28" s="136" t="s">
        <v>22</v>
      </c>
      <c r="D28" s="139" t="n">
        <v>42737.4548148148</v>
      </c>
      <c r="E28" s="139" t="n">
        <v>42737.4548148148</v>
      </c>
      <c r="F28" s="139" t="n">
        <v>42804.4548148148</v>
      </c>
      <c r="G28" s="139" t="n">
        <v>42804.4548148148</v>
      </c>
      <c r="H28" s="139" t="n">
        <v>42737.4548148148</v>
      </c>
      <c r="I28" s="139" t="n">
        <v>42143.454816956</v>
      </c>
      <c r="J28" s="139" t="n">
        <v>42143.454816956</v>
      </c>
      <c r="K28" s="139" t="n">
        <v>42750.6862962963</v>
      </c>
      <c r="Q28" s="162" t="s">
        <v>45</v>
      </c>
    </row>
    <row r="29" customFormat="false" ht="15.75" hidden="false" customHeight="true" outlineLevel="0" collapsed="false">
      <c r="C29" s="136" t="s">
        <v>23</v>
      </c>
      <c r="D29" s="139" t="n">
        <f aca="false">D28+D30</f>
        <v>42768.4548148148</v>
      </c>
      <c r="E29" s="139" t="n">
        <f aca="false">E28+E30</f>
        <v>43102.4548148148</v>
      </c>
      <c r="F29" s="139" t="n">
        <f aca="false">F28+F30</f>
        <v>42954.4548148148</v>
      </c>
      <c r="G29" s="139" t="n">
        <f aca="false">G28+G30</f>
        <v>42879.4548148148</v>
      </c>
      <c r="H29" s="139" t="n">
        <f aca="false">H28+H30</f>
        <v>43037.4548148148</v>
      </c>
      <c r="I29" s="139" t="n">
        <f aca="false">I28+I30</f>
        <v>42318.8934134472</v>
      </c>
      <c r="J29" s="139" t="n">
        <f aca="false">J28+J30</f>
        <v>42318.8934134472</v>
      </c>
      <c r="K29" s="139" t="n">
        <f aca="false">K28+K30</f>
        <v>42950.6862962963</v>
      </c>
    </row>
    <row r="30" customFormat="false" ht="15.75" hidden="false" customHeight="true" outlineLevel="0" collapsed="false">
      <c r="C30" s="136" t="s">
        <v>25</v>
      </c>
      <c r="D30" s="136" t="n">
        <v>31</v>
      </c>
      <c r="E30" s="136" t="n">
        <v>365</v>
      </c>
      <c r="F30" s="136" t="n">
        <f aca="false">F31/$G$1</f>
        <v>150</v>
      </c>
      <c r="G30" s="136" t="n">
        <f aca="false">G31/$G$1</f>
        <v>75</v>
      </c>
      <c r="H30" s="136" t="n">
        <v>300</v>
      </c>
      <c r="I30" s="142" t="n">
        <f aca="false">I31/$G$2*2</f>
        <v>175.438596491228</v>
      </c>
      <c r="J30" s="142" t="n">
        <f aca="false">J31/$G$2*2</f>
        <v>175.438596491228</v>
      </c>
      <c r="K30" s="136" t="n">
        <v>200</v>
      </c>
    </row>
    <row r="31" customFormat="false" ht="15.75" hidden="false" customHeight="true" outlineLevel="0" collapsed="false">
      <c r="C31" s="136" t="s">
        <v>27</v>
      </c>
      <c r="D31" s="136" t="n">
        <v>60</v>
      </c>
      <c r="E31" s="136" t="n">
        <v>720</v>
      </c>
      <c r="F31" s="136" t="n">
        <v>400</v>
      </c>
      <c r="G31" s="136" t="n">
        <v>200</v>
      </c>
      <c r="H31" s="136" t="n">
        <v>300</v>
      </c>
      <c r="I31" s="142" t="n">
        <v>50</v>
      </c>
      <c r="J31" s="136" t="n">
        <v>50</v>
      </c>
      <c r="K31" s="136" t="n">
        <v>360</v>
      </c>
    </row>
    <row r="32" customFormat="false" ht="15.75" hidden="false" customHeight="true" outlineLevel="0" collapsed="false">
      <c r="C32" s="136" t="s">
        <v>29</v>
      </c>
      <c r="D32" s="144" t="e">
        <f aca="false">D30-D31/D37</f>
        <v>#DIV/0!</v>
      </c>
      <c r="E32" s="144" t="e">
        <f aca="false">E30-E31/E37</f>
        <v>#DIV/0!</v>
      </c>
      <c r="F32" s="144" t="e">
        <f aca="false">F30-F31/F37</f>
        <v>#DIV/0!</v>
      </c>
      <c r="G32" s="144" t="e">
        <f aca="false">G30-G31/G37</f>
        <v>#DIV/0!</v>
      </c>
      <c r="H32" s="144" t="e">
        <f aca="false">H30-H31/H37</f>
        <v>#DIV/0!</v>
      </c>
      <c r="I32" s="144" t="e">
        <f aca="false">I30-I31/I37</f>
        <v>#DIV/0!</v>
      </c>
      <c r="J32" s="145" t="e">
        <f aca="false">J30-J31/J37</f>
        <v>#DIV/0!</v>
      </c>
      <c r="K32" s="144" t="e">
        <f aca="false">K30-K31/K37</f>
        <v>#DIV/0!</v>
      </c>
    </row>
    <row r="33" customFormat="false" ht="15.75" hidden="false" customHeight="true" outlineLevel="0" collapsed="false">
      <c r="C33" s="29"/>
      <c r="D33" s="30"/>
      <c r="H33" s="30"/>
    </row>
    <row r="34" customFormat="false" ht="15.75" hidden="false" customHeight="true" outlineLevel="0" collapsed="false">
      <c r="C34" s="29"/>
      <c r="D34" s="30"/>
      <c r="H34" s="30"/>
    </row>
    <row r="35" customFormat="false" ht="15.75" hidden="false" customHeight="true" outlineLevel="0" collapsed="false">
      <c r="C35" s="29"/>
      <c r="D35" s="30"/>
      <c r="H35" s="30"/>
    </row>
    <row r="36" customFormat="false" ht="15.75" hidden="false" customHeight="true" outlineLevel="0" collapsed="false">
      <c r="C36" s="29"/>
      <c r="D36" s="30"/>
      <c r="H36" s="30"/>
    </row>
    <row r="37" customFormat="false" ht="15.75" hidden="false" customHeight="true" outlineLevel="0" collapsed="false">
      <c r="C37" s="29"/>
      <c r="D37" s="30"/>
      <c r="H37" s="30"/>
    </row>
    <row r="45" customFormat="false" ht="12.75" hidden="false" customHeight="false" outlineLevel="0" collapsed="false">
      <c r="D45" s="139" t="n">
        <v>42737.4548148148</v>
      </c>
    </row>
    <row r="46" customFormat="false" ht="12.75" hidden="false" customHeight="false" outlineLevel="0" collapsed="false">
      <c r="D46" s="160" t="n">
        <f aca="false">D45+365</f>
        <v>43102.4548148148</v>
      </c>
    </row>
    <row r="47" customFormat="false" ht="12.75" hidden="false" customHeight="false" outlineLevel="0" collapsed="false">
      <c r="D47" s="160" t="n">
        <f aca="false">D46-365</f>
        <v>42737.4548148148</v>
      </c>
    </row>
  </sheetData>
  <conditionalFormatting sqref="E6:J6">
    <cfRule type="expression" priority="2" aboveAverage="0" equalAverage="0" bottom="0" percent="0" rank="0" text="" dxfId="0">
      <formula>AND(ISNUMBER(E6),TRUNC(E6)&gt;TODAY())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91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R18" activeCellId="0" sqref="R18"/>
    </sheetView>
  </sheetViews>
  <sheetFormatPr defaultRowHeight="12.75"/>
  <cols>
    <col collapsed="false" hidden="false" max="1" min="1" style="0" width="10.8010204081633"/>
    <col collapsed="false" hidden="false" max="26" min="2" style="0" width="8.50510204081633"/>
    <col collapsed="false" hidden="false" max="27" min="27" style="0" width="11.0714285714286"/>
    <col collapsed="false" hidden="false" max="1025" min="28" style="0" width="8.50510204081633"/>
  </cols>
  <sheetData>
    <row r="1" customFormat="false" ht="12.75" hidden="false" customHeight="false" outlineLevel="0" collapsed="false">
      <c r="I1" s="163" t="n">
        <f aca="true">NOW()</f>
        <v>43164.7511885301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2.7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164" t="n">
        <f aca="false">I2-I1</f>
        <v>-547.176952418995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268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16288.7777777778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0.375</v>
      </c>
      <c r="K8" s="180" t="n">
        <v>0.472222222222222</v>
      </c>
      <c r="L8" s="180" t="n">
        <v>0.390972222222222</v>
      </c>
      <c r="M8" s="180" t="n">
        <v>0.390972222222222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</row>
    <row r="9" customFormat="false" ht="15.75" hidden="false" customHeight="true" outlineLevel="0" collapsed="false">
      <c r="J9" s="180" t="n">
        <v>0.833333333333333</v>
      </c>
      <c r="K9" s="180" t="n">
        <v>0.75</v>
      </c>
      <c r="L9" s="180" t="n">
        <v>0.422222222222222</v>
      </c>
      <c r="M9" s="180" t="n">
        <v>0.422222222222222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</row>
    <row r="10" customFormat="false" ht="15.75" hidden="false" customHeight="true" outlineLevel="0" collapsed="false">
      <c r="J10" s="174" t="n">
        <f aca="false">(J9-J8)*24</f>
        <v>11</v>
      </c>
      <c r="K10" s="174" t="n">
        <f aca="false">(K9-K8)*24</f>
        <v>6.66666666666667</v>
      </c>
      <c r="L10" s="174" t="n">
        <f aca="false">(L9-L8)*24</f>
        <v>0.75</v>
      </c>
      <c r="M10" s="174" t="n">
        <f aca="false">(M9-M8)*24</f>
        <v>0.75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R13" s="133" t="n">
        <f aca="false">R16/E18</f>
        <v>0.126760563380282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Q14" s="189"/>
      <c r="R14" s="30" t="s">
        <v>83</v>
      </c>
      <c r="S14" s="30"/>
      <c r="T14" s="30"/>
      <c r="U14" s="30"/>
      <c r="W14" s="176"/>
    </row>
    <row r="15" customFormat="false" ht="15.75" hidden="false" customHeight="true" outlineLevel="0" collapsed="false">
      <c r="B15" s="30" t="n"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Q15" s="30"/>
      <c r="R15" s="190" t="n">
        <f aca="false">MAX(R21:R51)/F5</f>
        <v>0.775544388609715</v>
      </c>
      <c r="S15" s="30"/>
      <c r="T15" s="30"/>
      <c r="U15" s="30" t="s">
        <v>85</v>
      </c>
      <c r="W15" s="159"/>
      <c r="X15" s="30"/>
      <c r="AA15" s="30"/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9</v>
      </c>
      <c r="S16" s="132"/>
      <c r="T16" s="132"/>
      <c r="U16" s="30" t="n">
        <f aca="false">MAX(U21:U51)-U19</f>
        <v>0</v>
      </c>
      <c r="V16" s="30" t="n">
        <f aca="false">MAX(V21:V51)-V19</f>
        <v>44</v>
      </c>
      <c r="W16" s="191"/>
      <c r="X16" s="132"/>
      <c r="AA16" s="132"/>
    </row>
    <row r="17" customFormat="false" ht="15.75" hidden="false" customHeight="true" outlineLevel="0" collapsed="false">
      <c r="A17" s="134" t="n">
        <f aca="false">B17-D17</f>
        <v>20.998</v>
      </c>
      <c r="B17" s="192" t="n">
        <f aca="false">B14*COUNT(D21:D51)</f>
        <v>115</v>
      </c>
      <c r="C17" s="193" t="s">
        <v>88</v>
      </c>
      <c r="D17" s="194" t="n">
        <f aca="false">SUM(D21:D51)</f>
        <v>94.002</v>
      </c>
      <c r="E17" s="30"/>
      <c r="F17" s="30" t="n">
        <f aca="false">D17-E14</f>
        <v>-20.998</v>
      </c>
      <c r="H17" s="176"/>
      <c r="O17" s="184" t="s">
        <v>1</v>
      </c>
      <c r="P17" s="0" t="s">
        <v>89</v>
      </c>
      <c r="R17" s="170" t="n">
        <f aca="false">(MAX(R21:R51)-R19)/COUNT(R21:R51)</f>
        <v>0.290322580645161</v>
      </c>
      <c r="S17" s="30"/>
      <c r="U17" s="133" t="n">
        <f aca="false">U16/COUNT(U21:U51)</f>
        <v>0</v>
      </c>
      <c r="V17" s="134" t="n">
        <f aca="false">(MAX(V21:V51)-V19)/COUNT(V21:V51)</f>
        <v>1.41935483870968</v>
      </c>
      <c r="W17" s="176"/>
    </row>
    <row r="18" customFormat="false" ht="15.75" hidden="false" customHeight="true" outlineLevel="0" collapsed="false">
      <c r="C18" s="30" t="s">
        <v>84</v>
      </c>
      <c r="D18" s="30"/>
      <c r="E18" s="30" t="n">
        <f aca="false">SUM(E21:E51)</f>
        <v>71</v>
      </c>
      <c r="F18" s="30" t="n">
        <f aca="false">SUM(F21:F51)</f>
        <v>0</v>
      </c>
      <c r="G18" s="30" t="n">
        <f aca="false">SUM(G21:G51)</f>
        <v>0</v>
      </c>
      <c r="H18" s="159" t="n">
        <f aca="false">SUM(H21:H51)</f>
        <v>0.001</v>
      </c>
      <c r="I18" s="195" t="n">
        <f aca="false">SUM(I21:I51)</f>
        <v>23</v>
      </c>
      <c r="L18" s="196" t="n">
        <f aca="false">SUM(L21:L51)</f>
        <v>0.001</v>
      </c>
      <c r="O18" s="192" t="n">
        <v>20</v>
      </c>
      <c r="P18" s="0" t="s">
        <v>90</v>
      </c>
      <c r="R18" s="0" t="n">
        <f aca="false">F5-MAX(R21:R51)</f>
        <v>268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18</v>
      </c>
      <c r="AC18" s="0" t="n">
        <f aca="false">MAX(AC21:AC51)</f>
        <v>8</v>
      </c>
      <c r="AD18" s="0" t="n">
        <f aca="false">MAX(AD21:AD51)</f>
        <v>18</v>
      </c>
    </row>
    <row r="19" customFormat="false" ht="15.75" hidden="false" customHeight="true" outlineLevel="0" collapsed="false">
      <c r="A19" s="197" t="n">
        <f aca="false">SUM(A21:A51)</f>
        <v>122.998</v>
      </c>
      <c r="C19" s="30" t="s">
        <v>86</v>
      </c>
      <c r="D19" s="132" t="n">
        <f aca="false">D17/COUNT(D21:D51)</f>
        <v>3.03232258064516</v>
      </c>
      <c r="E19" s="132" t="n">
        <f aca="false">E18/COUNT(E21:E51)</f>
        <v>2.29032258064516</v>
      </c>
      <c r="F19" s="30" t="n">
        <f aca="false">IF(COUNT(F21:F51)&gt;0,(F18/COUNT(F21:F51)),0)</f>
        <v>0</v>
      </c>
      <c r="G19" s="30" t="n">
        <f aca="false">IF(COUNT(G21:G51)&gt;0,(G18/COUNT(G21:G51)),0)</f>
        <v>0</v>
      </c>
      <c r="H19" s="191" t="n">
        <f aca="false">H18/COUNT(D21:D51)</f>
        <v>3.2258064516129E-005</v>
      </c>
      <c r="I19" s="132" t="n">
        <f aca="false">I18/COUNT(I21:I51)</f>
        <v>0.741935483870968</v>
      </c>
      <c r="L19" s="132" t="n">
        <f aca="false">L18/COUNT(L21:L51)</f>
        <v>0.001</v>
      </c>
      <c r="O19" s="184" t="n">
        <f aca="false">COUNT(P21:P51)</f>
        <v>31</v>
      </c>
      <c r="P19" s="198" t="s">
        <v>91</v>
      </c>
      <c r="R19" s="0" t="n">
        <v>917</v>
      </c>
      <c r="S19" s="132" t="n">
        <v>0</v>
      </c>
      <c r="T19" s="30"/>
      <c r="U19" s="30" t="n">
        <v>0</v>
      </c>
      <c r="V19" s="30" t="n">
        <v>265</v>
      </c>
      <c r="W19" s="191"/>
      <c r="X19" s="132"/>
      <c r="AA19" s="30"/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30" t="s">
        <v>16</v>
      </c>
      <c r="N20" s="30" t="s">
        <v>17</v>
      </c>
      <c r="O20" s="184" t="n">
        <f aca="false">$F$5-R28</f>
        <v>276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</row>
    <row r="21" customFormat="false" ht="15.75" hidden="false" customHeight="true" outlineLevel="0" collapsed="false">
      <c r="A21" s="186" t="n">
        <f aca="false">IF(D21="","",SUM($J$12:$L$12)-D21)</f>
        <v>6.498</v>
      </c>
      <c r="C21" s="30" t="n">
        <v>1</v>
      </c>
      <c r="D21" s="170" t="n">
        <f aca="false">IF(E21="","",SUM(E21:M21))</f>
        <v>0.502</v>
      </c>
      <c r="E21" s="0" t="n">
        <v>0</v>
      </c>
      <c r="H21" s="176" t="n">
        <v>0.001</v>
      </c>
      <c r="I21" s="0" t="n">
        <v>0.5</v>
      </c>
      <c r="L21" s="0" t="n">
        <v>0.001</v>
      </c>
      <c r="P21" s="30" t="n">
        <v>1</v>
      </c>
      <c r="Q21" s="0" t="n">
        <f aca="false">IF(R21="","",SUM(R21:AA21)-SUM($R$19:$AA$19))</f>
        <v>1</v>
      </c>
      <c r="R21" s="0" t="n">
        <v>918</v>
      </c>
      <c r="U21" s="176" t="n">
        <v>0</v>
      </c>
      <c r="V21" s="30" t="n">
        <v>265</v>
      </c>
      <c r="AB21" s="0" t="n">
        <f aca="false">IF(AC21="","",SUM(AC21:AK21))</f>
        <v>1</v>
      </c>
      <c r="AC21" s="199" t="n">
        <f aca="false">R21-R19</f>
        <v>1</v>
      </c>
      <c r="AD21" s="199" t="n">
        <f aca="false">V21-V19</f>
        <v>0</v>
      </c>
    </row>
    <row r="22" customFormat="false" ht="15.75" hidden="false" customHeight="true" outlineLevel="0" collapsed="false">
      <c r="A22" s="186" t="n">
        <f aca="false">IF(D22="","",SUM($J$12:$L$12)-D22)</f>
        <v>5</v>
      </c>
      <c r="C22" s="30" t="n">
        <v>2</v>
      </c>
      <c r="D22" s="170" t="n">
        <f aca="false">IF(E22="","",SUM(E22:M22))</f>
        <v>2</v>
      </c>
      <c r="E22" s="0" t="n">
        <v>0</v>
      </c>
      <c r="H22" s="176"/>
      <c r="I22" s="0" t="n">
        <v>2</v>
      </c>
      <c r="N22" s="192"/>
      <c r="P22" s="30" t="n">
        <v>2</v>
      </c>
      <c r="Q22" s="0" t="n">
        <f aca="false">IF(R22="","",SUM(R22:AA22)-SUM($R$19:$AA$19))</f>
        <v>1</v>
      </c>
      <c r="R22" s="0" t="n">
        <v>918</v>
      </c>
      <c r="U22" s="176"/>
      <c r="V22" s="30" t="n">
        <v>265</v>
      </c>
      <c r="AB22" s="0" t="n">
        <f aca="false">IF(AC22="","",SUM(AC22:AK22))</f>
        <v>0</v>
      </c>
      <c r="AC22" s="0" t="n">
        <f aca="false">IF(R22="","",R22-R21)</f>
        <v>0</v>
      </c>
      <c r="AD22" s="0" t="n">
        <f aca="false">IF(V22="","",V22-V21)</f>
        <v>0</v>
      </c>
    </row>
    <row r="23" customFormat="false" ht="15.75" hidden="false" customHeight="true" outlineLevel="0" collapsed="false">
      <c r="A23" s="186" t="n">
        <f aca="false">IF(D23="","",SUM($J$12:$L$12)-D23)</f>
        <v>6.5</v>
      </c>
      <c r="C23" s="30" t="n">
        <v>3</v>
      </c>
      <c r="D23" s="170" t="n">
        <f aca="false">IF(E23="","",SUM(E23:N23))</f>
        <v>0.5</v>
      </c>
      <c r="E23" s="134" t="n">
        <v>0</v>
      </c>
      <c r="H23" s="200"/>
      <c r="I23" s="0" t="n">
        <v>0.5</v>
      </c>
      <c r="N23" s="192"/>
      <c r="P23" s="30" t="n">
        <v>3</v>
      </c>
      <c r="Q23" s="0" t="n">
        <f aca="false">IF(R23="","",SUM(R23:AA23)-SUM($R$19:$AA$19))</f>
        <v>1</v>
      </c>
      <c r="R23" s="0" t="n">
        <v>918</v>
      </c>
      <c r="U23" s="176"/>
      <c r="V23" s="30" t="n">
        <v>265</v>
      </c>
      <c r="AB23" s="0" t="n">
        <f aca="false">IF(AC23="","",SUM(AC23:AK23))</f>
        <v>0</v>
      </c>
      <c r="AC23" s="0" t="n">
        <f aca="false">IF(R23="","",R23-R22)</f>
        <v>0</v>
      </c>
      <c r="AD23" s="0" t="n">
        <f aca="false">IF(V23="","",V23-V22)</f>
        <v>0</v>
      </c>
    </row>
    <row r="24" customFormat="false" ht="15.75" hidden="false" customHeight="true" outlineLevel="0" collapsed="false">
      <c r="A24" s="186" t="n">
        <f aca="false">IF(D24="","",SUM($J$12:$L$12)-D24)</f>
        <v>6.5</v>
      </c>
      <c r="C24" s="30" t="n">
        <v>4</v>
      </c>
      <c r="D24" s="0" t="n">
        <f aca="false">IF(E24="","",SUM(E24:N24))</f>
        <v>0.5</v>
      </c>
      <c r="E24" s="0" t="n">
        <v>0</v>
      </c>
      <c r="H24" s="176"/>
      <c r="I24" s="0" t="n">
        <v>0.5</v>
      </c>
      <c r="N24" s="192"/>
      <c r="P24" s="30" t="n">
        <v>4</v>
      </c>
      <c r="Q24" s="0" t="n">
        <f aca="false">IF(R24="","",SUM(R24:AA24)-SUM($R$19:$AA$19))</f>
        <v>1</v>
      </c>
      <c r="R24" s="0" t="n">
        <v>918</v>
      </c>
      <c r="U24" s="176"/>
      <c r="V24" s="30" t="n">
        <v>265</v>
      </c>
      <c r="AB24" s="0" t="n">
        <f aca="false">IF(AC24="","",SUM(AC24:AK24))</f>
        <v>0</v>
      </c>
      <c r="AC24" s="0" t="n">
        <f aca="false">IF(R24="","",R24-R23)</f>
        <v>0</v>
      </c>
      <c r="AD24" s="0" t="n">
        <f aca="false">IF(V24="","",V24-V23)</f>
        <v>0</v>
      </c>
    </row>
    <row r="25" customFormat="false" ht="15.75" hidden="false" customHeight="true" outlineLevel="0" collapsed="false">
      <c r="A25" s="186" t="n">
        <f aca="false">IF(D25="","",SUM($J$12:$L$12)-D25)</f>
        <v>1.5</v>
      </c>
      <c r="C25" s="30" t="n">
        <v>5</v>
      </c>
      <c r="D25" s="0" t="n">
        <f aca="false">IF(E25="","",SUM(E25:N25))</f>
        <v>5.5</v>
      </c>
      <c r="E25" s="0" t="n">
        <v>5</v>
      </c>
      <c r="H25" s="176"/>
      <c r="I25" s="0" t="n">
        <v>0.5</v>
      </c>
      <c r="N25" s="192"/>
      <c r="P25" s="30" t="n">
        <v>5</v>
      </c>
      <c r="Q25" s="0" t="n">
        <f aca="false">IF(R25="","",SUM(R25:AA25)-SUM($R$19:$AA$19))</f>
        <v>1</v>
      </c>
      <c r="R25" s="0" t="n">
        <v>918</v>
      </c>
      <c r="U25" s="176"/>
      <c r="V25" s="30" t="n">
        <v>265</v>
      </c>
      <c r="AB25" s="0" t="n">
        <f aca="false">IF(AC25="","",SUM(AC25:AK25))</f>
        <v>0</v>
      </c>
      <c r="AC25" s="0" t="n">
        <f aca="false">IF(R25="","",R25-R24)</f>
        <v>0</v>
      </c>
      <c r="AD25" s="0" t="n">
        <f aca="false">IF(V25="","",V25-V24)</f>
        <v>0</v>
      </c>
    </row>
    <row r="26" customFormat="false" ht="15.75" hidden="false" customHeight="true" outlineLevel="0" collapsed="false">
      <c r="A26" s="186" t="n">
        <f aca="false">IF(D26="","",SUM($J$12:$L$12)-D26)</f>
        <v>6.5</v>
      </c>
      <c r="C26" s="130" t="n">
        <v>6</v>
      </c>
      <c r="D26" s="0" t="n">
        <f aca="false">IF(E26="","",SUM(E26:N26))</f>
        <v>0.5</v>
      </c>
      <c r="E26" s="0" t="n">
        <v>0</v>
      </c>
      <c r="H26" s="176"/>
      <c r="I26" s="0" t="n">
        <v>0.5</v>
      </c>
      <c r="N26" s="192"/>
      <c r="P26" s="130" t="n">
        <v>6</v>
      </c>
      <c r="Q26" s="0" t="n">
        <f aca="false">IF(R26="","",SUM(R26:AA26)-SUM($R$19:$AA$19))</f>
        <v>1</v>
      </c>
      <c r="R26" s="0" t="n">
        <v>918</v>
      </c>
      <c r="U26" s="176"/>
      <c r="V26" s="30" t="n">
        <v>265</v>
      </c>
      <c r="AB26" s="0" t="n">
        <f aca="false">IF(AC26="","",SUM(AC26:AK26))</f>
        <v>0</v>
      </c>
      <c r="AC26" s="0" t="n">
        <f aca="false">IF(R26="","",R26-R25)</f>
        <v>0</v>
      </c>
      <c r="AD26" s="0" t="n">
        <f aca="false">IF(V26="","",V26-V25)</f>
        <v>0</v>
      </c>
    </row>
    <row r="27" customFormat="false" ht="15.75" hidden="false" customHeight="true" outlineLevel="0" collapsed="false">
      <c r="A27" s="186" t="n">
        <f aca="false">IF(D27="","",SUM($J$12:$L$12)-D27)</f>
        <v>6.5</v>
      </c>
      <c r="C27" s="130" t="n">
        <v>7</v>
      </c>
      <c r="D27" s="0" t="n">
        <f aca="false">IF(E27="","",SUM(E27:N27))</f>
        <v>0.5</v>
      </c>
      <c r="E27" s="0" t="n">
        <v>0</v>
      </c>
      <c r="H27" s="176"/>
      <c r="I27" s="0" t="n">
        <v>0.5</v>
      </c>
      <c r="N27" s="192"/>
      <c r="P27" s="130" t="n">
        <v>7</v>
      </c>
      <c r="Q27" s="0" t="n">
        <f aca="false">IF(R27="","",SUM(R27:AA27)-SUM($R$19:$AA$19))</f>
        <v>1</v>
      </c>
      <c r="R27" s="0" t="n">
        <v>918</v>
      </c>
      <c r="U27" s="176"/>
      <c r="V27" s="30" t="n">
        <v>265</v>
      </c>
      <c r="AB27" s="0" t="n">
        <f aca="false">IF(AC27="","",SUM(AC27:AK27))</f>
        <v>0</v>
      </c>
      <c r="AC27" s="0" t="n">
        <f aca="false">IF(R27="","",R27-R26)</f>
        <v>0</v>
      </c>
      <c r="AD27" s="0" t="n">
        <f aca="false">IF(V27="","",V27-V26)</f>
        <v>0</v>
      </c>
    </row>
    <row r="28" customFormat="false" ht="15.75" hidden="false" customHeight="true" outlineLevel="0" collapsed="false">
      <c r="A28" s="186" t="n">
        <f aca="false">IF(D28="","",SUM($J$12:$L$12)-D28)</f>
        <v>-4.5</v>
      </c>
      <c r="C28" s="30" t="n">
        <v>8</v>
      </c>
      <c r="D28" s="170" t="n">
        <f aca="false">IF(E28="","",SUM(E28:N28))</f>
        <v>11.5</v>
      </c>
      <c r="E28" s="0" t="n">
        <v>11</v>
      </c>
      <c r="H28" s="176"/>
      <c r="I28" s="0" t="n">
        <v>0.5</v>
      </c>
      <c r="N28" s="192"/>
      <c r="P28" s="30" t="n">
        <v>8</v>
      </c>
      <c r="Q28" s="0" t="n">
        <f aca="false">IF(R28="","",SUM(R28:AA28)-SUM($R$19:$AA$19))</f>
        <v>1</v>
      </c>
      <c r="R28" s="0" t="n">
        <v>918</v>
      </c>
      <c r="U28" s="176"/>
      <c r="V28" s="30" t="n">
        <v>265</v>
      </c>
      <c r="AB28" s="0" t="n">
        <f aca="false">IF(AC28="","",SUM(AC28:AK28))</f>
        <v>0</v>
      </c>
      <c r="AC28" s="0" t="n">
        <f aca="false">IF(R28="","",R28-R27)</f>
        <v>0</v>
      </c>
      <c r="AD28" s="0" t="n">
        <f aca="false">IF(V28="","",V28-V27)</f>
        <v>0</v>
      </c>
    </row>
    <row r="29" customFormat="false" ht="15.75" hidden="false" customHeight="true" outlineLevel="0" collapsed="false">
      <c r="A29" s="186" t="n">
        <f aca="false">IF(D29="","",SUM($J$12:$L$12)-D29)</f>
        <v>-4.5</v>
      </c>
      <c r="C29" s="30" t="n">
        <v>9</v>
      </c>
      <c r="D29" s="0" t="n">
        <f aca="false">IF(E29="","",SUM(E29:M29))</f>
        <v>11.5</v>
      </c>
      <c r="E29" s="0" t="n">
        <v>11</v>
      </c>
      <c r="H29" s="176"/>
      <c r="I29" s="0" t="n">
        <v>0.5</v>
      </c>
      <c r="N29" s="192"/>
      <c r="P29" s="30" t="n">
        <v>9</v>
      </c>
      <c r="Q29" s="0" t="n">
        <f aca="false">IF(R29="","",SUM(R29:AA29)-SUM($R$19:$AA$19))</f>
        <v>1</v>
      </c>
      <c r="R29" s="0" t="n">
        <v>918</v>
      </c>
      <c r="U29" s="176"/>
      <c r="V29" s="30" t="n">
        <v>265</v>
      </c>
      <c r="AB29" s="0" t="n">
        <f aca="false">IF(AC29="","",SUM(AC29:AK29))</f>
        <v>0</v>
      </c>
      <c r="AC29" s="0" t="n">
        <f aca="false">IF(R29="","",R29-R28)</f>
        <v>0</v>
      </c>
      <c r="AD29" s="0" t="n">
        <f aca="false">IF(V29="","",V29-V28)</f>
        <v>0</v>
      </c>
    </row>
    <row r="30" customFormat="false" ht="15.75" hidden="false" customHeight="true" outlineLevel="0" collapsed="false">
      <c r="A30" s="186" t="n">
        <f aca="false">IF(D30="","",SUM($J$12:$L$12)-D30)</f>
        <v>-4.5</v>
      </c>
      <c r="C30" s="30" t="n">
        <v>10</v>
      </c>
      <c r="D30" s="0" t="n">
        <f aca="false">IF(E30="","",SUM(E30:M30))</f>
        <v>11.5</v>
      </c>
      <c r="E30" s="0" t="n">
        <v>11</v>
      </c>
      <c r="H30" s="176"/>
      <c r="I30" s="0" t="n">
        <v>0.5</v>
      </c>
      <c r="N30" s="192"/>
      <c r="P30" s="30" t="n">
        <v>10</v>
      </c>
      <c r="Q30" s="0" t="n">
        <f aca="false">IF(R30="","",SUM(R30:AA30)-SUM($R$19:$AA$19))</f>
        <v>1</v>
      </c>
      <c r="R30" s="0" t="n">
        <v>918</v>
      </c>
      <c r="U30" s="176"/>
      <c r="V30" s="30" t="n">
        <v>265</v>
      </c>
      <c r="AB30" s="0" t="n">
        <f aca="false">IF(AC30="","",SUM(AC30:AK30))</f>
        <v>0</v>
      </c>
      <c r="AC30" s="0" t="n">
        <f aca="false">IF(R30="","",R30-R29)</f>
        <v>0</v>
      </c>
      <c r="AD30" s="0" t="n">
        <f aca="false">IF(V30="","",V30-V29)</f>
        <v>0</v>
      </c>
    </row>
    <row r="31" customFormat="false" ht="15.75" hidden="false" customHeight="true" outlineLevel="0" collapsed="false">
      <c r="A31" s="186" t="n">
        <f aca="false">IF(D31="","",SUM($J$12:$L$12)-D31)</f>
        <v>-4.5</v>
      </c>
      <c r="C31" s="30" t="n">
        <v>11</v>
      </c>
      <c r="D31" s="0" t="n">
        <f aca="false">IF(E31="","",SUM(E31:M31))</f>
        <v>11.5</v>
      </c>
      <c r="E31" s="0" t="n">
        <v>11</v>
      </c>
      <c r="H31" s="176"/>
      <c r="I31" s="0" t="n">
        <v>0.5</v>
      </c>
      <c r="N31" s="192"/>
      <c r="P31" s="30" t="n">
        <v>11</v>
      </c>
      <c r="Q31" s="0" t="n">
        <f aca="false">IF(R31="","",SUM(R31:AA31)-SUM($R$19:$AA$19))</f>
        <v>1</v>
      </c>
      <c r="R31" s="0" t="n">
        <v>918</v>
      </c>
      <c r="U31" s="176"/>
      <c r="V31" s="30" t="n">
        <v>265</v>
      </c>
      <c r="AB31" s="0" t="n">
        <f aca="false">IF(AC31="","",SUM(AC31:AK31))</f>
        <v>0</v>
      </c>
      <c r="AC31" s="0" t="n">
        <f aca="false">IF(R31="","",R31-R30)</f>
        <v>0</v>
      </c>
      <c r="AD31" s="0" t="n">
        <f aca="false">IF(V31="","",V31-V30)</f>
        <v>0</v>
      </c>
    </row>
    <row r="32" customFormat="false" ht="15.75" hidden="false" customHeight="true" outlineLevel="0" collapsed="false">
      <c r="A32" s="186" t="n">
        <f aca="false">IF(D32="","",SUM($J$12:$L$12)-D32)</f>
        <v>-4.5</v>
      </c>
      <c r="C32" s="30" t="n">
        <v>12</v>
      </c>
      <c r="D32" s="0" t="n">
        <f aca="false">IF(E32="","",SUM(E32:M32))</f>
        <v>11.5</v>
      </c>
      <c r="E32" s="0" t="n">
        <v>11</v>
      </c>
      <c r="H32" s="176"/>
      <c r="I32" s="0" t="n">
        <v>0.5</v>
      </c>
      <c r="N32" s="192"/>
      <c r="P32" s="30" t="n">
        <v>12</v>
      </c>
      <c r="Q32" s="0" t="n">
        <f aca="false">IF(R32="","",SUM(R32:AA32)-SUM($R$19:$AA$19))</f>
        <v>1</v>
      </c>
      <c r="R32" s="0" t="n">
        <v>918</v>
      </c>
      <c r="U32" s="176"/>
      <c r="V32" s="30" t="n">
        <v>265</v>
      </c>
      <c r="AB32" s="0" t="n">
        <f aca="false">IF(AC32="","",SUM(AC32:AK32))</f>
        <v>0</v>
      </c>
      <c r="AC32" s="0" t="n">
        <f aca="false">IF(R32="","",R32-R31)</f>
        <v>0</v>
      </c>
      <c r="AD32" s="0" t="n">
        <f aca="false">IF(V32="","",V32-V31)</f>
        <v>0</v>
      </c>
    </row>
    <row r="33" customFormat="false" ht="15.75" hidden="false" customHeight="true" outlineLevel="0" collapsed="false">
      <c r="A33" s="186" t="n">
        <f aca="false">IF(D33="","",SUM($J$12:$L$12)-D33)</f>
        <v>6.5</v>
      </c>
      <c r="C33" s="130" t="n">
        <v>13</v>
      </c>
      <c r="D33" s="0" t="n">
        <f aca="false">IF(E33="","",SUM(E33:M33))</f>
        <v>0.5</v>
      </c>
      <c r="E33" s="0" t="n">
        <v>0</v>
      </c>
      <c r="H33" s="176"/>
      <c r="I33" s="0" t="n">
        <v>0.5</v>
      </c>
      <c r="N33" s="192"/>
      <c r="P33" s="130" t="n">
        <v>13</v>
      </c>
      <c r="Q33" s="0" t="n">
        <f aca="false">IF(R33="","",SUM(R33:AA33)-SUM($R$19:$AA$19))</f>
        <v>1</v>
      </c>
      <c r="R33" s="0" t="n">
        <v>918</v>
      </c>
      <c r="U33" s="176"/>
      <c r="V33" s="30" t="n">
        <v>265</v>
      </c>
      <c r="AB33" s="0" t="n">
        <f aca="false">IF(AC33="","",SUM(AC33:AK33))</f>
        <v>0</v>
      </c>
      <c r="AC33" s="0" t="n">
        <f aca="false">IF(R33="","",R33-R32)</f>
        <v>0</v>
      </c>
      <c r="AD33" s="0" t="n">
        <f aca="false">IF(V33="","",V33-V32)</f>
        <v>0</v>
      </c>
    </row>
    <row r="34" customFormat="false" ht="15.75" hidden="false" customHeight="true" outlineLevel="0" collapsed="false">
      <c r="A34" s="186" t="n">
        <f aca="false">IF(D34="","",SUM($J$12:$L$12)-D34)</f>
        <v>6.5</v>
      </c>
      <c r="C34" s="130" t="n">
        <v>14</v>
      </c>
      <c r="D34" s="0" t="n">
        <f aca="false">IF(E34="","",SUM(E34:M34))</f>
        <v>0.5</v>
      </c>
      <c r="E34" s="0" t="n">
        <v>0</v>
      </c>
      <c r="H34" s="176"/>
      <c r="I34" s="0" t="n">
        <v>0.5</v>
      </c>
      <c r="N34" s="192"/>
      <c r="P34" s="130" t="n">
        <v>14</v>
      </c>
      <c r="Q34" s="0" t="n">
        <f aca="false">IF(R34="","",SUM(R34:AA34)-SUM($R$19:$AA$19))</f>
        <v>1</v>
      </c>
      <c r="R34" s="0" t="n">
        <v>918</v>
      </c>
      <c r="U34" s="176"/>
      <c r="V34" s="30" t="n">
        <v>265</v>
      </c>
      <c r="AB34" s="0" t="n">
        <f aca="false">IF(AC34="","",SUM(AC34:AK34))</f>
        <v>0</v>
      </c>
      <c r="AC34" s="0" t="n">
        <f aca="false">IF(R34="","",R34-R33)</f>
        <v>0</v>
      </c>
      <c r="AD34" s="0" t="n">
        <f aca="false">IF(V34="","",V34-V33)</f>
        <v>0</v>
      </c>
    </row>
    <row r="35" customFormat="false" ht="15.75" hidden="false" customHeight="true" outlineLevel="0" collapsed="false">
      <c r="A35" s="186" t="n">
        <f aca="false">IF(D35="","",SUM($J$12:$L$12)-D35)</f>
        <v>4</v>
      </c>
      <c r="C35" s="30" t="n">
        <v>15</v>
      </c>
      <c r="D35" s="0" t="n">
        <f aca="false">IF(E35="","",SUM(E35:M35))</f>
        <v>3</v>
      </c>
      <c r="E35" s="0" t="n">
        <v>0</v>
      </c>
      <c r="H35" s="176"/>
      <c r="I35" s="0" t="n">
        <v>3</v>
      </c>
      <c r="N35" s="192"/>
      <c r="P35" s="30" t="n">
        <v>15</v>
      </c>
      <c r="Q35" s="0" t="n">
        <f aca="false">IF(R35="","",SUM(R35:AA35)-SUM($R$19:$AA$19))</f>
        <v>19</v>
      </c>
      <c r="R35" s="0" t="n">
        <v>918</v>
      </c>
      <c r="U35" s="176"/>
      <c r="V35" s="30" t="n">
        <v>283</v>
      </c>
      <c r="AB35" s="0" t="n">
        <f aca="false">IF(AC35="","",SUM(AC35:AK35))</f>
        <v>18</v>
      </c>
      <c r="AC35" s="0" t="n">
        <f aca="false">IF(R35="","",R35-R34)</f>
        <v>0</v>
      </c>
      <c r="AD35" s="0" t="n">
        <f aca="false">IF(V35="","",V35-V34)</f>
        <v>18</v>
      </c>
    </row>
    <row r="36" customFormat="false" ht="15.75" hidden="false" customHeight="true" outlineLevel="0" collapsed="false">
      <c r="A36" s="186" t="n">
        <f aca="false">IF(D36="","",SUM($J$12:$L$12)-D36)</f>
        <v>6</v>
      </c>
      <c r="C36" s="30" t="n">
        <v>16</v>
      </c>
      <c r="D36" s="0" t="n">
        <f aca="false">IF(E36="","",SUM(E36:M36))</f>
        <v>1</v>
      </c>
      <c r="E36" s="201" t="n">
        <v>0.5</v>
      </c>
      <c r="H36" s="176"/>
      <c r="I36" s="0" t="n">
        <v>0.5</v>
      </c>
      <c r="N36" s="192"/>
      <c r="P36" s="30" t="n">
        <v>16</v>
      </c>
      <c r="Q36" s="0" t="n">
        <f aca="false">IF(R36="","",SUM(R36:AA36)-SUM($R$19:$AA$19))</f>
        <v>19</v>
      </c>
      <c r="R36" s="0" t="n">
        <v>918</v>
      </c>
      <c r="U36" s="176"/>
      <c r="V36" s="30" t="n">
        <v>283</v>
      </c>
      <c r="AB36" s="0" t="n">
        <f aca="false">IF(AC36="","",SUM(AC36:AK36))</f>
        <v>0</v>
      </c>
      <c r="AC36" s="0" t="n">
        <f aca="false">IF(R36="","",R36-R35)</f>
        <v>0</v>
      </c>
      <c r="AD36" s="0" t="n">
        <f aca="false">IF(V36="","",V36-V35)</f>
        <v>0</v>
      </c>
    </row>
    <row r="37" customFormat="false" ht="15.75" hidden="false" customHeight="true" outlineLevel="0" collapsed="false">
      <c r="A37" s="186" t="n">
        <f aca="false">IF(D37="","",SUM($J$12:$L$12)-D37)</f>
        <v>5</v>
      </c>
      <c r="C37" s="30" t="n">
        <v>17</v>
      </c>
      <c r="D37" s="0" t="n">
        <f aca="false">IF(E37="","",SUM(E37:M37))</f>
        <v>2</v>
      </c>
      <c r="E37" s="201" t="n">
        <v>0.5</v>
      </c>
      <c r="F37" s="202"/>
      <c r="H37" s="176"/>
      <c r="I37" s="0" t="n">
        <v>1.5</v>
      </c>
      <c r="N37" s="192"/>
      <c r="P37" s="30" t="n">
        <v>17</v>
      </c>
      <c r="Q37" s="0" t="n">
        <f aca="false">IF(R37="","",SUM(R37:AA37)-SUM($R$19:$AA$19))</f>
        <v>34</v>
      </c>
      <c r="R37" s="0" t="n">
        <v>918</v>
      </c>
      <c r="S37" s="202"/>
      <c r="U37" s="176"/>
      <c r="V37" s="30" t="n">
        <v>298</v>
      </c>
      <c r="AB37" s="0" t="n">
        <f aca="false">IF(AC37="","",SUM(AC37:AK37))</f>
        <v>15</v>
      </c>
      <c r="AC37" s="0" t="n">
        <f aca="false">IF(R37="","",R37-R36)</f>
        <v>0</v>
      </c>
      <c r="AD37" s="0" t="n">
        <f aca="false">IF(V37="","",V37-V36)</f>
        <v>15</v>
      </c>
    </row>
    <row r="38" customFormat="false" ht="15.75" hidden="false" customHeight="true" outlineLevel="0" collapsed="false">
      <c r="A38" s="186" t="n">
        <f aca="false">IF(D38="","",SUM($J$12:$L$12)-D38)</f>
        <v>5</v>
      </c>
      <c r="C38" s="30" t="n">
        <v>18</v>
      </c>
      <c r="D38" s="0" t="n">
        <f aca="false">IF(E38="","",SUM(E38:M38))</f>
        <v>2</v>
      </c>
      <c r="E38" s="0" t="n">
        <v>1</v>
      </c>
      <c r="H38" s="176"/>
      <c r="I38" s="0" t="n">
        <v>1</v>
      </c>
      <c r="N38" s="192"/>
      <c r="O38" s="203" t="n">
        <f aca="false">$R$26+$O$18</f>
        <v>938</v>
      </c>
      <c r="P38" s="30" t="n">
        <v>18</v>
      </c>
      <c r="Q38" s="0" t="n">
        <f aca="false">IF(R38="","",SUM(R38:AA38)-SUM($R$19:$AA$19))</f>
        <v>34</v>
      </c>
      <c r="R38" s="0" t="n">
        <v>918</v>
      </c>
      <c r="U38" s="176"/>
      <c r="V38" s="30" t="n">
        <v>298</v>
      </c>
      <c r="AB38" s="0" t="n">
        <f aca="false">IF(AC38="","",SUM(AC38:AK38))</f>
        <v>0</v>
      </c>
      <c r="AC38" s="0" t="n">
        <f aca="false">IF(R38="","",R38-R37)</f>
        <v>0</v>
      </c>
      <c r="AD38" s="0" t="n">
        <f aca="false">IF(V38="","",V38-V37)</f>
        <v>0</v>
      </c>
    </row>
    <row r="39" customFormat="false" ht="15.75" hidden="false" customHeight="true" outlineLevel="0" collapsed="false">
      <c r="A39" s="186" t="n">
        <f aca="false">IF(D39="","",SUM($J$12:$L$12)-D39)</f>
        <v>5.5</v>
      </c>
      <c r="C39" s="30" t="n">
        <v>19</v>
      </c>
      <c r="D39" s="0" t="n">
        <f aca="false">IF(E39="","",SUM(E39:M39))</f>
        <v>1.5</v>
      </c>
      <c r="E39" s="0" t="n">
        <v>1</v>
      </c>
      <c r="H39" s="176"/>
      <c r="I39" s="0" t="n">
        <v>0.5</v>
      </c>
      <c r="N39" s="192"/>
      <c r="O39" s="203" t="n">
        <f aca="false">O38+$O$18</f>
        <v>958</v>
      </c>
      <c r="P39" s="30" t="n">
        <v>19</v>
      </c>
      <c r="Q39" s="0" t="n">
        <f aca="false">IF(R39="","",SUM(R39:AA39)-SUM($R$19:$AA$19))</f>
        <v>34</v>
      </c>
      <c r="R39" s="0" t="n">
        <v>918</v>
      </c>
      <c r="U39" s="176"/>
      <c r="V39" s="30" t="n">
        <v>298</v>
      </c>
      <c r="AB39" s="0" t="n">
        <f aca="false">IF(AC39="","",SUM(AC39:AK39))</f>
        <v>0</v>
      </c>
      <c r="AC39" s="0" t="n">
        <f aca="false">IF(R39="","",R39-R38)</f>
        <v>0</v>
      </c>
      <c r="AD39" s="0" t="n">
        <f aca="false">IF(V39="","",V39-V38)</f>
        <v>0</v>
      </c>
    </row>
    <row r="40" customFormat="false" ht="15.75" hidden="false" customHeight="true" outlineLevel="0" collapsed="false">
      <c r="A40" s="186" t="n">
        <f aca="false">IF(D40="","",SUM($J$12:$L$12)-D40)</f>
        <v>6.5</v>
      </c>
      <c r="C40" s="130" t="n">
        <v>20</v>
      </c>
      <c r="D40" s="0" t="n">
        <f aca="false">IF(E40="","",SUM(E40:M40))</f>
        <v>0.5</v>
      </c>
      <c r="E40" s="0" t="n">
        <v>0</v>
      </c>
      <c r="H40" s="176"/>
      <c r="I40" s="0" t="n">
        <v>0.5</v>
      </c>
      <c r="N40" s="192"/>
      <c r="O40" s="203" t="n">
        <f aca="false">O39+$O$18</f>
        <v>978</v>
      </c>
      <c r="P40" s="130" t="n">
        <v>20</v>
      </c>
      <c r="Q40" s="0" t="n">
        <f aca="false">IF(R40="","",SUM(R40:AA40)-SUM($R$19:$AA$19))</f>
        <v>34</v>
      </c>
      <c r="R40" s="0" t="n">
        <v>918</v>
      </c>
      <c r="U40" s="176"/>
      <c r="V40" s="30" t="n">
        <v>298</v>
      </c>
      <c r="AB40" s="0" t="n">
        <f aca="false">IF(AC40="","",SUM(AC40:AK40))</f>
        <v>0</v>
      </c>
      <c r="AC40" s="0" t="n">
        <f aca="false">IF(R40="","",R40-R39)</f>
        <v>0</v>
      </c>
      <c r="AD40" s="0" t="n">
        <f aca="false">IF(V40="","",V40-V39)</f>
        <v>0</v>
      </c>
    </row>
    <row r="41" customFormat="false" ht="15.75" hidden="false" customHeight="true" outlineLevel="0" collapsed="false">
      <c r="A41" s="186" t="n">
        <f aca="false">IF(D41="","",SUM($J$12:$L$12)-D41)</f>
        <v>6</v>
      </c>
      <c r="C41" s="130" t="n">
        <v>21</v>
      </c>
      <c r="D41" s="0" t="n">
        <f aca="false">IF(E41="","",SUM(E41:M41))</f>
        <v>1</v>
      </c>
      <c r="E41" s="0" t="n">
        <v>0</v>
      </c>
      <c r="H41" s="176"/>
      <c r="I41" s="0" t="n">
        <v>1</v>
      </c>
      <c r="N41" s="192"/>
      <c r="O41" s="203" t="n">
        <f aca="false">O40+$O$18</f>
        <v>998</v>
      </c>
      <c r="P41" s="130" t="n">
        <v>21</v>
      </c>
      <c r="Q41" s="0" t="n">
        <f aca="false">IF(R41="","",SUM(R41:AA41)-SUM($R$19:$AA$19))</f>
        <v>44</v>
      </c>
      <c r="R41" s="0" t="n">
        <v>918</v>
      </c>
      <c r="U41" s="176"/>
      <c r="V41" s="30" t="n">
        <v>308</v>
      </c>
      <c r="AB41" s="0" t="n">
        <f aca="false">IF(AC41="","",SUM(AC41:AK41))</f>
        <v>10</v>
      </c>
      <c r="AC41" s="0" t="n">
        <f aca="false">IF(R41="","",R41-R40)</f>
        <v>0</v>
      </c>
      <c r="AD41" s="0" t="n">
        <f aca="false">IF(V41="","",V41-V40)</f>
        <v>10</v>
      </c>
    </row>
    <row r="42" customFormat="false" ht="15.75" hidden="false" customHeight="true" outlineLevel="0" collapsed="false">
      <c r="A42" s="186" t="n">
        <f aca="false">IF(D42="","",SUM($J$12:$L$12)-D42)</f>
        <v>5.25</v>
      </c>
      <c r="C42" s="30" t="n">
        <v>22</v>
      </c>
      <c r="D42" s="0" t="n">
        <f aca="false">IF(E42="","",SUM(E42:M42))</f>
        <v>1.75</v>
      </c>
      <c r="E42" s="0" t="n">
        <v>0</v>
      </c>
      <c r="H42" s="176"/>
      <c r="I42" s="0" t="n">
        <v>1.75</v>
      </c>
      <c r="N42" s="192"/>
      <c r="O42" s="203" t="n">
        <f aca="false">O41+$O$18</f>
        <v>1018</v>
      </c>
      <c r="P42" s="30" t="n">
        <v>22</v>
      </c>
      <c r="Q42" s="0" t="n">
        <f aca="false">IF(R42="","",SUM(R42:AA42)-SUM($R$19:$AA$19))</f>
        <v>44</v>
      </c>
      <c r="R42" s="0" t="n">
        <v>918</v>
      </c>
      <c r="U42" s="176"/>
      <c r="V42" s="30" t="n">
        <v>308</v>
      </c>
      <c r="AB42" s="0" t="n">
        <f aca="false">IF(AC42="","",SUM(AC42:AK42))</f>
        <v>0</v>
      </c>
      <c r="AC42" s="0" t="n">
        <f aca="false">IF(R42="","",R42-R41)</f>
        <v>0</v>
      </c>
      <c r="AD42" s="0" t="n">
        <f aca="false">IF(V42="","",V42-V41)</f>
        <v>0</v>
      </c>
    </row>
    <row r="43" customFormat="false" ht="15.75" hidden="false" customHeight="true" outlineLevel="0" collapsed="false">
      <c r="A43" s="186" t="n">
        <f aca="false">IF(D43="","",SUM($J$12:$L$12)-D43)</f>
        <v>4.5</v>
      </c>
      <c r="C43" s="30" t="n">
        <v>23</v>
      </c>
      <c r="D43" s="0" t="n">
        <f aca="false">IF(E43="","",SUM(E43:M43))</f>
        <v>2.5</v>
      </c>
      <c r="E43" s="0" t="n">
        <v>2</v>
      </c>
      <c r="F43" s="30"/>
      <c r="H43" s="159"/>
      <c r="I43" s="0" t="n">
        <v>0.5</v>
      </c>
      <c r="N43" s="192"/>
      <c r="O43" s="203" t="n">
        <f aca="false">O42+$O$18</f>
        <v>1038</v>
      </c>
      <c r="P43" s="30" t="n">
        <v>23</v>
      </c>
      <c r="Q43" s="0" t="n">
        <f aca="false">IF(R43="","",SUM(R43:AA43)-SUM($R$19:$AA$19))</f>
        <v>44</v>
      </c>
      <c r="R43" s="0" t="n">
        <v>918</v>
      </c>
      <c r="U43" s="176"/>
      <c r="V43" s="30" t="n">
        <v>308</v>
      </c>
      <c r="AB43" s="0" t="n">
        <f aca="false">IF(AC43="","",SUM(AC43:AK43))</f>
        <v>0</v>
      </c>
      <c r="AC43" s="0" t="n">
        <f aca="false">IF(R43="","",R43-R42)</f>
        <v>0</v>
      </c>
      <c r="AD43" s="0" t="n">
        <f aca="false">IF(V43="","",V43-V42)</f>
        <v>0</v>
      </c>
    </row>
    <row r="44" customFormat="false" ht="15.75" hidden="false" customHeight="true" outlineLevel="0" collapsed="false">
      <c r="A44" s="186" t="n">
        <f aca="false">IF(D44="","",SUM($J$12:$L$12)-D44)</f>
        <v>4.75</v>
      </c>
      <c r="C44" s="30" t="n">
        <v>24</v>
      </c>
      <c r="D44" s="0" t="n">
        <f aca="false">IF(E44="","",SUM(E44:M44))</f>
        <v>2.25</v>
      </c>
      <c r="E44" s="0" t="n">
        <v>1.5</v>
      </c>
      <c r="F44" s="30"/>
      <c r="H44" s="159"/>
      <c r="I44" s="0" t="n">
        <v>0.75</v>
      </c>
      <c r="O44" s="203" t="n">
        <f aca="false">O43+$O$18</f>
        <v>1058</v>
      </c>
      <c r="P44" s="30" t="n">
        <v>24</v>
      </c>
      <c r="Q44" s="0" t="n">
        <f aca="false">IF(R44="","",SUM(R44:AA44)-SUM($R$19:$AA$19))</f>
        <v>44</v>
      </c>
      <c r="R44" s="0" t="n">
        <v>918</v>
      </c>
      <c r="U44" s="176"/>
      <c r="V44" s="30" t="n">
        <v>308</v>
      </c>
      <c r="AB44" s="0" t="n">
        <f aca="false">IF(AC44="","",SUM(AC44:AK44))</f>
        <v>0</v>
      </c>
      <c r="AC44" s="0" t="n">
        <f aca="false">IF(R44="","",R44-R43)</f>
        <v>0</v>
      </c>
      <c r="AD44" s="0" t="n">
        <f aca="false">IF(V44="","",V44-V43)</f>
        <v>0</v>
      </c>
    </row>
    <row r="45" customFormat="false" ht="15.75" hidden="false" customHeight="true" outlineLevel="0" collapsed="false">
      <c r="A45" s="186" t="n">
        <f aca="false">IF(D45="","",SUM($J$12:$L$12)-D45)</f>
        <v>5.5</v>
      </c>
      <c r="C45" s="30" t="n">
        <v>25</v>
      </c>
      <c r="D45" s="0" t="n">
        <f aca="false">IF(E45="","",SUM(E45:M45))</f>
        <v>1.5</v>
      </c>
      <c r="E45" s="0" t="n">
        <v>1</v>
      </c>
      <c r="F45" s="30"/>
      <c r="H45" s="159"/>
      <c r="I45" s="0" t="n">
        <v>0.5</v>
      </c>
      <c r="O45" s="203" t="n">
        <f aca="false">O44+$O$18</f>
        <v>1078</v>
      </c>
      <c r="P45" s="30" t="n">
        <v>25</v>
      </c>
      <c r="Q45" s="0" t="n">
        <f aca="false">IF(R45="","",SUM(R45:AA45)-SUM($R$19:$AA$19))</f>
        <v>44</v>
      </c>
      <c r="R45" s="0" t="n">
        <v>918</v>
      </c>
      <c r="S45" s="30"/>
      <c r="U45" s="159"/>
      <c r="V45" s="30" t="n">
        <v>308</v>
      </c>
      <c r="AB45" s="0" t="n">
        <f aca="false">IF(AC45="","",SUM(AC45:AK45))</f>
        <v>0</v>
      </c>
      <c r="AC45" s="0" t="n">
        <f aca="false">IF(R45="","",R45-R44)</f>
        <v>0</v>
      </c>
      <c r="AD45" s="0" t="n">
        <f aca="false">IF(V45="","",V45-V44)</f>
        <v>0</v>
      </c>
    </row>
    <row r="46" customFormat="false" ht="15.75" hidden="false" customHeight="true" outlineLevel="0" collapsed="false">
      <c r="A46" s="186" t="n">
        <f aca="false">IF(D46="","",SUM($J$12:$L$12)-D46)</f>
        <v>5</v>
      </c>
      <c r="C46" s="30" t="n">
        <v>26</v>
      </c>
      <c r="D46" s="0" t="n">
        <f aca="false">IF(E46="","",SUM(E46:M46))</f>
        <v>2</v>
      </c>
      <c r="E46" s="0" t="n">
        <v>1.5</v>
      </c>
      <c r="F46" s="30"/>
      <c r="H46" s="159"/>
      <c r="I46" s="0" t="n">
        <v>0.5</v>
      </c>
      <c r="O46" s="203" t="n">
        <f aca="false">O45+$O$18</f>
        <v>1098</v>
      </c>
      <c r="P46" s="30" t="n">
        <v>26</v>
      </c>
      <c r="Q46" s="0" t="n">
        <f aca="false">IF(R46="","",SUM(R46:AA46)-SUM($R$19:$AA$19))</f>
        <v>44</v>
      </c>
      <c r="R46" s="0" t="n">
        <v>918</v>
      </c>
      <c r="S46" s="30"/>
      <c r="U46" s="159"/>
      <c r="V46" s="30" t="n">
        <v>308</v>
      </c>
      <c r="AB46" s="0" t="n">
        <f aca="false">IF(AC46="","",SUM(AC46:AK46))</f>
        <v>0</v>
      </c>
      <c r="AC46" s="0" t="n">
        <f aca="false">IF(R46="","",R46-R45)</f>
        <v>0</v>
      </c>
      <c r="AD46" s="0" t="n">
        <f aca="false">IF(V46="","",V46-V45)</f>
        <v>0</v>
      </c>
    </row>
    <row r="47" customFormat="false" ht="15.75" hidden="false" customHeight="true" outlineLevel="0" collapsed="false">
      <c r="A47" s="186" t="n">
        <f aca="false">IF(D47="","",SUM($J$12:$L$12)-D47)</f>
        <v>6.5</v>
      </c>
      <c r="C47" s="130" t="n">
        <v>27</v>
      </c>
      <c r="D47" s="0" t="n">
        <f aca="false">IF(E47="","",SUM(E47:M47))</f>
        <v>0.5</v>
      </c>
      <c r="E47" s="0" t="n">
        <v>0</v>
      </c>
      <c r="F47" s="30"/>
      <c r="H47" s="159"/>
      <c r="I47" s="0" t="n">
        <v>0.5</v>
      </c>
      <c r="O47" s="203" t="n">
        <f aca="false">O46+$O$18</f>
        <v>1118</v>
      </c>
      <c r="P47" s="130" t="n">
        <v>27</v>
      </c>
      <c r="Q47" s="0" t="n">
        <f aca="false">IF(R47="","",SUM(R47:AA47)-SUM($R$19:$AA$19))</f>
        <v>44</v>
      </c>
      <c r="R47" s="0" t="n">
        <v>918</v>
      </c>
      <c r="S47" s="30"/>
      <c r="U47" s="159"/>
      <c r="V47" s="30" t="n">
        <v>308</v>
      </c>
      <c r="AB47" s="0" t="n">
        <f aca="false">IF(AC47="","",SUM(AC47:AK47))</f>
        <v>0</v>
      </c>
      <c r="AC47" s="0" t="n">
        <f aca="false">IF(R47="","",R47-R46)</f>
        <v>0</v>
      </c>
      <c r="AD47" s="0" t="n">
        <f aca="false">IF(V47="","",V47-V46)</f>
        <v>0</v>
      </c>
    </row>
    <row r="48" customFormat="false" ht="15.75" hidden="false" customHeight="true" outlineLevel="0" collapsed="false">
      <c r="A48" s="186" t="n">
        <f aca="false">IF(D48="","",SUM($J$12:$L$12)-D48)</f>
        <v>5.5</v>
      </c>
      <c r="C48" s="130" t="n">
        <v>28</v>
      </c>
      <c r="D48" s="0" t="n">
        <f aca="false">IF(E48="","",SUM(E48:M48))</f>
        <v>1.5</v>
      </c>
      <c r="E48" s="0" t="n">
        <v>1</v>
      </c>
      <c r="H48" s="159"/>
      <c r="I48" s="0" t="n">
        <v>0.5</v>
      </c>
      <c r="O48" s="203" t="n">
        <f aca="false">O47+$O$18</f>
        <v>1138</v>
      </c>
      <c r="P48" s="130" t="n">
        <v>28</v>
      </c>
      <c r="Q48" s="0" t="n">
        <f aca="false">IF(R48="","",SUM(R48:AA48)-SUM($R$19:$AA$19))</f>
        <v>44</v>
      </c>
      <c r="R48" s="0" t="n">
        <v>918</v>
      </c>
      <c r="U48" s="159"/>
      <c r="V48" s="30" t="n">
        <v>308</v>
      </c>
      <c r="AB48" s="0" t="n">
        <f aca="false">IF(AC48="","",SUM(AC48:AK48))</f>
        <v>0</v>
      </c>
      <c r="AC48" s="0" t="n">
        <f aca="false">IF(R48="","",R48-R47)</f>
        <v>0</v>
      </c>
      <c r="AD48" s="0" t="n">
        <f aca="false">IF(V48="","",V48-V47)</f>
        <v>0</v>
      </c>
    </row>
    <row r="49" customFormat="false" ht="15.75" hidden="false" customHeight="true" outlineLevel="0" collapsed="false">
      <c r="A49" s="186" t="n">
        <f aca="false">IF(D49="","",SUM($J$12:$L$12)-D49)</f>
        <v>5.5</v>
      </c>
      <c r="C49" s="30" t="n">
        <v>29</v>
      </c>
      <c r="D49" s="0" t="n">
        <f aca="false">IF(E49="","",SUM(E49:M49))</f>
        <v>1.5</v>
      </c>
      <c r="E49" s="0" t="n">
        <v>1</v>
      </c>
      <c r="H49" s="159"/>
      <c r="I49" s="0" t="n">
        <v>0.5</v>
      </c>
      <c r="O49" s="203" t="n">
        <f aca="false">O48+$O$18</f>
        <v>1158</v>
      </c>
      <c r="P49" s="30" t="n">
        <v>29</v>
      </c>
      <c r="Q49" s="0" t="n">
        <f aca="false">IF(R49="","",SUM(R49:AA49)-SUM($R$19:$AA$19))</f>
        <v>44</v>
      </c>
      <c r="R49" s="0" t="n">
        <v>918</v>
      </c>
      <c r="U49" s="159"/>
      <c r="V49" s="30" t="n">
        <v>308</v>
      </c>
      <c r="AB49" s="0" t="n">
        <f aca="false">IF(AC49="","",SUM(AC49:AK49))</f>
        <v>0</v>
      </c>
      <c r="AC49" s="0" t="n">
        <f aca="false">IF(R49="","",R49-R48)</f>
        <v>0</v>
      </c>
      <c r="AD49" s="0" t="n">
        <f aca="false">IF(V49="","",V49-V48)</f>
        <v>0</v>
      </c>
    </row>
    <row r="50" customFormat="false" ht="15.75" hidden="false" customHeight="true" outlineLevel="0" collapsed="false">
      <c r="A50" s="186" t="n">
        <f aca="false">IF(D50="","",SUM($J$12:$L$12)-D50)</f>
        <v>6.5</v>
      </c>
      <c r="C50" s="30" t="n">
        <v>30</v>
      </c>
      <c r="D50" s="0" t="n">
        <f aca="false">IF(E50="","",SUM(E50:M50))</f>
        <v>0.5</v>
      </c>
      <c r="E50" s="0" t="n">
        <v>0</v>
      </c>
      <c r="H50" s="176"/>
      <c r="I50" s="0" t="n">
        <v>0.5</v>
      </c>
      <c r="O50" s="203" t="n">
        <f aca="false">O49+$O$18</f>
        <v>1178</v>
      </c>
      <c r="P50" s="30" t="n">
        <v>30</v>
      </c>
      <c r="Q50" s="0" t="n">
        <f aca="false">IF(R50="","",SUM(R50:AA50)-SUM($R$19:$AA$19))</f>
        <v>44</v>
      </c>
      <c r="R50" s="0" t="n">
        <v>918</v>
      </c>
      <c r="U50" s="176"/>
      <c r="V50" s="30" t="n">
        <v>308</v>
      </c>
      <c r="AB50" s="0" t="n">
        <f aca="false">IF(AC50="","",SUM(AC50:AK50))</f>
        <v>0</v>
      </c>
      <c r="AC50" s="0" t="n">
        <f aca="false">IF(R50="","",R50-R49)</f>
        <v>0</v>
      </c>
      <c r="AD50" s="0" t="n">
        <f aca="false">IF(V50="","",V50-V49)</f>
        <v>0</v>
      </c>
    </row>
    <row r="51" customFormat="false" ht="12.75" hidden="false" customHeight="false" outlineLevel="0" collapsed="false">
      <c r="A51" s="186" t="n">
        <f aca="false">IF(D51="","",SUM($J$12:$L$12)-D51)</f>
        <v>6.5</v>
      </c>
      <c r="C51" s="30" t="n">
        <v>31</v>
      </c>
      <c r="D51" s="0" t="n">
        <f aca="false">IF(E51="","",SUM(E51:M51))</f>
        <v>0.5</v>
      </c>
      <c r="E51" s="0" t="n">
        <v>0</v>
      </c>
      <c r="H51" s="176"/>
      <c r="I51" s="0" t="n">
        <v>0.5</v>
      </c>
      <c r="O51" s="203" t="n">
        <f aca="false">O50+$O$18</f>
        <v>1198</v>
      </c>
      <c r="P51" s="30" t="n">
        <v>31</v>
      </c>
      <c r="Q51" s="0" t="n">
        <f aca="false">IF(R51="","",SUM(R51:AA51)-SUM($R$19:$AA$19))</f>
        <v>53</v>
      </c>
      <c r="R51" s="0" t="n">
        <v>926</v>
      </c>
      <c r="U51" s="176"/>
      <c r="V51" s="30" t="n">
        <v>309</v>
      </c>
      <c r="AB51" s="0" t="n">
        <f aca="false">IF(AC51="","",SUM(AC51:AK51))</f>
        <v>9</v>
      </c>
      <c r="AC51" s="0" t="n">
        <f aca="false">IF(R51="","",R51-R50)</f>
        <v>8</v>
      </c>
      <c r="AD51" s="0" t="n">
        <f aca="false">IF(V51="","",V51-V50)</f>
        <v>1</v>
      </c>
    </row>
    <row r="52" customFormat="false" ht="12.75" hidden="false" customHeight="false" outlineLevel="0" collapsed="false">
      <c r="C52" s="30"/>
      <c r="P52" s="30"/>
    </row>
    <row r="53" customFormat="false" ht="12.75" hidden="false" customHeight="false" outlineLevel="0" collapsed="false">
      <c r="C53" s="30"/>
      <c r="O53" s="203" t="n">
        <f aca="false">COUNT(O38:O51)</f>
        <v>14</v>
      </c>
      <c r="P53" s="30"/>
    </row>
    <row r="54" customFormat="false" ht="12.75" hidden="false" customHeight="false" outlineLevel="0" collapsed="false">
      <c r="C54" s="130"/>
    </row>
    <row r="55" customFormat="false" ht="12.75" hidden="false" customHeight="false" outlineLevel="0" collapsed="false">
      <c r="C55" s="130"/>
    </row>
    <row r="56" customFormat="false" ht="12.75" hidden="false" customHeight="false" outlineLevel="0" collapsed="false">
      <c r="C56" s="30"/>
    </row>
    <row r="57" customFormat="false" ht="12.75" hidden="false" customHeight="false" outlineLevel="0" collapsed="false">
      <c r="C57" s="30"/>
    </row>
    <row r="91" customFormat="false" ht="12.75" hidden="false" customHeight="false" outlineLevel="0" collapsed="false">
      <c r="D91" s="0" t="n">
        <v>343</v>
      </c>
      <c r="E91" s="0" t="n">
        <v>2.5</v>
      </c>
      <c r="F91" s="0" t="n">
        <f aca="false">D91*E91</f>
        <v>857.5</v>
      </c>
      <c r="G91" s="134" t="n">
        <f aca="false">F91/3.7/7</f>
        <v>33.1081081081081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D22:AD28">
    <cfRule type="cellIs" priority="5" operator="equal" aboveAverage="0" equalAverage="0" bottom="0" percent="0" rank="0" text="" dxfId="0">
      <formula>$AD$18</formula>
    </cfRule>
  </conditionalFormatting>
  <conditionalFormatting sqref="AC30:AC51">
    <cfRule type="cellIs" priority="6" operator="equal" aboveAverage="0" equalAverage="0" bottom="0" percent="0" rank="0" text="" dxfId="0">
      <formula>$AC$18</formula>
    </cfRule>
    <cfRule type="cellIs" priority="7" operator="equal" aboveAverage="0" equalAverage="0" bottom="0" percent="0" rank="0" text="" dxfId="1">
      <formula>$AC$18</formula>
    </cfRule>
  </conditionalFormatting>
  <conditionalFormatting sqref="AD30:AD51">
    <cfRule type="cellIs" priority="8" operator="equal" aboveAverage="0" equalAverage="0" bottom="0" percent="0" rank="0" text="" dxfId="2">
      <formula>$AD$18</formula>
    </cfRule>
  </conditionalFormatting>
  <conditionalFormatting sqref="AB30:AB51">
    <cfRule type="cellIs" priority="9" operator="equal" aboveAverage="0" equalAverage="0" bottom="0" percent="0" rank="0" text="" dxfId="3">
      <formula>$AB$18</formula>
    </cfRule>
  </conditionalFormatting>
  <conditionalFormatting sqref="AB29">
    <cfRule type="cellIs" priority="10" operator="equal" aboveAverage="0" equalAverage="0" bottom="0" percent="0" rank="0" text="" dxfId="4">
      <formula>$AB$18</formula>
    </cfRule>
  </conditionalFormatting>
  <conditionalFormatting sqref="AB21">
    <cfRule type="cellIs" priority="11" operator="equal" aboveAverage="0" equalAverage="0" bottom="0" percent="0" rank="0" text="" dxfId="5">
      <formula>$AB$18</formula>
    </cfRule>
  </conditionalFormatting>
  <conditionalFormatting sqref="AB22">
    <cfRule type="cellIs" priority="12" operator="equal" aboveAverage="0" equalAverage="0" bottom="0" percent="0" rank="0" text="" dxfId="6">
      <formula>$AB$18</formula>
    </cfRule>
  </conditionalFormatting>
  <conditionalFormatting sqref="AB23">
    <cfRule type="cellIs" priority="13" operator="equal" aboveAverage="0" equalAverage="0" bottom="0" percent="0" rank="0" text="" dxfId="7">
      <formula>$AB$18</formula>
    </cfRule>
  </conditionalFormatting>
  <conditionalFormatting sqref="AB24">
    <cfRule type="cellIs" priority="14" operator="equal" aboveAverage="0" equalAverage="0" bottom="0" percent="0" rank="0" text="" dxfId="8">
      <formula>$AB$18</formula>
    </cfRule>
  </conditionalFormatting>
  <conditionalFormatting sqref="AB25">
    <cfRule type="cellIs" priority="15" operator="equal" aboveAverage="0" equalAverage="0" bottom="0" percent="0" rank="0" text="" dxfId="9">
      <formula>$AB$18</formula>
    </cfRule>
  </conditionalFormatting>
  <conditionalFormatting sqref="AB26">
    <cfRule type="cellIs" priority="16" operator="equal" aboveAverage="0" equalAverage="0" bottom="0" percent="0" rank="0" text="" dxfId="10">
      <formula>$AB$18</formula>
    </cfRule>
  </conditionalFormatting>
  <conditionalFormatting sqref="AB27">
    <cfRule type="cellIs" priority="17" operator="equal" aboveAverage="0" equalAverage="0" bottom="0" percent="0" rank="0" text="" dxfId="11">
      <formula>$AB$18</formula>
    </cfRule>
  </conditionalFormatting>
  <conditionalFormatting sqref="AB28">
    <cfRule type="cellIs" priority="18" operator="equal" aboveAverage="0" equalAverage="0" bottom="0" percent="0" rank="0" text="" dxfId="12">
      <formula>$AB$18</formula>
    </cfRule>
  </conditionalFormatting>
  <conditionalFormatting sqref="A20:A51">
    <cfRule type="cellIs" priority="19" operator="lessThan" aboveAverage="0" equalAverage="0" bottom="0" percent="0" rank="0" text="" dxfId="13">
      <formula>0</formula>
    </cfRule>
  </conditionalFormatting>
  <conditionalFormatting sqref="A21:A51">
    <cfRule type="cellIs" priority="20" operator="lessThan" aboveAverage="0" equalAverage="0" bottom="0" percent="0" rank="0" text="" dxfId="14">
      <formula>0</formula>
    </cfRule>
    <cfRule type="cellIs" priority="21" operator="lessThan" aboveAverage="0" equalAverage="0" bottom="0" percent="0" rank="0" text="" dxfId="15">
      <formula>0</formula>
    </cfRule>
    <cfRule type="cellIs" priority="22" operator="less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2" activeCellId="0" sqref="J12"/>
    </sheetView>
  </sheetViews>
  <sheetFormatPr defaultRowHeight="12.75"/>
  <cols>
    <col collapsed="false" hidden="false" max="1" min="1" style="0" width="10.8010204081633"/>
    <col collapsed="false" hidden="false" max="30" min="2" style="0" width="8.23469387755102"/>
    <col collapsed="false" hidden="false" max="31" min="31" style="0" width="10.2602040816327"/>
    <col collapsed="false" hidden="false" max="1025" min="32" style="0" width="8.23469387755102"/>
  </cols>
  <sheetData>
    <row r="1" customFormat="false" ht="12.75" hidden="false" customHeight="false" outlineLevel="0" collapsed="false">
      <c r="I1" s="163" t="n">
        <f aca="true">NOW()</f>
        <v>43164.751189919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2.7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164" t="n">
        <f aca="false">I2-I1</f>
        <v>-547.176953807888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166" t="s">
        <v>54</v>
      </c>
      <c r="AF3" s="167"/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166" t="s">
        <v>96</v>
      </c>
      <c r="AF4" s="168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268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171" t="s">
        <v>61</v>
      </c>
      <c r="AF5" s="172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e">
        <f aca="false">C5/R17</f>
        <v>#DIV/0!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0.375</v>
      </c>
      <c r="K8" s="180" t="n">
        <v>0.472222222222222</v>
      </c>
      <c r="L8" s="180" t="n">
        <v>0.390972222222222</v>
      </c>
      <c r="M8" s="180" t="n">
        <v>0.390972222222222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182" t="s">
        <v>97</v>
      </c>
      <c r="AF8" s="183" t="n">
        <v>1.5</v>
      </c>
    </row>
    <row r="9" customFormat="false" ht="15.75" hidden="false" customHeight="true" outlineLevel="0" collapsed="false">
      <c r="J9" s="180" t="n">
        <v>0.833333333333333</v>
      </c>
      <c r="K9" s="180" t="n">
        <v>0.75</v>
      </c>
      <c r="L9" s="180" t="n">
        <v>0.422222222222222</v>
      </c>
      <c r="M9" s="180" t="n">
        <v>0.422222222222222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</row>
    <row r="10" customFormat="false" ht="15.75" hidden="false" customHeight="true" outlineLevel="0" collapsed="false">
      <c r="J10" s="174" t="n">
        <f aca="false">(J9-J8)*24</f>
        <v>11</v>
      </c>
      <c r="K10" s="174" t="n">
        <f aca="false">(K9-K8)*24</f>
        <v>6.66666666666667</v>
      </c>
      <c r="L10" s="174" t="n">
        <f aca="false">(L9-L8)*24</f>
        <v>0.75</v>
      </c>
      <c r="M10" s="174" t="n">
        <f aca="false">(M9-M8)*24</f>
        <v>0.75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6</v>
      </c>
    </row>
    <row r="13" customFormat="false" ht="15.75" hidden="false" customHeight="true" outlineLevel="0" collapsed="false">
      <c r="B13" s="186" t="n">
        <f aca="false">(B14*B15-D17)/(B15-COUNT(D21:D51))</f>
        <v>25.0793333333333</v>
      </c>
      <c r="C13" s="30" t="s">
        <v>80</v>
      </c>
      <c r="D13" s="133"/>
      <c r="E13" s="133" t="n">
        <f aca="false">F5/E15</f>
        <v>21.7090909090909</v>
      </c>
      <c r="H13" s="176"/>
      <c r="R13" s="133" t="n">
        <f aca="false">R16/E18</f>
        <v>0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Q15" s="30"/>
      <c r="R15" s="190" t="n">
        <f aca="false">MAX(R21:R51)/F5</f>
        <v>0.775544388609715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0</v>
      </c>
      <c r="S16" s="132"/>
      <c r="T16" s="132"/>
      <c r="U16" s="30" t="n">
        <f aca="false">MAX(U21:U51)-U19</f>
        <v>0</v>
      </c>
      <c r="V16" s="30" t="n">
        <f aca="false">MAX(V21:V51)-V19</f>
        <v>62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64.1089677419355</v>
      </c>
      <c r="B17" s="192" t="n">
        <f aca="false">B14*COUNT(D21:D51)</f>
        <v>103.870967741935</v>
      </c>
      <c r="C17" s="193" t="s">
        <v>88</v>
      </c>
      <c r="D17" s="194" t="n">
        <f aca="false">SUM(D21:D51)</f>
        <v>39.762</v>
      </c>
      <c r="E17" s="30"/>
      <c r="F17" s="30" t="n">
        <f aca="false">D17-E14</f>
        <v>-75.238</v>
      </c>
      <c r="H17" s="176"/>
      <c r="O17" s="184" t="s">
        <v>1</v>
      </c>
      <c r="P17" s="0" t="s">
        <v>89</v>
      </c>
      <c r="R17" s="170" t="n">
        <f aca="false">(MAX(R21:R51)-R19)/COUNT(R21:R51)</f>
        <v>0</v>
      </c>
      <c r="S17" s="30"/>
      <c r="U17" s="133" t="n">
        <f aca="false">U16/COUNT(U21:U51)</f>
        <v>0</v>
      </c>
      <c r="V17" s="134" t="n">
        <f aca="false">(MAX(V21:V51)-V19)/COUNT(V21:V51)</f>
        <v>2.21428571428571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30" t="n">
        <f aca="false">SUM(E21:E51)</f>
        <v>12.01</v>
      </c>
      <c r="F18" s="30" t="n">
        <f aca="false">SUM(F21:F51)</f>
        <v>0</v>
      </c>
      <c r="G18" s="30" t="n">
        <f aca="false">SUM(G21:G51)</f>
        <v>0</v>
      </c>
      <c r="H18" s="159" t="n">
        <f aca="false">SUM(H21:H51)</f>
        <v>0.001</v>
      </c>
      <c r="I18" s="195" t="n">
        <f aca="false">SUM(I21:I51)</f>
        <v>21.75</v>
      </c>
      <c r="L18" s="196" t="n">
        <f aca="false">SUM(L21:L51)</f>
        <v>6.001</v>
      </c>
      <c r="O18" s="192" t="n">
        <v>20</v>
      </c>
      <c r="P18" s="0" t="s">
        <v>90</v>
      </c>
      <c r="R18" s="0" t="n">
        <f aca="false">F5-MAX(R21:R51)</f>
        <v>268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46</v>
      </c>
      <c r="AC18" s="0" t="n">
        <f aca="false">MAX(AC21:AC51)</f>
        <v>0</v>
      </c>
      <c r="AD18" s="0" t="n">
        <f aca="false">MAX(AD21:AD51)</f>
        <v>46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156.238</v>
      </c>
      <c r="C19" s="30" t="s">
        <v>86</v>
      </c>
      <c r="D19" s="132" t="n">
        <f aca="false">D17/COUNT(D21:D51)</f>
        <v>1.42007142857143</v>
      </c>
      <c r="E19" s="132" t="n">
        <f aca="false">E18/COUNT(E21:E51)</f>
        <v>0.428928571428571</v>
      </c>
      <c r="F19" s="30" t="n">
        <f aca="false">IF(COUNT(F21:F51)&gt;0,(F18/COUNT(F21:F51)),0)</f>
        <v>0</v>
      </c>
      <c r="G19" s="30" t="n">
        <f aca="false">IF(COUNT(G21:G51)&gt;0,(G18/COUNT(G21:G51)),0)</f>
        <v>0</v>
      </c>
      <c r="H19" s="191" t="n">
        <f aca="false">H18/COUNT(D21:D51)</f>
        <v>3.57142857142857E-005</v>
      </c>
      <c r="I19" s="132" t="n">
        <f aca="false">I18/COUNT(I21:I51)</f>
        <v>0.776785714285714</v>
      </c>
      <c r="L19" s="132" t="n">
        <f aca="false">L18/COUNT(L21:L51)</f>
        <v>3.0005</v>
      </c>
      <c r="O19" s="184" t="n">
        <f aca="false">COUNT(P21:P51)</f>
        <v>28</v>
      </c>
      <c r="P19" s="198" t="s">
        <v>91</v>
      </c>
      <c r="R19" s="0" t="n">
        <v>926</v>
      </c>
      <c r="S19" s="132" t="n">
        <v>0</v>
      </c>
      <c r="T19" s="30"/>
      <c r="U19" s="30" t="n">
        <v>0</v>
      </c>
      <c r="V19" s="30" t="n">
        <v>309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30" t="s">
        <v>16</v>
      </c>
      <c r="N20" s="30" t="s">
        <v>17</v>
      </c>
      <c r="O20" s="184" t="n">
        <f aca="false">$F$5-R28</f>
        <v>268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6.488</v>
      </c>
      <c r="C21" s="30" t="n">
        <v>1</v>
      </c>
      <c r="D21" s="170" t="n">
        <f aca="false">IF(E21="","",SUM(E21:M21))</f>
        <v>0.512</v>
      </c>
      <c r="E21" s="0" t="n">
        <v>0.01</v>
      </c>
      <c r="H21" s="176" t="n">
        <v>0.001</v>
      </c>
      <c r="I21" s="0" t="n">
        <v>0.5</v>
      </c>
      <c r="L21" s="0" t="n">
        <v>0.001</v>
      </c>
      <c r="P21" s="30" t="n">
        <v>1</v>
      </c>
      <c r="Q21" s="0" t="n">
        <f aca="false">IF(R21="","",SUM(R21:AA21)-SUM($R$19:$AA$19))</f>
        <v>0</v>
      </c>
      <c r="R21" s="0" t="n">
        <v>926</v>
      </c>
      <c r="U21" s="176" t="n">
        <v>0</v>
      </c>
      <c r="V21" s="30" t="n">
        <v>309</v>
      </c>
      <c r="AB21" s="0" t="n">
        <f aca="false">IF(AC21="","",SUM(AC21:AK21))</f>
        <v>0</v>
      </c>
      <c r="AC21" s="199" t="n">
        <f aca="false">R21-R19</f>
        <v>0</v>
      </c>
      <c r="AD21" s="199" t="n">
        <f aca="false">V21-V19</f>
        <v>0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n">
        <f aca="false">IF(D22="","",SUM($J$12:$L$12)-D22)</f>
        <v>6</v>
      </c>
      <c r="C22" s="30" t="n">
        <v>2</v>
      </c>
      <c r="D22" s="170" t="n">
        <f aca="false">IF(E22="","",SUM(E22:M22))</f>
        <v>1</v>
      </c>
      <c r="E22" s="0" t="n">
        <v>0</v>
      </c>
      <c r="H22" s="176"/>
      <c r="I22" s="0" t="n">
        <v>1</v>
      </c>
      <c r="N22" s="192"/>
      <c r="P22" s="30" t="n">
        <v>2</v>
      </c>
      <c r="Q22" s="0" t="n">
        <f aca="false">IF(R22="","",SUM(R22:AA22)-SUM($R$19:$AA$19))</f>
        <v>0</v>
      </c>
      <c r="R22" s="0" t="n">
        <v>926</v>
      </c>
      <c r="U22" s="176"/>
      <c r="V22" s="30" t="n">
        <v>309</v>
      </c>
      <c r="AB22" s="0" t="n">
        <f aca="false">IF(AC22="","",SUM(AC22:AK22))</f>
        <v>0</v>
      </c>
      <c r="AC22" s="0" t="n">
        <f aca="false">IF(R22="","",R22-R21)</f>
        <v>0</v>
      </c>
      <c r="AD22" s="0" t="n">
        <f aca="false">IF(V22="","",V22-V21)</f>
        <v>0</v>
      </c>
    </row>
    <row r="23" customFormat="false" ht="15.75" hidden="false" customHeight="true" outlineLevel="0" collapsed="false">
      <c r="A23" s="186" t="n">
        <f aca="false">IF(D23="","",SUM($J$12:$L$12)-D23)</f>
        <v>6.5</v>
      </c>
      <c r="C23" s="130" t="n">
        <v>3</v>
      </c>
      <c r="D23" s="170" t="n">
        <f aca="false">IF(E23="","",SUM(E23:N23))</f>
        <v>0.5</v>
      </c>
      <c r="E23" s="134" t="n">
        <v>0</v>
      </c>
      <c r="H23" s="200"/>
      <c r="I23" s="0" t="n">
        <v>0.5</v>
      </c>
      <c r="N23" s="192"/>
      <c r="P23" s="130" t="n">
        <v>3</v>
      </c>
      <c r="Q23" s="0" t="n">
        <f aca="false">IF(R23="","",SUM(R23:AA23)-SUM($R$19:$AA$19))</f>
        <v>0</v>
      </c>
      <c r="R23" s="0" t="n">
        <v>926</v>
      </c>
      <c r="U23" s="176"/>
      <c r="V23" s="30" t="n">
        <v>309</v>
      </c>
      <c r="AB23" s="0" t="n">
        <f aca="false">IF(AC23="","",SUM(AC23:AK23))</f>
        <v>0</v>
      </c>
      <c r="AC23" s="0" t="n">
        <f aca="false">IF(R23="","",R23-R22)</f>
        <v>0</v>
      </c>
      <c r="AD23" s="0" t="n">
        <f aca="false">IF(V23="","",V23-V22)</f>
        <v>0</v>
      </c>
    </row>
    <row r="24" customFormat="false" ht="15.75" hidden="false" customHeight="true" outlineLevel="0" collapsed="false">
      <c r="A24" s="186" t="n">
        <f aca="false">IF(D24="","",SUM($J$12:$L$12)-D24)</f>
        <v>6.5</v>
      </c>
      <c r="C24" s="130" t="n">
        <v>4</v>
      </c>
      <c r="D24" s="0" t="n">
        <f aca="false">IF(E24="","",SUM(E24:N24))</f>
        <v>0.5</v>
      </c>
      <c r="E24" s="0" t="n">
        <v>0</v>
      </c>
      <c r="H24" s="176"/>
      <c r="I24" s="0" t="n">
        <v>0.5</v>
      </c>
      <c r="N24" s="192"/>
      <c r="P24" s="130" t="n">
        <v>4</v>
      </c>
      <c r="Q24" s="0" t="n">
        <f aca="false">IF(R24="","",SUM(R24:AA24)-SUM($R$19:$AA$19))</f>
        <v>0</v>
      </c>
      <c r="R24" s="0" t="n">
        <v>926</v>
      </c>
      <c r="U24" s="176"/>
      <c r="V24" s="30" t="n">
        <v>309</v>
      </c>
      <c r="AB24" s="0" t="n">
        <f aca="false">IF(AC24="","",SUM(AC24:AK24))</f>
        <v>0</v>
      </c>
      <c r="AC24" s="0" t="n">
        <f aca="false">IF(R24="","",R24-R23)</f>
        <v>0</v>
      </c>
      <c r="AD24" s="0" t="n">
        <f aca="false">IF(V24="","",V24-V23)</f>
        <v>0</v>
      </c>
    </row>
    <row r="25" customFormat="false" ht="15.75" hidden="false" customHeight="true" outlineLevel="0" collapsed="false">
      <c r="A25" s="186" t="n">
        <f aca="false">IF(D25="","",SUM($J$12:$L$12)-D25)</f>
        <v>2.75</v>
      </c>
      <c r="C25" s="30" t="n">
        <v>5</v>
      </c>
      <c r="D25" s="0" t="n">
        <f aca="false">IF(E25="","",SUM(E25:N25))</f>
        <v>4.25</v>
      </c>
      <c r="E25" s="0" t="n">
        <v>3</v>
      </c>
      <c r="H25" s="176"/>
      <c r="I25" s="0" t="n">
        <v>1.25</v>
      </c>
      <c r="N25" s="192"/>
      <c r="P25" s="30" t="n">
        <v>5</v>
      </c>
      <c r="Q25" s="0" t="n">
        <f aca="false">IF(R25="","",SUM(R25:AA25)-SUM($R$19:$AA$19))</f>
        <v>0</v>
      </c>
      <c r="R25" s="0" t="n">
        <v>926</v>
      </c>
      <c r="U25" s="176"/>
      <c r="V25" s="30" t="n">
        <v>309</v>
      </c>
      <c r="AB25" s="0" t="n">
        <f aca="false">IF(AC25="","",SUM(AC25:AK25))</f>
        <v>0</v>
      </c>
      <c r="AC25" s="0" t="n">
        <f aca="false">IF(R25="","",R25-R24)</f>
        <v>0</v>
      </c>
      <c r="AD25" s="0" t="n">
        <f aca="false">IF(V25="","",V25-V24)</f>
        <v>0</v>
      </c>
    </row>
    <row r="26" customFormat="false" ht="15.75" hidden="false" customHeight="true" outlineLevel="0" collapsed="false">
      <c r="A26" s="186" t="n">
        <f aca="false">IF(D26="","",SUM($J$12:$L$12)-D26)</f>
        <v>3.5</v>
      </c>
      <c r="C26" s="30" t="n">
        <v>6</v>
      </c>
      <c r="D26" s="0" t="n">
        <f aca="false">IF(E26="","",SUM(E26:N26))</f>
        <v>3.5</v>
      </c>
      <c r="E26" s="0" t="n">
        <v>2.5</v>
      </c>
      <c r="H26" s="176"/>
      <c r="I26" s="0" t="n">
        <v>1</v>
      </c>
      <c r="N26" s="192"/>
      <c r="P26" s="30" t="n">
        <v>6</v>
      </c>
      <c r="Q26" s="0" t="n">
        <f aca="false">IF(R26="","",SUM(R26:AA26)-SUM($R$19:$AA$19))</f>
        <v>0</v>
      </c>
      <c r="R26" s="0" t="n">
        <v>926</v>
      </c>
      <c r="U26" s="176"/>
      <c r="V26" s="30" t="n">
        <v>309</v>
      </c>
      <c r="AB26" s="0" t="n">
        <f aca="false">IF(AC26="","",SUM(AC26:AK26))</f>
        <v>0</v>
      </c>
      <c r="AC26" s="0" t="n">
        <f aca="false">IF(R26="","",R26-R25)</f>
        <v>0</v>
      </c>
      <c r="AD26" s="0" t="n">
        <f aca="false">IF(V26="","",V26-V25)</f>
        <v>0</v>
      </c>
    </row>
    <row r="27" customFormat="false" ht="15.75" hidden="false" customHeight="true" outlineLevel="0" collapsed="false">
      <c r="A27" s="186" t="n">
        <f aca="false">IF(D27="","",SUM($J$12:$L$12)-D27)</f>
        <v>1.5</v>
      </c>
      <c r="C27" s="30" t="n">
        <v>7</v>
      </c>
      <c r="D27" s="0" t="n">
        <f aca="false">IF(E27="","",SUM(E27:N27))</f>
        <v>5.5</v>
      </c>
      <c r="E27" s="0" t="n">
        <v>2.5</v>
      </c>
      <c r="H27" s="176"/>
      <c r="I27" s="0" t="n">
        <v>3</v>
      </c>
      <c r="N27" s="192"/>
      <c r="P27" s="30" t="n">
        <v>7</v>
      </c>
      <c r="Q27" s="0" t="n">
        <f aca="false">IF(R27="","",SUM(R27:AA27)-SUM($R$19:$AA$19))</f>
        <v>3</v>
      </c>
      <c r="R27" s="0" t="n">
        <v>926</v>
      </c>
      <c r="U27" s="176"/>
      <c r="V27" s="30" t="n">
        <v>312</v>
      </c>
      <c r="AB27" s="0" t="n">
        <f aca="false">IF(AC27="","",SUM(AC27:AK27))</f>
        <v>3</v>
      </c>
      <c r="AC27" s="0" t="n">
        <f aca="false">IF(R27="","",R27-R26)</f>
        <v>0</v>
      </c>
      <c r="AD27" s="0" t="n">
        <f aca="false">IF(V27="","",V27-V26)</f>
        <v>3</v>
      </c>
    </row>
    <row r="28" customFormat="false" ht="15.75" hidden="false" customHeight="true" outlineLevel="0" collapsed="false">
      <c r="A28" s="186" t="n">
        <f aca="false">IF(D28="","",SUM($J$12:$L$12)-D28)</f>
        <v>6</v>
      </c>
      <c r="C28" s="30" t="n">
        <v>8</v>
      </c>
      <c r="D28" s="170" t="n">
        <f aca="false">IF(E28="","",SUM(E28:N28))</f>
        <v>1</v>
      </c>
      <c r="E28" s="0" t="n">
        <v>0.5</v>
      </c>
      <c r="H28" s="176"/>
      <c r="I28" s="0" t="n">
        <v>0.5</v>
      </c>
      <c r="N28" s="192"/>
      <c r="P28" s="30" t="n">
        <v>8</v>
      </c>
      <c r="Q28" s="0" t="n">
        <f aca="false">IF(R28="","",SUM(R28:AA28)-SUM($R$19:$AA$19))</f>
        <v>3</v>
      </c>
      <c r="R28" s="0" t="n">
        <v>926</v>
      </c>
      <c r="U28" s="176"/>
      <c r="V28" s="30" t="n">
        <v>312</v>
      </c>
      <c r="AB28" s="0" t="n">
        <f aca="false">IF(AC28="","",SUM(AC28:AK28))</f>
        <v>0</v>
      </c>
      <c r="AC28" s="0" t="n">
        <f aca="false">IF(R28="","",R28-R27)</f>
        <v>0</v>
      </c>
      <c r="AD28" s="0" t="n">
        <f aca="false">IF(V28="","",V28-V27)</f>
        <v>0</v>
      </c>
    </row>
    <row r="29" customFormat="false" ht="15.75" hidden="false" customHeight="true" outlineLevel="0" collapsed="false">
      <c r="A29" s="186" t="n">
        <f aca="false">IF(D29="","",SUM($J$12:$L$12)-D29)</f>
        <v>4.5</v>
      </c>
      <c r="C29" s="30" t="n">
        <v>9</v>
      </c>
      <c r="D29" s="0" t="n">
        <f aca="false">IF(E29="","",SUM(E29:M29))</f>
        <v>2.5</v>
      </c>
      <c r="E29" s="0" t="n">
        <v>0.5</v>
      </c>
      <c r="H29" s="176"/>
      <c r="I29" s="0" t="n">
        <v>2</v>
      </c>
      <c r="N29" s="192"/>
      <c r="P29" s="30" t="n">
        <v>9</v>
      </c>
      <c r="Q29" s="0" t="n">
        <f aca="false">IF(R29="","",SUM(R29:AA29)-SUM($R$19:$AA$19))</f>
        <v>3</v>
      </c>
      <c r="R29" s="0" t="n">
        <v>926</v>
      </c>
      <c r="U29" s="176"/>
      <c r="V29" s="30" t="n">
        <v>312</v>
      </c>
      <c r="AB29" s="0" t="n">
        <f aca="false">IF(AC29="","",SUM(AC29:AK29))</f>
        <v>0</v>
      </c>
      <c r="AC29" s="0" t="n">
        <f aca="false">IF(R29="","",R29-R28)</f>
        <v>0</v>
      </c>
      <c r="AD29" s="0" t="n">
        <f aca="false">IF(V29="","",V29-V28)</f>
        <v>0</v>
      </c>
    </row>
    <row r="30" customFormat="false" ht="15.75" hidden="false" customHeight="true" outlineLevel="0" collapsed="false">
      <c r="A30" s="186" t="n">
        <f aca="false">IF(D30="","",SUM($J$12:$L$12)-D30)</f>
        <v>6.5</v>
      </c>
      <c r="C30" s="130" t="n">
        <v>10</v>
      </c>
      <c r="D30" s="0" t="n">
        <f aca="false">IF(E30="","",SUM(E30:M30))</f>
        <v>0.5</v>
      </c>
      <c r="E30" s="0" t="n">
        <v>0</v>
      </c>
      <c r="H30" s="176"/>
      <c r="I30" s="0" t="n">
        <v>0.5</v>
      </c>
      <c r="N30" s="192"/>
      <c r="P30" s="130" t="n">
        <v>10</v>
      </c>
      <c r="Q30" s="0" t="n">
        <f aca="false">IF(R30="","",SUM(R30:AA30)-SUM($R$19:$AA$19))</f>
        <v>3</v>
      </c>
      <c r="R30" s="0" t="n">
        <v>926</v>
      </c>
      <c r="U30" s="176"/>
      <c r="V30" s="30" t="n">
        <v>312</v>
      </c>
      <c r="AB30" s="0" t="n">
        <f aca="false">IF(AC30="","",SUM(AC30:AK30))</f>
        <v>0</v>
      </c>
      <c r="AC30" s="0" t="n">
        <f aca="false">IF(R30="","",R30-R29)</f>
        <v>0</v>
      </c>
      <c r="AD30" s="0" t="n">
        <f aca="false">IF(V30="","",V30-V29)</f>
        <v>0</v>
      </c>
    </row>
    <row r="31" customFormat="false" ht="15.75" hidden="false" customHeight="true" outlineLevel="0" collapsed="false">
      <c r="A31" s="186" t="n">
        <f aca="false">IF(D31="","",SUM($J$12:$L$12)-D31)</f>
        <v>6.5</v>
      </c>
      <c r="C31" s="130" t="n">
        <v>11</v>
      </c>
      <c r="D31" s="0" t="n">
        <f aca="false">IF(E31="","",SUM(E31:M31))</f>
        <v>0.5</v>
      </c>
      <c r="E31" s="0" t="n">
        <v>0</v>
      </c>
      <c r="H31" s="176"/>
      <c r="I31" s="0" t="n">
        <v>0.5</v>
      </c>
      <c r="N31" s="192"/>
      <c r="P31" s="130" t="n">
        <v>11</v>
      </c>
      <c r="Q31" s="0" t="n">
        <f aca="false">IF(R31="","",SUM(R31:AA31)-SUM($R$19:$AA$19))</f>
        <v>3</v>
      </c>
      <c r="R31" s="0" t="n">
        <v>926</v>
      </c>
      <c r="U31" s="176"/>
      <c r="V31" s="30" t="n">
        <v>312</v>
      </c>
      <c r="AB31" s="0" t="n">
        <f aca="false">IF(AC31="","",SUM(AC31:AK31))</f>
        <v>0</v>
      </c>
      <c r="AC31" s="0" t="n">
        <f aca="false">IF(R31="","",R31-R30)</f>
        <v>0</v>
      </c>
      <c r="AD31" s="0" t="n">
        <f aca="false">IF(V31="","",V31-V30)</f>
        <v>0</v>
      </c>
    </row>
    <row r="32" customFormat="false" ht="15.75" hidden="false" customHeight="true" outlineLevel="0" collapsed="false">
      <c r="A32" s="186" t="n">
        <f aca="false">IF(D32="","",SUM($J$12:$L$12)-D32)</f>
        <v>5.5</v>
      </c>
      <c r="C32" s="30" t="n">
        <v>12</v>
      </c>
      <c r="D32" s="0" t="n">
        <f aca="false">IF(E32="","",SUM(E32:M32))</f>
        <v>1.5</v>
      </c>
      <c r="E32" s="0" t="n">
        <v>0.5</v>
      </c>
      <c r="H32" s="176"/>
      <c r="I32" s="0" t="n">
        <v>1</v>
      </c>
      <c r="N32" s="192"/>
      <c r="P32" s="30" t="n">
        <v>12</v>
      </c>
      <c r="Q32" s="0" t="n">
        <f aca="false">IF(R32="","",SUM(R32:AA32)-SUM($R$19:$AA$19))</f>
        <v>3</v>
      </c>
      <c r="R32" s="0" t="n">
        <v>926</v>
      </c>
      <c r="U32" s="176"/>
      <c r="V32" s="30" t="n">
        <v>312</v>
      </c>
      <c r="AB32" s="0" t="n">
        <f aca="false">IF(AC32="","",SUM(AC32:AK32))</f>
        <v>0</v>
      </c>
      <c r="AC32" s="0" t="n">
        <f aca="false">IF(R32="","",R32-R31)</f>
        <v>0</v>
      </c>
      <c r="AD32" s="0" t="n">
        <f aca="false">IF(V32="","",V32-V31)</f>
        <v>0</v>
      </c>
    </row>
    <row r="33" customFormat="false" ht="15.75" hidden="false" customHeight="true" outlineLevel="0" collapsed="false">
      <c r="A33" s="186" t="n">
        <f aca="false">IF(D33="","",SUM($J$12:$L$12)-D33)</f>
        <v>6</v>
      </c>
      <c r="C33" s="30" t="n">
        <v>13</v>
      </c>
      <c r="D33" s="0" t="n">
        <f aca="false">IF(E33="","",SUM(E33:M33))</f>
        <v>1</v>
      </c>
      <c r="E33" s="0" t="n">
        <v>0.5</v>
      </c>
      <c r="H33" s="176"/>
      <c r="I33" s="0" t="n">
        <v>0.5</v>
      </c>
      <c r="N33" s="192"/>
      <c r="P33" s="30" t="n">
        <v>13</v>
      </c>
      <c r="Q33" s="0" t="n">
        <f aca="false">IF(R33="","",SUM(R33:AA33)-SUM($R$19:$AA$19))</f>
        <v>3</v>
      </c>
      <c r="R33" s="0" t="n">
        <v>926</v>
      </c>
      <c r="U33" s="176"/>
      <c r="V33" s="30" t="n">
        <v>312</v>
      </c>
      <c r="AB33" s="0" t="n">
        <f aca="false">IF(AC33="","",SUM(AC33:AK33))</f>
        <v>0</v>
      </c>
      <c r="AC33" s="0" t="n">
        <f aca="false">IF(R33="","",R33-R32)</f>
        <v>0</v>
      </c>
      <c r="AD33" s="0" t="n">
        <f aca="false">IF(V33="","",V33-V32)</f>
        <v>0</v>
      </c>
    </row>
    <row r="34" customFormat="false" ht="15.75" hidden="false" customHeight="true" outlineLevel="0" collapsed="false">
      <c r="A34" s="186" t="n">
        <f aca="false">IF(D34="","",SUM($J$12:$L$12)-D34)</f>
        <v>6</v>
      </c>
      <c r="C34" s="30" t="n">
        <v>14</v>
      </c>
      <c r="D34" s="0" t="n">
        <f aca="false">IF(E34="","",SUM(E34:M34))</f>
        <v>1</v>
      </c>
      <c r="E34" s="0" t="n">
        <v>0.5</v>
      </c>
      <c r="H34" s="176"/>
      <c r="I34" s="0" t="n">
        <v>0.5</v>
      </c>
      <c r="N34" s="192"/>
      <c r="P34" s="30" t="n">
        <v>14</v>
      </c>
      <c r="Q34" s="0" t="n">
        <f aca="false">IF(R34="","",SUM(R34:AA34)-SUM($R$19:$AA$19))</f>
        <v>3</v>
      </c>
      <c r="R34" s="0" t="n">
        <v>926</v>
      </c>
      <c r="U34" s="176"/>
      <c r="V34" s="30" t="n">
        <v>312</v>
      </c>
      <c r="AB34" s="0" t="n">
        <f aca="false">IF(AC34="","",SUM(AC34:AK34))</f>
        <v>0</v>
      </c>
      <c r="AC34" s="0" t="n">
        <f aca="false">IF(R34="","",R34-R33)</f>
        <v>0</v>
      </c>
      <c r="AD34" s="0" t="n">
        <f aca="false">IF(V34="","",V34-V33)</f>
        <v>0</v>
      </c>
    </row>
    <row r="35" customFormat="false" ht="15.75" hidden="false" customHeight="true" outlineLevel="0" collapsed="false">
      <c r="A35" s="186" t="n">
        <f aca="false">IF(D35="","",SUM($J$12:$L$12)-D35)</f>
        <v>4.5</v>
      </c>
      <c r="C35" s="30" t="n">
        <v>15</v>
      </c>
      <c r="D35" s="0" t="n">
        <f aca="false">IF(E35="","",SUM(E35:M35))</f>
        <v>2.5</v>
      </c>
      <c r="E35" s="0" t="n">
        <v>1.5</v>
      </c>
      <c r="H35" s="176"/>
      <c r="I35" s="0" t="n">
        <v>1</v>
      </c>
      <c r="N35" s="192"/>
      <c r="P35" s="30" t="n">
        <v>15</v>
      </c>
      <c r="Q35" s="0" t="n">
        <f aca="false">IF(R35="","",SUM(R35:AA35)-SUM($R$19:$AA$19))</f>
        <v>16</v>
      </c>
      <c r="R35" s="0" t="n">
        <v>926</v>
      </c>
      <c r="U35" s="176"/>
      <c r="V35" s="30" t="n">
        <v>325</v>
      </c>
      <c r="AB35" s="0" t="n">
        <f aca="false">IF(AC35="","",SUM(AC35:AK35))</f>
        <v>13</v>
      </c>
      <c r="AC35" s="0" t="n">
        <f aca="false">IF(R35="","",R35-R34)</f>
        <v>0</v>
      </c>
      <c r="AD35" s="0" t="n">
        <f aca="false">IF(V35="","",V35-V34)</f>
        <v>13</v>
      </c>
    </row>
    <row r="36" customFormat="false" ht="15.75" hidden="false" customHeight="true" outlineLevel="0" collapsed="false">
      <c r="A36" s="186" t="n">
        <f aca="false">IF(D36="","",SUM($J$12:$L$12)-D36)</f>
        <v>0</v>
      </c>
      <c r="C36" s="30" t="n">
        <v>16</v>
      </c>
      <c r="D36" s="0" t="n">
        <f aca="false">IF(E36="","",SUM(E36:M36))</f>
        <v>7</v>
      </c>
      <c r="E36" s="0" t="n">
        <v>0</v>
      </c>
      <c r="H36" s="176"/>
      <c r="I36" s="0" t="n">
        <v>1</v>
      </c>
      <c r="L36" s="0" t="n">
        <v>6</v>
      </c>
      <c r="N36" s="192"/>
      <c r="P36" s="30" t="n">
        <v>16</v>
      </c>
      <c r="Q36" s="0" t="n">
        <f aca="false">IF(R36="","",SUM(R36:AA36)-SUM($R$19:$AA$19))</f>
        <v>16</v>
      </c>
      <c r="R36" s="0" t="n">
        <v>926</v>
      </c>
      <c r="U36" s="176"/>
      <c r="V36" s="30" t="n">
        <v>325</v>
      </c>
      <c r="AB36" s="0" t="n">
        <f aca="false">IF(AC36="","",SUM(AC36:AK36))</f>
        <v>0</v>
      </c>
      <c r="AC36" s="0" t="n">
        <f aca="false">IF(R36="","",R36-R35)</f>
        <v>0</v>
      </c>
      <c r="AD36" s="0" t="n">
        <f aca="false">IF(V36="","",V36-V35)</f>
        <v>0</v>
      </c>
    </row>
    <row r="37" customFormat="false" ht="15.75" hidden="false" customHeight="true" outlineLevel="0" collapsed="false">
      <c r="A37" s="186" t="n">
        <f aca="false">IF(D37="","",SUM($J$12:$L$12)-D37)</f>
        <v>6.5</v>
      </c>
      <c r="C37" s="130" t="n">
        <v>17</v>
      </c>
      <c r="D37" s="0" t="n">
        <f aca="false">IF(E37="","",SUM(E37:M37))</f>
        <v>0.5</v>
      </c>
      <c r="E37" s="0" t="n">
        <v>0</v>
      </c>
      <c r="F37" s="202"/>
      <c r="H37" s="176"/>
      <c r="I37" s="0" t="n">
        <v>0.5</v>
      </c>
      <c r="N37" s="192"/>
      <c r="P37" s="130" t="n">
        <v>17</v>
      </c>
      <c r="Q37" s="0" t="n">
        <f aca="false">IF(R37="","",SUM(R37:AA37)-SUM($R$19:$AA$19))</f>
        <v>16</v>
      </c>
      <c r="R37" s="0" t="n">
        <v>926</v>
      </c>
      <c r="S37" s="202"/>
      <c r="U37" s="176"/>
      <c r="V37" s="30" t="n">
        <v>325</v>
      </c>
      <c r="AB37" s="0" t="n">
        <f aca="false">IF(AC37="","",SUM(AC37:AK37))</f>
        <v>0</v>
      </c>
      <c r="AC37" s="0" t="n">
        <f aca="false">IF(R37="","",R37-R36)</f>
        <v>0</v>
      </c>
      <c r="AD37" s="0" t="n">
        <f aca="false">IF(V37="","",V37-V36)</f>
        <v>0</v>
      </c>
    </row>
    <row r="38" customFormat="false" ht="15.75" hidden="false" customHeight="true" outlineLevel="0" collapsed="false">
      <c r="A38" s="186" t="n">
        <f aca="false">IF(D38="","",SUM($J$12:$L$12)-D38)</f>
        <v>6.5</v>
      </c>
      <c r="C38" s="130" t="n">
        <v>18</v>
      </c>
      <c r="D38" s="0" t="n">
        <f aca="false">IF(E38="","",SUM(E38:M38))</f>
        <v>0.5</v>
      </c>
      <c r="E38" s="0" t="n">
        <v>0</v>
      </c>
      <c r="H38" s="176"/>
      <c r="I38" s="0" t="n">
        <v>0.5</v>
      </c>
      <c r="N38" s="192"/>
      <c r="O38" s="203" t="n">
        <f aca="false">$R$26+$O$18</f>
        <v>946</v>
      </c>
      <c r="P38" s="130" t="n">
        <v>18</v>
      </c>
      <c r="Q38" s="0" t="n">
        <f aca="false">IF(R38="","",SUM(R38:AA38)-SUM($R$19:$AA$19))</f>
        <v>16</v>
      </c>
      <c r="R38" s="0" t="n">
        <v>926</v>
      </c>
      <c r="U38" s="176"/>
      <c r="V38" s="30" t="n">
        <v>325</v>
      </c>
      <c r="AB38" s="0" t="n">
        <f aca="false">IF(AC38="","",SUM(AC38:AK38))</f>
        <v>0</v>
      </c>
      <c r="AC38" s="0" t="n">
        <f aca="false">IF(R38="","",R38-R37)</f>
        <v>0</v>
      </c>
      <c r="AD38" s="0" t="n">
        <f aca="false">IF(V38="","",V38-V37)</f>
        <v>0</v>
      </c>
    </row>
    <row r="39" customFormat="false" ht="15.75" hidden="false" customHeight="true" outlineLevel="0" collapsed="false">
      <c r="A39" s="186" t="n">
        <f aca="false">IF(D39="","",SUM($J$12:$L$12)-D39)</f>
        <v>6</v>
      </c>
      <c r="C39" s="30" t="n">
        <v>19</v>
      </c>
      <c r="D39" s="0" t="n">
        <f aca="false">IF(E39="","",SUM(E39:M39))</f>
        <v>1</v>
      </c>
      <c r="E39" s="0" t="n">
        <v>0</v>
      </c>
      <c r="H39" s="176"/>
      <c r="I39" s="0" t="n">
        <v>1</v>
      </c>
      <c r="N39" s="192"/>
      <c r="O39" s="203" t="n">
        <f aca="false">O38+$O$18</f>
        <v>966</v>
      </c>
      <c r="P39" s="30" t="n">
        <v>19</v>
      </c>
      <c r="Q39" s="0" t="n">
        <f aca="false">IF(R39="","",SUM(R39:AA39)-SUM($R$19:$AA$19))</f>
        <v>16</v>
      </c>
      <c r="R39" s="0" t="n">
        <v>926</v>
      </c>
      <c r="U39" s="176"/>
      <c r="V39" s="30" t="n">
        <v>325</v>
      </c>
      <c r="AB39" s="0" t="n">
        <f aca="false">IF(AC39="","",SUM(AC39:AK39))</f>
        <v>0</v>
      </c>
      <c r="AC39" s="0" t="n">
        <f aca="false">IF(R39="","",R39-R38)</f>
        <v>0</v>
      </c>
      <c r="AD39" s="0" t="n">
        <f aca="false">IF(V39="","",V39-V38)</f>
        <v>0</v>
      </c>
    </row>
    <row r="40" customFormat="false" ht="15.75" hidden="false" customHeight="true" outlineLevel="0" collapsed="false">
      <c r="A40" s="186" t="n">
        <f aca="false">IF(D40="","",SUM($J$12:$L$12)-D40)</f>
        <v>6.5</v>
      </c>
      <c r="C40" s="30" t="n">
        <v>20</v>
      </c>
      <c r="D40" s="0" t="n">
        <f aca="false">IF(E40="","",SUM(E40:M40))</f>
        <v>0.5</v>
      </c>
      <c r="E40" s="0" t="n">
        <v>0</v>
      </c>
      <c r="H40" s="176"/>
      <c r="I40" s="0" t="n">
        <v>0.5</v>
      </c>
      <c r="N40" s="192"/>
      <c r="O40" s="203" t="n">
        <f aca="false">O39+$O$18</f>
        <v>986</v>
      </c>
      <c r="P40" s="30" t="n">
        <v>20</v>
      </c>
      <c r="Q40" s="0" t="n">
        <f aca="false">IF(R40="","",SUM(R40:AA40)-SUM($R$19:$AA$19))</f>
        <v>16</v>
      </c>
      <c r="R40" s="0" t="n">
        <v>926</v>
      </c>
      <c r="U40" s="176"/>
      <c r="V40" s="30" t="n">
        <v>325</v>
      </c>
      <c r="AB40" s="0" t="n">
        <f aca="false">IF(AC40="","",SUM(AC40:AK40))</f>
        <v>0</v>
      </c>
      <c r="AC40" s="0" t="n">
        <f aca="false">IF(R40="","",R40-R39)</f>
        <v>0</v>
      </c>
      <c r="AD40" s="0" t="n">
        <f aca="false">IF(V40="","",V40-V39)</f>
        <v>0</v>
      </c>
    </row>
    <row r="41" customFormat="false" ht="15.75" hidden="false" customHeight="true" outlineLevel="0" collapsed="false">
      <c r="A41" s="186" t="n">
        <f aca="false">IF(D41="","",SUM($J$12:$L$12)-D41)</f>
        <v>6.5</v>
      </c>
      <c r="C41" s="30" t="n">
        <v>21</v>
      </c>
      <c r="D41" s="0" t="n">
        <f aca="false">IF(E41="","",SUM(E41:M41))</f>
        <v>0.5</v>
      </c>
      <c r="E41" s="0" t="n">
        <v>0</v>
      </c>
      <c r="H41" s="176"/>
      <c r="I41" s="0" t="n">
        <v>0.5</v>
      </c>
      <c r="N41" s="192"/>
      <c r="O41" s="203" t="n">
        <f aca="false">O40+$O$18</f>
        <v>1006</v>
      </c>
      <c r="P41" s="30" t="n">
        <v>21</v>
      </c>
      <c r="Q41" s="0" t="n">
        <f aca="false">IF(R41="","",SUM(R41:AA41)-SUM($R$19:$AA$19))</f>
        <v>16</v>
      </c>
      <c r="R41" s="0" t="n">
        <v>926</v>
      </c>
      <c r="U41" s="176"/>
      <c r="V41" s="30" t="n">
        <v>325</v>
      </c>
      <c r="AB41" s="0" t="n">
        <f aca="false">IF(AC41="","",SUM(AC41:AK41))</f>
        <v>0</v>
      </c>
      <c r="AC41" s="0" t="n">
        <f aca="false">IF(R41="","",R41-R40)</f>
        <v>0</v>
      </c>
      <c r="AD41" s="0" t="n">
        <f aca="false">IF(V41="","",V41-V40)</f>
        <v>0</v>
      </c>
    </row>
    <row r="42" customFormat="false" ht="15.75" hidden="false" customHeight="true" outlineLevel="0" collapsed="false">
      <c r="A42" s="186" t="n">
        <f aca="false">IF(D42="","",SUM($J$12:$L$12)-D42)</f>
        <v>6.5</v>
      </c>
      <c r="C42" s="30" t="n">
        <v>22</v>
      </c>
      <c r="D42" s="0" t="n">
        <f aca="false">IF(E42="","",SUM(E42:M42))</f>
        <v>0.5</v>
      </c>
      <c r="E42" s="0" t="n">
        <v>0</v>
      </c>
      <c r="H42" s="176"/>
      <c r="I42" s="0" t="n">
        <v>0.5</v>
      </c>
      <c r="N42" s="192"/>
      <c r="O42" s="203" t="n">
        <f aca="false">O41+$O$18</f>
        <v>1026</v>
      </c>
      <c r="P42" s="30" t="n">
        <v>22</v>
      </c>
      <c r="Q42" s="0" t="n">
        <f aca="false">IF(R42="","",SUM(R42:AA42)-SUM($R$19:$AA$19))</f>
        <v>16</v>
      </c>
      <c r="R42" s="0" t="n">
        <v>926</v>
      </c>
      <c r="U42" s="176"/>
      <c r="V42" s="30" t="n">
        <v>325</v>
      </c>
      <c r="AB42" s="0" t="n">
        <f aca="false">IF(AC42="","",SUM(AC42:AK42))</f>
        <v>0</v>
      </c>
      <c r="AC42" s="0" t="n">
        <f aca="false">IF(R42="","",R42-R41)</f>
        <v>0</v>
      </c>
      <c r="AD42" s="0" t="n">
        <f aca="false">IF(V42="","",V42-V41)</f>
        <v>0</v>
      </c>
    </row>
    <row r="43" customFormat="false" ht="15.75" hidden="false" customHeight="true" outlineLevel="0" collapsed="false">
      <c r="A43" s="186" t="n">
        <f aca="false">IF(D43="","",SUM($J$12:$L$12)-D43)</f>
        <v>6.5</v>
      </c>
      <c r="C43" s="30" t="n">
        <v>23</v>
      </c>
      <c r="D43" s="0" t="n">
        <f aca="false">IF(E43="","",SUM(E43:M43))</f>
        <v>0.5</v>
      </c>
      <c r="E43" s="0" t="n">
        <v>0</v>
      </c>
      <c r="F43" s="30"/>
      <c r="H43" s="159"/>
      <c r="I43" s="0" t="n">
        <v>0.5</v>
      </c>
      <c r="N43" s="192"/>
      <c r="O43" s="203" t="n">
        <f aca="false">O42+$O$18</f>
        <v>1046</v>
      </c>
      <c r="P43" s="30" t="n">
        <v>23</v>
      </c>
      <c r="Q43" s="0" t="n">
        <f aca="false">IF(R43="","",SUM(R43:AA43)-SUM($R$19:$AA$19))</f>
        <v>16</v>
      </c>
      <c r="R43" s="0" t="n">
        <v>926</v>
      </c>
      <c r="U43" s="176"/>
      <c r="V43" s="30" t="n">
        <v>325</v>
      </c>
      <c r="AB43" s="0" t="n">
        <f aca="false">IF(AC43="","",SUM(AC43:AK43))</f>
        <v>0</v>
      </c>
      <c r="AC43" s="0" t="n">
        <f aca="false">IF(R43="","",R43-R42)</f>
        <v>0</v>
      </c>
      <c r="AD43" s="0" t="n">
        <f aca="false">IF(V43="","",V43-V42)</f>
        <v>0</v>
      </c>
    </row>
    <row r="44" customFormat="false" ht="15.75" hidden="false" customHeight="true" outlineLevel="0" collapsed="false">
      <c r="A44" s="186" t="n">
        <f aca="false">IF(D44="","",SUM($J$12:$L$12)-D44)</f>
        <v>6.5</v>
      </c>
      <c r="C44" s="130" t="n">
        <v>24</v>
      </c>
      <c r="D44" s="0" t="n">
        <f aca="false">IF(E44="","",SUM(E44:M44))</f>
        <v>0.5</v>
      </c>
      <c r="E44" s="0" t="n">
        <v>0</v>
      </c>
      <c r="F44" s="30"/>
      <c r="H44" s="159"/>
      <c r="I44" s="0" t="n">
        <v>0.5</v>
      </c>
      <c r="O44" s="203" t="n">
        <f aca="false">O43+$O$18</f>
        <v>1066</v>
      </c>
      <c r="P44" s="130" t="n">
        <v>24</v>
      </c>
      <c r="Q44" s="0" t="n">
        <f aca="false">IF(R44="","",SUM(R44:AA44)-SUM($R$19:$AA$19))</f>
        <v>16</v>
      </c>
      <c r="R44" s="0" t="n">
        <v>926</v>
      </c>
      <c r="U44" s="176"/>
      <c r="V44" s="30" t="n">
        <v>325</v>
      </c>
      <c r="AB44" s="0" t="n">
        <f aca="false">IF(AC44="","",SUM(AC44:AK44))</f>
        <v>0</v>
      </c>
      <c r="AC44" s="0" t="n">
        <f aca="false">IF(R44="","",R44-R43)</f>
        <v>0</v>
      </c>
      <c r="AD44" s="0" t="n">
        <f aca="false">IF(V44="","",V44-V43)</f>
        <v>0</v>
      </c>
    </row>
    <row r="45" customFormat="false" ht="15.75" hidden="false" customHeight="true" outlineLevel="0" collapsed="false">
      <c r="A45" s="186" t="n">
        <f aca="false">IF(D45="","",SUM($J$12:$L$12)-D45)</f>
        <v>6.5</v>
      </c>
      <c r="C45" s="130" t="n">
        <v>25</v>
      </c>
      <c r="D45" s="0" t="n">
        <f aca="false">IF(E45="","",SUM(E45:M45))</f>
        <v>0.5</v>
      </c>
      <c r="E45" s="0" t="n">
        <v>0</v>
      </c>
      <c r="F45" s="30"/>
      <c r="H45" s="159"/>
      <c r="I45" s="0" t="n">
        <v>0.5</v>
      </c>
      <c r="O45" s="203" t="n">
        <f aca="false">O44+$O$18</f>
        <v>1086</v>
      </c>
      <c r="P45" s="130" t="n">
        <v>25</v>
      </c>
      <c r="Q45" s="0" t="n">
        <f aca="false">IF(R45="","",SUM(R45:AA45)-SUM($R$19:$AA$19))</f>
        <v>16</v>
      </c>
      <c r="R45" s="0" t="n">
        <v>926</v>
      </c>
      <c r="S45" s="30"/>
      <c r="U45" s="159"/>
      <c r="V45" s="30" t="n">
        <v>325</v>
      </c>
      <c r="AB45" s="0" t="n">
        <f aca="false">IF(AC45="","",SUM(AC45:AK45))</f>
        <v>0</v>
      </c>
      <c r="AC45" s="0" t="n">
        <f aca="false">IF(R45="","",R45-R44)</f>
        <v>0</v>
      </c>
      <c r="AD45" s="0" t="n">
        <f aca="false">IF(V45="","",V45-V44)</f>
        <v>0</v>
      </c>
    </row>
    <row r="46" customFormat="false" ht="15.75" hidden="false" customHeight="true" outlineLevel="0" collapsed="false">
      <c r="A46" s="186" t="n">
        <f aca="false">IF(D46="","",SUM($J$12:$L$12)-D46)</f>
        <v>6.5</v>
      </c>
      <c r="C46" s="30" t="n">
        <v>26</v>
      </c>
      <c r="D46" s="0" t="n">
        <f aca="false">IF(E46="","",SUM(E46:M46))</f>
        <v>0.5</v>
      </c>
      <c r="E46" s="0" t="n">
        <v>0</v>
      </c>
      <c r="F46" s="30"/>
      <c r="H46" s="159"/>
      <c r="I46" s="0" t="n">
        <v>0.5</v>
      </c>
      <c r="O46" s="203" t="n">
        <f aca="false">O45+$O$18</f>
        <v>1106</v>
      </c>
      <c r="P46" s="30" t="n">
        <v>26</v>
      </c>
      <c r="Q46" s="0" t="n">
        <f aca="false">IF(R46="","",SUM(R46:AA46)-SUM($R$19:$AA$19))</f>
        <v>16</v>
      </c>
      <c r="R46" s="0" t="n">
        <v>926</v>
      </c>
      <c r="S46" s="30"/>
      <c r="U46" s="159"/>
      <c r="V46" s="30" t="n">
        <v>325</v>
      </c>
      <c r="AB46" s="0" t="n">
        <f aca="false">IF(AC46="","",SUM(AC46:AK46))</f>
        <v>0</v>
      </c>
      <c r="AC46" s="0" t="n">
        <f aca="false">IF(R46="","",R46-R45)</f>
        <v>0</v>
      </c>
      <c r="AD46" s="0" t="n">
        <f aca="false">IF(V46="","",V46-V45)</f>
        <v>0</v>
      </c>
    </row>
    <row r="47" customFormat="false" ht="15.75" hidden="false" customHeight="true" outlineLevel="0" collapsed="false">
      <c r="A47" s="186" t="n">
        <f aca="false">IF(D47="","",SUM($J$12:$L$12)-D47)</f>
        <v>6.5</v>
      </c>
      <c r="C47" s="30" t="n">
        <v>27</v>
      </c>
      <c r="D47" s="0" t="n">
        <f aca="false">IF(E47="","",SUM(E47:M47))</f>
        <v>0.5</v>
      </c>
      <c r="E47" s="0" t="n">
        <v>0</v>
      </c>
      <c r="F47" s="30"/>
      <c r="H47" s="159"/>
      <c r="I47" s="0" t="n">
        <v>0.5</v>
      </c>
      <c r="O47" s="203" t="n">
        <f aca="false">O46+$O$18</f>
        <v>1126</v>
      </c>
      <c r="P47" s="30" t="n">
        <v>27</v>
      </c>
      <c r="Q47" s="0" t="n">
        <f aca="false">IF(R47="","",SUM(R47:AA47)-SUM($R$19:$AA$19))</f>
        <v>16</v>
      </c>
      <c r="R47" s="0" t="n">
        <v>926</v>
      </c>
      <c r="S47" s="30"/>
      <c r="U47" s="159"/>
      <c r="V47" s="30" t="n">
        <v>325</v>
      </c>
      <c r="AB47" s="0" t="n">
        <f aca="false">IF(AC47="","",SUM(AC47:AK47))</f>
        <v>0</v>
      </c>
      <c r="AC47" s="0" t="n">
        <f aca="false">IF(R47="","",R47-R46)</f>
        <v>0</v>
      </c>
      <c r="AD47" s="0" t="n">
        <f aca="false">IF(V47="","",V47-V46)</f>
        <v>0</v>
      </c>
    </row>
    <row r="48" customFormat="false" ht="15.75" hidden="false" customHeight="true" outlineLevel="0" collapsed="false">
      <c r="A48" s="186" t="n">
        <f aca="false">IF(D48="","",SUM($J$12:$L$12)-D48)</f>
        <v>6.5</v>
      </c>
      <c r="C48" s="30" t="n">
        <v>28</v>
      </c>
      <c r="D48" s="0" t="n">
        <f aca="false">IF(E48="","",SUM(E48:M48))</f>
        <v>0.5</v>
      </c>
      <c r="E48" s="0" t="n">
        <v>0</v>
      </c>
      <c r="H48" s="159"/>
      <c r="I48" s="0" t="n">
        <v>0.5</v>
      </c>
      <c r="O48" s="203" t="n">
        <f aca="false">O47+$O$18</f>
        <v>1146</v>
      </c>
      <c r="P48" s="30" t="n">
        <v>28</v>
      </c>
      <c r="Q48" s="0" t="n">
        <f aca="false">IF(R48="","",SUM(R48:AA48)-SUM($R$19:$AA$19))</f>
        <v>62</v>
      </c>
      <c r="R48" s="0" t="n">
        <v>926</v>
      </c>
      <c r="U48" s="159"/>
      <c r="V48" s="30" t="n">
        <v>371</v>
      </c>
      <c r="AB48" s="0" t="n">
        <f aca="false">IF(AC48="","",SUM(AC48:AK48))</f>
        <v>46</v>
      </c>
      <c r="AC48" s="0" t="n">
        <f aca="false">IF(R48="","",R48-R47)</f>
        <v>0</v>
      </c>
      <c r="AD48" s="0" t="n">
        <f aca="false">IF(V48="","",V48-V47)</f>
        <v>46</v>
      </c>
    </row>
    <row r="49" customFormat="false" ht="15.75" hidden="false" customHeight="true" outlineLevel="0" collapsed="false">
      <c r="A49" s="186" t="str">
        <f aca="false">IF(D49="","",SUM($J$12:$L$12)-D49)</f>
        <v/>
      </c>
      <c r="C49" s="30"/>
      <c r="D49" s="0" t="str">
        <f aca="false">IF(E49="","",SUM(E49:M49))</f>
        <v/>
      </c>
      <c r="H49" s="159"/>
      <c r="O49" s="203" t="n">
        <f aca="false">O48+$O$18</f>
        <v>1166</v>
      </c>
      <c r="P49" s="30"/>
      <c r="Q49" s="0" t="str">
        <f aca="false">IF(R49="","",SUM(R49:AA49)-SUM($R$19:$AA$19))</f>
        <v/>
      </c>
      <c r="U49" s="159"/>
      <c r="V49" s="30"/>
      <c r="AB49" s="0" t="str">
        <f aca="false">IF(AC49="","",SUM(AC49:AK49))</f>
        <v/>
      </c>
      <c r="AC49" s="0" t="str">
        <f aca="false">IF(R49="","",R49-R48)</f>
        <v/>
      </c>
      <c r="AD49" s="0" t="str">
        <f aca="false">IF(V49="","",V49-V48)</f>
        <v/>
      </c>
    </row>
    <row r="50" customFormat="false" ht="15.75" hidden="false" customHeight="true" outlineLevel="0" collapsed="false">
      <c r="A50" s="186" t="str">
        <f aca="false">IF(D50="","",SUM($J$12:$L$12)-D50)</f>
        <v/>
      </c>
      <c r="C50" s="30"/>
      <c r="D50" s="0" t="str">
        <f aca="false">IF(E50="","",SUM(E50:M50))</f>
        <v/>
      </c>
      <c r="H50" s="176"/>
      <c r="O50" s="203" t="n">
        <f aca="false">O49+$O$18</f>
        <v>1186</v>
      </c>
      <c r="P50" s="30"/>
      <c r="Q50" s="0" t="str">
        <f aca="false">IF(R50="","",SUM(R50:AA50)-SUM($R$19:$AA$19))</f>
        <v/>
      </c>
      <c r="U50" s="176"/>
      <c r="V50" s="30"/>
      <c r="AB50" s="0" t="str">
        <f aca="false">IF(AC50="","",SUM(AC50:AK50))</f>
        <v/>
      </c>
      <c r="AC50" s="0" t="str">
        <f aca="false">IF(R50="","",R50-R49)</f>
        <v/>
      </c>
      <c r="AD50" s="0" t="str">
        <f aca="false">IF(V50="","",V50-V49)</f>
        <v/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130"/>
      <c r="D51" s="0" t="str">
        <f aca="false">IF(E51="","",SUM(E51:M51))</f>
        <v/>
      </c>
      <c r="H51" s="176"/>
      <c r="O51" s="203" t="n">
        <f aca="false">O50+$O$18</f>
        <v>1206</v>
      </c>
      <c r="P51" s="130"/>
      <c r="Q51" s="0" t="str">
        <f aca="false">IF(R51="","",SUM(R51:AA51)-SUM($R$19:$AA$19))</f>
        <v/>
      </c>
      <c r="U51" s="176"/>
      <c r="V51" s="30"/>
      <c r="AB51" s="0" t="str">
        <f aca="false">IF(AC51="","",SUM(AC51:AK51))</f>
        <v/>
      </c>
      <c r="AC51" s="0" t="str">
        <f aca="false">IF(R51="","",R51-R50)</f>
        <v/>
      </c>
      <c r="AD51" s="0" t="str">
        <f aca="false">IF(V51="","",V51-V50)</f>
        <v/>
      </c>
    </row>
    <row r="52" customFormat="false" ht="12.75" hidden="false" customHeight="false" outlineLevel="0" collapsed="false">
      <c r="C52" s="130"/>
      <c r="P52" s="130"/>
    </row>
    <row r="53" customFormat="false" ht="12.75" hidden="false" customHeight="false" outlineLevel="0" collapsed="false">
      <c r="C53" s="30"/>
      <c r="O53" s="203" t="n">
        <f aca="false">COUNT(O38:O51)</f>
        <v>14</v>
      </c>
      <c r="P53" s="30"/>
    </row>
    <row r="54" customFormat="false" ht="12.75" hidden="false" customHeight="false" outlineLevel="0" collapsed="false">
      <c r="C54" s="130"/>
    </row>
    <row r="55" customFormat="false" ht="12.75" hidden="false" customHeight="false" outlineLevel="0" collapsed="false">
      <c r="C55" s="130"/>
    </row>
    <row r="56" customFormat="false" ht="12.75" hidden="false" customHeight="false" outlineLevel="0" collapsed="false">
      <c r="C56" s="30"/>
    </row>
    <row r="57" customFormat="false" ht="12.75" hidden="false" customHeight="false" outlineLevel="0" collapsed="false">
      <c r="C57" s="30"/>
    </row>
    <row r="91" customFormat="false" ht="12.75" hidden="false" customHeight="false" outlineLevel="0" collapsed="false">
      <c r="D91" s="0" t="n">
        <v>343</v>
      </c>
      <c r="E91" s="0" t="n">
        <v>2.5</v>
      </c>
      <c r="F91" s="0" t="n">
        <f aca="false">D91*E91</f>
        <v>857.5</v>
      </c>
      <c r="G91" s="134" t="n">
        <f aca="false">F91/3.7/7</f>
        <v>33.1081081081081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D22:AD28">
    <cfRule type="cellIs" priority="5" operator="equal" aboveAverage="0" equalAverage="0" bottom="0" percent="0" rank="0" text="" dxfId="0">
      <formula>$AD$18</formula>
    </cfRule>
  </conditionalFormatting>
  <conditionalFormatting sqref="AC30:AC51">
    <cfRule type="cellIs" priority="6" operator="equal" aboveAverage="0" equalAverage="0" bottom="0" percent="0" rank="0" text="" dxfId="0">
      <formula>$AC$18</formula>
    </cfRule>
    <cfRule type="cellIs" priority="7" operator="equal" aboveAverage="0" equalAverage="0" bottom="0" percent="0" rank="0" text="" dxfId="1">
      <formula>$AC$18</formula>
    </cfRule>
  </conditionalFormatting>
  <conditionalFormatting sqref="AD30:AD51">
    <cfRule type="cellIs" priority="8" operator="equal" aboveAverage="0" equalAverage="0" bottom="0" percent="0" rank="0" text="" dxfId="2">
      <formula>$AD$18</formula>
    </cfRule>
  </conditionalFormatting>
  <conditionalFormatting sqref="AB30:AB51">
    <cfRule type="cellIs" priority="9" operator="equal" aboveAverage="0" equalAverage="0" bottom="0" percent="0" rank="0" text="" dxfId="3">
      <formula>$AB$18</formula>
    </cfRule>
  </conditionalFormatting>
  <conditionalFormatting sqref="AB29">
    <cfRule type="cellIs" priority="10" operator="equal" aboveAverage="0" equalAverage="0" bottom="0" percent="0" rank="0" text="" dxfId="4">
      <formula>$AB$18</formula>
    </cfRule>
  </conditionalFormatting>
  <conditionalFormatting sqref="AB21">
    <cfRule type="cellIs" priority="11" operator="equal" aboveAverage="0" equalAverage="0" bottom="0" percent="0" rank="0" text="" dxfId="5">
      <formula>$AB$18</formula>
    </cfRule>
  </conditionalFormatting>
  <conditionalFormatting sqref="AB22">
    <cfRule type="cellIs" priority="12" operator="equal" aboveAverage="0" equalAverage="0" bottom="0" percent="0" rank="0" text="" dxfId="6">
      <formula>$AB$18</formula>
    </cfRule>
  </conditionalFormatting>
  <conditionalFormatting sqref="AB23">
    <cfRule type="cellIs" priority="13" operator="equal" aboveAverage="0" equalAverage="0" bottom="0" percent="0" rank="0" text="" dxfId="7">
      <formula>$AB$18</formula>
    </cfRule>
  </conditionalFormatting>
  <conditionalFormatting sqref="AB24">
    <cfRule type="cellIs" priority="14" operator="equal" aboveAverage="0" equalAverage="0" bottom="0" percent="0" rank="0" text="" dxfId="8">
      <formula>$AB$18</formula>
    </cfRule>
  </conditionalFormatting>
  <conditionalFormatting sqref="AB25">
    <cfRule type="cellIs" priority="15" operator="equal" aboveAverage="0" equalAverage="0" bottom="0" percent="0" rank="0" text="" dxfId="9">
      <formula>$AB$18</formula>
    </cfRule>
  </conditionalFormatting>
  <conditionalFormatting sqref="AB26">
    <cfRule type="cellIs" priority="16" operator="equal" aboveAverage="0" equalAverage="0" bottom="0" percent="0" rank="0" text="" dxfId="10">
      <formula>$AB$18</formula>
    </cfRule>
  </conditionalFormatting>
  <conditionalFormatting sqref="AB27">
    <cfRule type="cellIs" priority="17" operator="equal" aboveAverage="0" equalAverage="0" bottom="0" percent="0" rank="0" text="" dxfId="11">
      <formula>$AB$18</formula>
    </cfRule>
  </conditionalFormatting>
  <conditionalFormatting sqref="AB28">
    <cfRule type="cellIs" priority="18" operator="equal" aboveAverage="0" equalAverage="0" bottom="0" percent="0" rank="0" text="" dxfId="12">
      <formula>$AB$18</formula>
    </cfRule>
  </conditionalFormatting>
  <conditionalFormatting sqref="A20:A51">
    <cfRule type="cellIs" priority="19" operator="lessThan" aboveAverage="0" equalAverage="0" bottom="0" percent="0" rank="0" text="" dxfId="13">
      <formula>0</formula>
    </cfRule>
  </conditionalFormatting>
  <conditionalFormatting sqref="A21:A51">
    <cfRule type="cellIs" priority="20" operator="lessThan" aboveAverage="0" equalAverage="0" bottom="0" percent="0" rank="0" text="" dxfId="14">
      <formula>0</formula>
    </cfRule>
    <cfRule type="cellIs" priority="21" operator="lessThan" aboveAverage="0" equalAverage="0" bottom="0" percent="0" rank="0" text="" dxfId="15">
      <formula>0</formula>
    </cfRule>
    <cfRule type="cellIs" priority="22" operator="less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9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I44" activeCellId="0" sqref="I44"/>
    </sheetView>
  </sheetViews>
  <sheetFormatPr defaultRowHeight="12.75"/>
  <cols>
    <col collapsed="false" hidden="false" max="1" min="1" style="0" width="10.8010204081633"/>
    <col collapsed="false" hidden="false" max="26" min="2" style="0" width="8.23469387755102"/>
    <col collapsed="false" hidden="false" max="27" min="27" style="0" width="10.2602040816327"/>
    <col collapsed="false" hidden="false" max="30" min="28" style="0" width="8.23469387755102"/>
    <col collapsed="false" hidden="false" max="31" min="31" style="0" width="10.2602040816327"/>
    <col collapsed="false" hidden="false" max="33" min="32" style="0" width="8.23469387755102"/>
    <col collapsed="false" hidden="false" max="34" min="34" style="0" width="10.2602040816327"/>
    <col collapsed="false" hidden="false" max="1025" min="35" style="0" width="8.23469387755102"/>
  </cols>
  <sheetData>
    <row r="1" customFormat="false" ht="12.75" hidden="false" customHeight="false" outlineLevel="0" collapsed="false">
      <c r="I1" s="163" t="n">
        <f aca="true">NOW()</f>
        <v>43164.7511901505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164" t="n">
        <f aca="false">I2-I1</f>
        <v>-547.176954039365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166" t="s">
        <v>54</v>
      </c>
      <c r="AF3" s="167"/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166" t="s">
        <v>96</v>
      </c>
      <c r="AF4" s="168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268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171" t="s">
        <v>61</v>
      </c>
      <c r="AF5" s="172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e">
        <f aca="false">C5/R17</f>
        <v>#DIV/0!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0.588888888888889</v>
      </c>
      <c r="K8" s="180" t="n">
        <v>0.452777777777778</v>
      </c>
      <c r="L8" s="180" t="n">
        <v>0.390972222222222</v>
      </c>
      <c r="M8" s="180" t="n">
        <v>0.390972222222222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182" t="s">
        <v>97</v>
      </c>
      <c r="AF8" s="183" t="n">
        <v>1.5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0.608333333333333</v>
      </c>
      <c r="K9" s="180" t="n">
        <v>0.5875</v>
      </c>
      <c r="L9" s="180" t="n">
        <v>0.422222222222222</v>
      </c>
      <c r="M9" s="180" t="n">
        <v>0.422222222222222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0.466666666666654</v>
      </c>
      <c r="K10" s="174" t="n">
        <f aca="false">(K9-K8)*24</f>
        <v>3.23333333333333</v>
      </c>
      <c r="L10" s="174" t="n">
        <f aca="false">(L9-L8)*24</f>
        <v>0.75</v>
      </c>
      <c r="M10" s="174" t="n">
        <f aca="false">(M9-M8)*24</f>
        <v>0.75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H11" s="205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6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/>
      <c r="K13" s="206"/>
      <c r="L13" s="206"/>
      <c r="R13" s="133" t="n">
        <f aca="false">R16/E18</f>
        <v>0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3.83333333333333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f aca="false">COUNT(C21:C51)</f>
        <v>30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Q15" s="30"/>
      <c r="R15" s="190" t="n">
        <f aca="false">MAX(R21:R51)/F5</f>
        <v>0.775544388609715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1.83333333333333</v>
      </c>
      <c r="F16" s="132" t="n">
        <f aca="false">F15/B15</f>
        <v>1</v>
      </c>
      <c r="G16" s="132" t="n">
        <f aca="false">G15/$B$15</f>
        <v>0</v>
      </c>
      <c r="H16" s="191" t="n">
        <f aca="false">H15/$B$15</f>
        <v>1</v>
      </c>
      <c r="I16" s="132" t="n">
        <f aca="false">I15/$B$15</f>
        <v>1</v>
      </c>
      <c r="L16" s="132" t="n">
        <f aca="false">L15/$B$15</f>
        <v>0.166666666666667</v>
      </c>
      <c r="P16" s="0" t="s">
        <v>87</v>
      </c>
      <c r="R16" s="30" t="n">
        <f aca="false">MAX(R21:R51)-R19</f>
        <v>0</v>
      </c>
      <c r="S16" s="132"/>
      <c r="T16" s="132"/>
      <c r="U16" s="30" t="n">
        <f aca="false">MAX(U21:U51)-U19</f>
        <v>0</v>
      </c>
      <c r="V16" s="30" t="n">
        <f aca="false">MAX(V21:V51)-V19</f>
        <v>0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61.768</v>
      </c>
      <c r="B17" s="192" t="n">
        <f aca="false">B14*COUNT(D21:D51)</f>
        <v>115</v>
      </c>
      <c r="C17" s="193" t="s">
        <v>88</v>
      </c>
      <c r="D17" s="194" t="n">
        <f aca="false">SUM(D21:D51)</f>
        <v>53.232</v>
      </c>
      <c r="E17" s="30"/>
      <c r="F17" s="30" t="n">
        <f aca="false">D17-E14</f>
        <v>-61.768</v>
      </c>
      <c r="H17" s="176"/>
      <c r="O17" s="184" t="s">
        <v>1</v>
      </c>
      <c r="P17" s="0" t="s">
        <v>89</v>
      </c>
      <c r="R17" s="170" t="n">
        <f aca="false">(MAX(R21:R51)-R19)/COUNT(R21:R51)</f>
        <v>0</v>
      </c>
      <c r="S17" s="30"/>
      <c r="U17" s="133" t="n">
        <f aca="false">U16/COUNT(U21:U51)</f>
        <v>0</v>
      </c>
      <c r="V17" s="134" t="n">
        <f aca="false">(MAX(V21:V51)-V19)/COUNT(V21:V51)</f>
        <v>0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30" t="n">
        <f aca="false">SUM(E21:E51)</f>
        <v>13.73</v>
      </c>
      <c r="F18" s="30" t="n">
        <f aca="false">SUM(F21:F51)</f>
        <v>0</v>
      </c>
      <c r="G18" s="30" t="n">
        <f aca="false">SUM(G21:G51)</f>
        <v>0</v>
      </c>
      <c r="H18" s="159" t="n">
        <f aca="false">SUM(H21:H51)</f>
        <v>0.001</v>
      </c>
      <c r="I18" s="195" t="n">
        <f aca="false">SUM(I21:I51)</f>
        <v>26.5</v>
      </c>
      <c r="L18" s="196" t="n">
        <f aca="false">SUM(L21:L51)</f>
        <v>13.001</v>
      </c>
      <c r="O18" s="192" t="n">
        <v>20</v>
      </c>
      <c r="P18" s="0" t="s">
        <v>90</v>
      </c>
      <c r="R18" s="0" t="n">
        <f aca="false">F5-MAX(R21:R51)</f>
        <v>268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0</v>
      </c>
      <c r="AC18" s="0" t="n">
        <f aca="false">MAX(AC21:AC51)</f>
        <v>0</v>
      </c>
      <c r="AD18" s="0" t="n">
        <f aca="false">MAX(AD21:AD51)</f>
        <v>0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156.768</v>
      </c>
      <c r="C19" s="30" t="s">
        <v>86</v>
      </c>
      <c r="D19" s="132" t="n">
        <f aca="false">D17/COUNT(D21:D51)</f>
        <v>1.7744</v>
      </c>
      <c r="E19" s="132" t="n">
        <f aca="false">E18/COUNT(E21:E51)</f>
        <v>0.457666666666667</v>
      </c>
      <c r="F19" s="30" t="n">
        <f aca="false">IF(COUNT(F21:F51)&gt;0,(F18/COUNT(F21:F51)),0)</f>
        <v>0</v>
      </c>
      <c r="G19" s="30" t="n">
        <f aca="false">IF(COUNT(G21:G51)&gt;0,(G18/COUNT(G21:G51)),0)</f>
        <v>0</v>
      </c>
      <c r="H19" s="191" t="n">
        <f aca="false">H18/COUNT(D21:D51)</f>
        <v>3.33333333333333E-005</v>
      </c>
      <c r="I19" s="132" t="n">
        <f aca="false">I18/COUNT(I21:I51)</f>
        <v>0.883333333333333</v>
      </c>
      <c r="L19" s="132" t="n">
        <f aca="false">L18/COUNT(L21:L51)</f>
        <v>2.6002</v>
      </c>
      <c r="O19" s="184" t="n">
        <f aca="false">COUNT(P21:P51)</f>
        <v>30</v>
      </c>
      <c r="P19" s="198" t="s">
        <v>91</v>
      </c>
      <c r="R19" s="0" t="n">
        <v>926</v>
      </c>
      <c r="S19" s="132" t="n">
        <v>0</v>
      </c>
      <c r="T19" s="30"/>
      <c r="U19" s="30" t="n">
        <v>0</v>
      </c>
      <c r="V19" s="30" t="n">
        <v>371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30" t="s">
        <v>16</v>
      </c>
      <c r="N20" s="30" t="s">
        <v>17</v>
      </c>
      <c r="O20" s="184" t="n">
        <f aca="false">$F$5-R28</f>
        <v>268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5.998</v>
      </c>
      <c r="C21" s="130" t="n">
        <v>1</v>
      </c>
      <c r="D21" s="170" t="n">
        <f aca="false">IF(E21="","",SUM(E21:M21))</f>
        <v>1.002</v>
      </c>
      <c r="E21" s="0" t="n">
        <v>0</v>
      </c>
      <c r="H21" s="176" t="n">
        <v>0.001</v>
      </c>
      <c r="I21" s="0" t="n">
        <v>1</v>
      </c>
      <c r="L21" s="0" t="n">
        <v>0.001</v>
      </c>
      <c r="P21" s="130" t="n">
        <v>1</v>
      </c>
      <c r="Q21" s="0" t="n">
        <f aca="false">IF(R21="","",SUM(R21:AA21)-SUM($R$19:$AA$19))</f>
        <v>0</v>
      </c>
      <c r="R21" s="0" t="n">
        <v>926</v>
      </c>
      <c r="U21" s="176" t="n">
        <v>0</v>
      </c>
      <c r="V21" s="30" t="n">
        <v>371</v>
      </c>
      <c r="AB21" s="0" t="n">
        <f aca="false">IF(AC21="","",SUM(AC21:AK21))</f>
        <v>0</v>
      </c>
      <c r="AC21" s="199" t="n">
        <f aca="false">R21-R19</f>
        <v>0</v>
      </c>
      <c r="AD21" s="199" t="n">
        <f aca="false">V21-V19</f>
        <v>0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n">
        <f aca="false">IF(D22="","",SUM($J$12:$L$12)-D22)</f>
        <v>6</v>
      </c>
      <c r="C22" s="30" t="n">
        <v>2</v>
      </c>
      <c r="D22" s="170" t="n">
        <f aca="false">IF(E22="","",SUM(E22:M22))</f>
        <v>1</v>
      </c>
      <c r="E22" s="0" t="n">
        <v>0</v>
      </c>
      <c r="H22" s="176"/>
      <c r="I22" s="0" t="n">
        <v>1</v>
      </c>
      <c r="N22" s="192"/>
      <c r="P22" s="30" t="n">
        <v>2</v>
      </c>
      <c r="Q22" s="0" t="n">
        <f aca="false">IF(R22="","",SUM(R22:AA22)-SUM($R$19:$AA$19))</f>
        <v>0</v>
      </c>
      <c r="R22" s="0" t="n">
        <v>926</v>
      </c>
      <c r="U22" s="176"/>
      <c r="V22" s="30" t="n">
        <v>371</v>
      </c>
      <c r="AB22" s="0" t="n">
        <f aca="false">IF(AC22="","",SUM(AC22:AK22))</f>
        <v>0</v>
      </c>
      <c r="AC22" s="0" t="n">
        <f aca="false">IF(R22="","",R22-R21)</f>
        <v>0</v>
      </c>
      <c r="AD22" s="0" t="n">
        <f aca="false">IF(V22="","",V22-V21)</f>
        <v>0</v>
      </c>
    </row>
    <row r="23" customFormat="false" ht="15.75" hidden="false" customHeight="true" outlineLevel="0" collapsed="false">
      <c r="A23" s="186" t="n">
        <f aca="false">IF(D23="","",SUM($J$12:$L$12)-D23)</f>
        <v>6</v>
      </c>
      <c r="C23" s="30" t="n">
        <v>3</v>
      </c>
      <c r="D23" s="170" t="n">
        <f aca="false">IF(E23="","",SUM(E23:N23))</f>
        <v>1</v>
      </c>
      <c r="E23" s="0" t="n">
        <v>0</v>
      </c>
      <c r="H23" s="200"/>
      <c r="I23" s="0" t="n">
        <v>1</v>
      </c>
      <c r="N23" s="192"/>
      <c r="P23" s="30" t="n">
        <v>3</v>
      </c>
      <c r="Q23" s="0" t="n">
        <f aca="false">IF(R23="","",SUM(R23:AA23)-SUM($R$19:$AA$19))</f>
        <v>0</v>
      </c>
      <c r="R23" s="0" t="n">
        <v>926</v>
      </c>
      <c r="U23" s="176"/>
      <c r="V23" s="30" t="n">
        <v>371</v>
      </c>
      <c r="AB23" s="0" t="n">
        <f aca="false">IF(AC23="","",SUM(AC23:AK23))</f>
        <v>0</v>
      </c>
      <c r="AC23" s="0" t="n">
        <f aca="false">IF(R23="","",R23-R22)</f>
        <v>0</v>
      </c>
      <c r="AD23" s="0" t="n">
        <f aca="false">IF(V23="","",V23-V22)</f>
        <v>0</v>
      </c>
    </row>
    <row r="24" customFormat="false" ht="15.75" hidden="false" customHeight="true" outlineLevel="0" collapsed="false">
      <c r="A24" s="186" t="n">
        <f aca="false">IF(D24="","",SUM($J$12:$L$12)-D24)</f>
        <v>6</v>
      </c>
      <c r="C24" s="30" t="n">
        <v>4</v>
      </c>
      <c r="D24" s="0" t="n">
        <f aca="false">IF(E24="","",SUM(E24:N24))</f>
        <v>1</v>
      </c>
      <c r="E24" s="0" t="n">
        <v>0</v>
      </c>
      <c r="H24" s="176"/>
      <c r="I24" s="0" t="n">
        <v>1</v>
      </c>
      <c r="N24" s="192"/>
      <c r="P24" s="30" t="n">
        <v>4</v>
      </c>
      <c r="Q24" s="0" t="n">
        <f aca="false">IF(R24="","",SUM(R24:AA24)-SUM($R$19:$AA$19))</f>
        <v>0</v>
      </c>
      <c r="R24" s="0" t="n">
        <v>926</v>
      </c>
      <c r="U24" s="176"/>
      <c r="V24" s="30" t="n">
        <v>371</v>
      </c>
      <c r="AB24" s="0" t="n">
        <f aca="false">IF(AC24="","",SUM(AC24:AK24))</f>
        <v>0</v>
      </c>
      <c r="AC24" s="0" t="n">
        <f aca="false">IF(R24="","",R24-R23)</f>
        <v>0</v>
      </c>
      <c r="AD24" s="0" t="n">
        <f aca="false">IF(V24="","",V24-V23)</f>
        <v>0</v>
      </c>
    </row>
    <row r="25" customFormat="false" ht="15.75" hidden="false" customHeight="true" outlineLevel="0" collapsed="false">
      <c r="A25" s="186" t="n">
        <f aca="false">IF(D25="","",SUM($J$12:$L$12)-D25)</f>
        <v>6</v>
      </c>
      <c r="C25" s="30" t="n">
        <v>5</v>
      </c>
      <c r="D25" s="0" t="n">
        <f aca="false">IF(E25="","",SUM(E25:N25))</f>
        <v>1</v>
      </c>
      <c r="E25" s="0" t="n">
        <v>0</v>
      </c>
      <c r="H25" s="176"/>
      <c r="I25" s="0" t="n">
        <v>1</v>
      </c>
      <c r="N25" s="192"/>
      <c r="P25" s="30" t="n">
        <v>5</v>
      </c>
      <c r="Q25" s="0" t="n">
        <f aca="false">IF(R25="","",SUM(R25:AA25)-SUM($R$19:$AA$19))</f>
        <v>0</v>
      </c>
      <c r="R25" s="0" t="n">
        <v>926</v>
      </c>
      <c r="U25" s="176"/>
      <c r="V25" s="30" t="n">
        <v>371</v>
      </c>
      <c r="AB25" s="0" t="n">
        <f aca="false">IF(AC25="","",SUM(AC25:AK25))</f>
        <v>0</v>
      </c>
      <c r="AC25" s="0" t="n">
        <f aca="false">IF(R25="","",R25-R24)</f>
        <v>0</v>
      </c>
      <c r="AD25" s="0" t="n">
        <f aca="false">IF(V25="","",V25-V24)</f>
        <v>0</v>
      </c>
    </row>
    <row r="26" customFormat="false" ht="15.75" hidden="false" customHeight="true" outlineLevel="0" collapsed="false">
      <c r="A26" s="186" t="n">
        <f aca="false">IF(D26="","",SUM($J$12:$L$12)-D26)</f>
        <v>6</v>
      </c>
      <c r="C26" s="30" t="n">
        <v>6</v>
      </c>
      <c r="D26" s="0" t="n">
        <f aca="false">IF(E26="","",SUM(E26:N26))</f>
        <v>1</v>
      </c>
      <c r="E26" s="0" t="n">
        <v>0</v>
      </c>
      <c r="H26" s="176"/>
      <c r="I26" s="0" t="n">
        <v>1</v>
      </c>
      <c r="N26" s="192"/>
      <c r="P26" s="30" t="n">
        <v>6</v>
      </c>
      <c r="Q26" s="0" t="n">
        <f aca="false">IF(R26="","",SUM(R26:AA26)-SUM($R$19:$AA$19))</f>
        <v>0</v>
      </c>
      <c r="R26" s="0" t="n">
        <v>926</v>
      </c>
      <c r="U26" s="176"/>
      <c r="V26" s="30" t="n">
        <v>371</v>
      </c>
      <c r="AB26" s="0" t="n">
        <f aca="false">IF(AC26="","",SUM(AC26:AK26))</f>
        <v>0</v>
      </c>
      <c r="AC26" s="0" t="n">
        <f aca="false">IF(R26="","",R26-R25)</f>
        <v>0</v>
      </c>
      <c r="AD26" s="0" t="n">
        <f aca="false">IF(V26="","",V26-V25)</f>
        <v>0</v>
      </c>
    </row>
    <row r="27" customFormat="false" ht="15.75" hidden="false" customHeight="true" outlineLevel="0" collapsed="false">
      <c r="A27" s="186" t="n">
        <f aca="false">IF(D27="","",SUM($J$12:$L$12)-D27)</f>
        <v>6</v>
      </c>
      <c r="C27" s="130" t="n">
        <v>7</v>
      </c>
      <c r="D27" s="0" t="n">
        <f aca="false">IF(E27="","",SUM(E27:N27))</f>
        <v>1</v>
      </c>
      <c r="E27" s="0" t="n">
        <v>0</v>
      </c>
      <c r="H27" s="176"/>
      <c r="I27" s="0" t="n">
        <v>1</v>
      </c>
      <c r="N27" s="192"/>
      <c r="P27" s="130" t="n">
        <v>7</v>
      </c>
      <c r="Q27" s="0" t="n">
        <f aca="false">IF(R27="","",SUM(R27:AA27)-SUM($R$19:$AA$19))</f>
        <v>0</v>
      </c>
      <c r="R27" s="0" t="n">
        <v>926</v>
      </c>
      <c r="U27" s="176"/>
      <c r="V27" s="30" t="n">
        <v>371</v>
      </c>
      <c r="AB27" s="0" t="n">
        <f aca="false">IF(AC27="","",SUM(AC27:AK27))</f>
        <v>0</v>
      </c>
      <c r="AC27" s="0" t="n">
        <f aca="false">IF(R27="","",R27-R26)</f>
        <v>0</v>
      </c>
      <c r="AD27" s="0" t="n">
        <f aca="false">IF(V27="","",V27-V26)</f>
        <v>0</v>
      </c>
    </row>
    <row r="28" customFormat="false" ht="15.75" hidden="false" customHeight="true" outlineLevel="0" collapsed="false">
      <c r="A28" s="186" t="n">
        <f aca="false">IF(D28="","",SUM($J$12:$L$12)-D28)</f>
        <v>7</v>
      </c>
      <c r="C28" s="130" t="n">
        <v>8</v>
      </c>
      <c r="D28" s="170" t="n">
        <f aca="false">IF(E28="","",SUM(E28:N28))</f>
        <v>0</v>
      </c>
      <c r="E28" s="0" t="n">
        <v>0</v>
      </c>
      <c r="H28" s="176"/>
      <c r="I28" s="0" t="n">
        <v>0</v>
      </c>
      <c r="N28" s="192"/>
      <c r="P28" s="130" t="n">
        <v>8</v>
      </c>
      <c r="Q28" s="0" t="n">
        <f aca="false">IF(R28="","",SUM(R28:AA28)-SUM($R$19:$AA$19))</f>
        <v>0</v>
      </c>
      <c r="R28" s="0" t="n">
        <v>926</v>
      </c>
      <c r="U28" s="176"/>
      <c r="V28" s="30" t="n">
        <v>371</v>
      </c>
      <c r="AB28" s="0" t="n">
        <f aca="false">IF(AC28="","",SUM(AC28:AK28))</f>
        <v>0</v>
      </c>
      <c r="AC28" s="0" t="n">
        <f aca="false">IF(R28="","",R28-R27)</f>
        <v>0</v>
      </c>
      <c r="AD28" s="0" t="n">
        <f aca="false">IF(V28="","",V28-V27)</f>
        <v>0</v>
      </c>
    </row>
    <row r="29" customFormat="false" ht="15.75" hidden="false" customHeight="true" outlineLevel="0" collapsed="false">
      <c r="A29" s="186" t="n">
        <f aca="false">IF(D29="","",SUM($J$12:$L$12)-D29)</f>
        <v>7</v>
      </c>
      <c r="C29" s="30" t="n">
        <v>9</v>
      </c>
      <c r="D29" s="0" t="n">
        <f aca="false">IF(E29="","",SUM(E29:M29))</f>
        <v>0</v>
      </c>
      <c r="E29" s="0" t="n">
        <v>0</v>
      </c>
      <c r="H29" s="176"/>
      <c r="I29" s="0" t="n">
        <v>0</v>
      </c>
      <c r="N29" s="192"/>
      <c r="P29" s="30" t="n">
        <v>9</v>
      </c>
      <c r="Q29" s="0" t="n">
        <f aca="false">IF(R29="","",SUM(R29:AA29)-SUM($R$19:$AA$19))</f>
        <v>0</v>
      </c>
      <c r="R29" s="0" t="n">
        <v>926</v>
      </c>
      <c r="U29" s="176"/>
      <c r="V29" s="30" t="n">
        <v>371</v>
      </c>
      <c r="AB29" s="0" t="n">
        <f aca="false">IF(AC29="","",SUM(AC29:AK29))</f>
        <v>0</v>
      </c>
      <c r="AC29" s="0" t="n">
        <f aca="false">IF(R29="","",R29-R28)</f>
        <v>0</v>
      </c>
      <c r="AD29" s="0" t="n">
        <f aca="false">IF(V29="","",V29-V28)</f>
        <v>0</v>
      </c>
    </row>
    <row r="30" customFormat="false" ht="15.75" hidden="false" customHeight="true" outlineLevel="0" collapsed="false">
      <c r="A30" s="186" t="n">
        <f aca="false">IF(D30="","",SUM($J$12:$L$12)-D30)</f>
        <v>7</v>
      </c>
      <c r="C30" s="30" t="n">
        <v>10</v>
      </c>
      <c r="D30" s="0" t="n">
        <f aca="false">IF(E30="","",SUM(E30:M30))</f>
        <v>0</v>
      </c>
      <c r="E30" s="0" t="n">
        <v>0</v>
      </c>
      <c r="H30" s="176"/>
      <c r="I30" s="0" t="n">
        <v>0</v>
      </c>
      <c r="N30" s="192"/>
      <c r="P30" s="30" t="n">
        <v>10</v>
      </c>
      <c r="Q30" s="0" t="n">
        <f aca="false">IF(R30="","",SUM(R30:AA30)-SUM($R$19:$AA$19))</f>
        <v>0</v>
      </c>
      <c r="R30" s="0" t="n">
        <v>926</v>
      </c>
      <c r="U30" s="176"/>
      <c r="V30" s="30" t="n">
        <v>371</v>
      </c>
      <c r="AB30" s="0" t="n">
        <f aca="false">IF(AC30="","",SUM(AC30:AK30))</f>
        <v>0</v>
      </c>
      <c r="AC30" s="0" t="n">
        <f aca="false">IF(R30="","",R30-R29)</f>
        <v>0</v>
      </c>
      <c r="AD30" s="0" t="n">
        <f aca="false">IF(V30="","",V30-V29)</f>
        <v>0</v>
      </c>
    </row>
    <row r="31" customFormat="false" ht="15.75" hidden="false" customHeight="true" outlineLevel="0" collapsed="false">
      <c r="A31" s="186" t="n">
        <f aca="false">IF(D31="","",SUM($J$12:$L$12)-D31)</f>
        <v>7</v>
      </c>
      <c r="C31" s="30" t="n">
        <v>11</v>
      </c>
      <c r="D31" s="0" t="n">
        <f aca="false">IF(E31="","",SUM(E31:M31))</f>
        <v>0</v>
      </c>
      <c r="E31" s="0" t="n">
        <v>0</v>
      </c>
      <c r="H31" s="176"/>
      <c r="I31" s="0" t="n">
        <v>0</v>
      </c>
      <c r="N31" s="192"/>
      <c r="P31" s="30" t="n">
        <v>11</v>
      </c>
      <c r="Q31" s="0" t="n">
        <f aca="false">IF(R31="","",SUM(R31:AA31)-SUM($R$19:$AA$19))</f>
        <v>0</v>
      </c>
      <c r="R31" s="0" t="n">
        <v>926</v>
      </c>
      <c r="U31" s="176"/>
      <c r="V31" s="30" t="n">
        <v>371</v>
      </c>
      <c r="AB31" s="0" t="n">
        <f aca="false">IF(AC31="","",SUM(AC31:AK31))</f>
        <v>0</v>
      </c>
      <c r="AC31" s="0" t="n">
        <f aca="false">IF(R31="","",R31-R30)</f>
        <v>0</v>
      </c>
      <c r="AD31" s="0" t="n">
        <f aca="false">IF(V31="","",V31-V30)</f>
        <v>0</v>
      </c>
    </row>
    <row r="32" customFormat="false" ht="15.75" hidden="false" customHeight="true" outlineLevel="0" collapsed="false">
      <c r="A32" s="186" t="n">
        <f aca="false">IF(D32="","",SUM($J$12:$L$12)-D32)</f>
        <v>7</v>
      </c>
      <c r="C32" s="30" t="n">
        <v>12</v>
      </c>
      <c r="D32" s="0" t="n">
        <f aca="false">IF(E32="","",SUM(E32:M32))</f>
        <v>0</v>
      </c>
      <c r="E32" s="0" t="n">
        <v>0</v>
      </c>
      <c r="H32" s="176"/>
      <c r="I32" s="0" t="n">
        <v>0</v>
      </c>
      <c r="N32" s="192"/>
      <c r="P32" s="30" t="n">
        <v>12</v>
      </c>
      <c r="Q32" s="0" t="n">
        <f aca="false">IF(R32="","",SUM(R32:AA32)-SUM($R$19:$AA$19))</f>
        <v>0</v>
      </c>
      <c r="R32" s="0" t="n">
        <v>926</v>
      </c>
      <c r="U32" s="176"/>
      <c r="V32" s="30" t="n">
        <v>371</v>
      </c>
      <c r="AB32" s="0" t="n">
        <f aca="false">IF(AC32="","",SUM(AC32:AK32))</f>
        <v>0</v>
      </c>
      <c r="AC32" s="0" t="n">
        <f aca="false">IF(R32="","",R32-R31)</f>
        <v>0</v>
      </c>
      <c r="AD32" s="0" t="n">
        <f aca="false">IF(V32="","",V32-V31)</f>
        <v>0</v>
      </c>
    </row>
    <row r="33" customFormat="false" ht="15.75" hidden="false" customHeight="true" outlineLevel="0" collapsed="false">
      <c r="A33" s="186" t="n">
        <f aca="false">IF(D33="","",SUM($J$12:$L$12)-D33)</f>
        <v>7</v>
      </c>
      <c r="C33" s="30" t="n">
        <v>13</v>
      </c>
      <c r="D33" s="0" t="n">
        <f aca="false">IF(E33="","",SUM(E33:M33))</f>
        <v>0</v>
      </c>
      <c r="E33" s="0" t="n">
        <v>0</v>
      </c>
      <c r="H33" s="176"/>
      <c r="I33" s="0" t="n">
        <v>0</v>
      </c>
      <c r="N33" s="192"/>
      <c r="P33" s="30" t="n">
        <v>13</v>
      </c>
      <c r="Q33" s="0" t="n">
        <f aca="false">IF(R33="","",SUM(R33:AA33)-SUM($R$19:$AA$19))</f>
        <v>0</v>
      </c>
      <c r="R33" s="0" t="n">
        <v>926</v>
      </c>
      <c r="U33" s="176"/>
      <c r="V33" s="30" t="n">
        <v>371</v>
      </c>
      <c r="AB33" s="0" t="n">
        <f aca="false">IF(AC33="","",SUM(AC33:AK33))</f>
        <v>0</v>
      </c>
      <c r="AC33" s="0" t="n">
        <f aca="false">IF(R33="","",R33-R32)</f>
        <v>0</v>
      </c>
      <c r="AD33" s="0" t="n">
        <f aca="false">IF(V33="","",V33-V32)</f>
        <v>0</v>
      </c>
    </row>
    <row r="34" customFormat="false" ht="15.75" hidden="false" customHeight="true" outlineLevel="0" collapsed="false">
      <c r="A34" s="186" t="n">
        <f aca="false">IF(D34="","",SUM($J$12:$L$12)-D34)</f>
        <v>7</v>
      </c>
      <c r="C34" s="130" t="n">
        <v>14</v>
      </c>
      <c r="D34" s="0" t="n">
        <f aca="false">IF(E34="","",SUM(E34:M34))</f>
        <v>0</v>
      </c>
      <c r="E34" s="0" t="n">
        <v>0</v>
      </c>
      <c r="H34" s="176"/>
      <c r="I34" s="0" t="n">
        <v>0</v>
      </c>
      <c r="N34" s="192"/>
      <c r="P34" s="130" t="n">
        <v>14</v>
      </c>
      <c r="Q34" s="0" t="n">
        <f aca="false">IF(R34="","",SUM(R34:AA34)-SUM($R$19:$AA$19))</f>
        <v>0</v>
      </c>
      <c r="R34" s="0" t="n">
        <v>926</v>
      </c>
      <c r="U34" s="176"/>
      <c r="V34" s="30" t="n">
        <v>371</v>
      </c>
      <c r="AB34" s="0" t="n">
        <f aca="false">IF(AC34="","",SUM(AC34:AK34))</f>
        <v>0</v>
      </c>
      <c r="AC34" s="0" t="n">
        <f aca="false">IF(R34="","",R34-R33)</f>
        <v>0</v>
      </c>
      <c r="AD34" s="0" t="n">
        <f aca="false">IF(V34="","",V34-V33)</f>
        <v>0</v>
      </c>
    </row>
    <row r="35" customFormat="false" ht="15.75" hidden="false" customHeight="true" outlineLevel="0" collapsed="false">
      <c r="A35" s="186" t="n">
        <f aca="false">IF(D35="","",SUM($J$12:$L$12)-D35)</f>
        <v>7</v>
      </c>
      <c r="C35" s="130" t="n">
        <v>15</v>
      </c>
      <c r="D35" s="0" t="n">
        <f aca="false">IF(E35="","",SUM(E35:M35))</f>
        <v>0</v>
      </c>
      <c r="E35" s="0" t="n">
        <v>0</v>
      </c>
      <c r="H35" s="176"/>
      <c r="I35" s="0" t="n">
        <v>0</v>
      </c>
      <c r="N35" s="192"/>
      <c r="P35" s="130" t="n">
        <v>15</v>
      </c>
      <c r="Q35" s="0" t="n">
        <f aca="false">IF(R35="","",SUM(R35:AA35)-SUM($R$19:$AA$19))</f>
        <v>0</v>
      </c>
      <c r="R35" s="0" t="n">
        <v>926</v>
      </c>
      <c r="U35" s="176"/>
      <c r="V35" s="30" t="n">
        <v>371</v>
      </c>
      <c r="AB35" s="0" t="n">
        <f aca="false">IF(AC35="","",SUM(AC35:AK35))</f>
        <v>0</v>
      </c>
      <c r="AC35" s="0" t="n">
        <f aca="false">IF(R35="","",R35-R34)</f>
        <v>0</v>
      </c>
      <c r="AD35" s="0" t="n">
        <f aca="false">IF(V35="","",V35-V34)</f>
        <v>0</v>
      </c>
    </row>
    <row r="36" customFormat="false" ht="15.75" hidden="false" customHeight="true" outlineLevel="0" collapsed="false">
      <c r="A36" s="186" t="n">
        <f aca="false">IF(D36="","",SUM($J$12:$L$12)-D36)</f>
        <v>-1</v>
      </c>
      <c r="C36" s="30" t="n">
        <v>16</v>
      </c>
      <c r="D36" s="0" t="n">
        <f aca="false">IF(E36="","",SUM(E36:M36))</f>
        <v>8</v>
      </c>
      <c r="E36" s="0" t="n">
        <v>0</v>
      </c>
      <c r="H36" s="176"/>
      <c r="I36" s="0" t="n">
        <v>2</v>
      </c>
      <c r="L36" s="0" t="n">
        <v>6</v>
      </c>
      <c r="N36" s="192"/>
      <c r="P36" s="30" t="n">
        <v>16</v>
      </c>
      <c r="Q36" s="0" t="n">
        <f aca="false">IF(R36="","",SUM(R36:AA36)-SUM($R$19:$AA$19))</f>
        <v>0</v>
      </c>
      <c r="R36" s="0" t="n">
        <v>926</v>
      </c>
      <c r="U36" s="176"/>
      <c r="V36" s="30" t="n">
        <v>371</v>
      </c>
      <c r="AB36" s="0" t="n">
        <f aca="false">IF(AC36="","",SUM(AC36:AK36))</f>
        <v>0</v>
      </c>
      <c r="AC36" s="0" t="n">
        <f aca="false">IF(R36="","",R36-R35)</f>
        <v>0</v>
      </c>
      <c r="AD36" s="0" t="n">
        <f aca="false">IF(V36="","",V36-V35)</f>
        <v>0</v>
      </c>
    </row>
    <row r="37" customFormat="false" ht="15.75" hidden="false" customHeight="true" outlineLevel="0" collapsed="false">
      <c r="A37" s="186" t="n">
        <f aca="false">IF(D37="","",SUM($J$12:$L$12)-D37)</f>
        <v>5</v>
      </c>
      <c r="C37" s="30" t="n">
        <v>17</v>
      </c>
      <c r="D37" s="0" t="n">
        <f aca="false">IF(E37="","",SUM(E37:M37))</f>
        <v>2</v>
      </c>
      <c r="E37" s="0" t="n">
        <v>0</v>
      </c>
      <c r="F37" s="202"/>
      <c r="H37" s="176"/>
      <c r="I37" s="0" t="n">
        <v>2</v>
      </c>
      <c r="N37" s="192"/>
      <c r="P37" s="30" t="n">
        <v>17</v>
      </c>
      <c r="Q37" s="0" t="n">
        <f aca="false">IF(R37="","",SUM(R37:AA37)-SUM($R$19:$AA$19))</f>
        <v>0</v>
      </c>
      <c r="R37" s="0" t="n">
        <v>926</v>
      </c>
      <c r="S37" s="202"/>
      <c r="U37" s="176"/>
      <c r="V37" s="30" t="n">
        <v>371</v>
      </c>
      <c r="AB37" s="0" t="n">
        <f aca="false">IF(AC37="","",SUM(AC37:AK37))</f>
        <v>0</v>
      </c>
      <c r="AC37" s="0" t="n">
        <f aca="false">IF(R37="","",R37-R36)</f>
        <v>0</v>
      </c>
      <c r="AD37" s="0" t="n">
        <f aca="false">IF(V37="","",V37-V36)</f>
        <v>0</v>
      </c>
    </row>
    <row r="38" customFormat="false" ht="15.75" hidden="false" customHeight="true" outlineLevel="0" collapsed="false">
      <c r="A38" s="186" t="n">
        <f aca="false">IF(D38="","",SUM($J$12:$L$12)-D38)</f>
        <v>5</v>
      </c>
      <c r="C38" s="30" t="n">
        <v>18</v>
      </c>
      <c r="D38" s="0" t="n">
        <f aca="false">IF(E38="","",SUM(E38:M38))</f>
        <v>2</v>
      </c>
      <c r="E38" s="0" t="n">
        <v>0</v>
      </c>
      <c r="H38" s="176"/>
      <c r="I38" s="0" t="n">
        <v>2</v>
      </c>
      <c r="N38" s="192"/>
      <c r="O38" s="203" t="n">
        <f aca="false">$R$26+$O$18</f>
        <v>946</v>
      </c>
      <c r="P38" s="30" t="n">
        <v>18</v>
      </c>
      <c r="Q38" s="0" t="n">
        <f aca="false">IF(R38="","",SUM(R38:AA38)-SUM($R$19:$AA$19))</f>
        <v>0</v>
      </c>
      <c r="R38" s="0" t="n">
        <v>926</v>
      </c>
      <c r="U38" s="176"/>
      <c r="V38" s="30" t="n">
        <v>371</v>
      </c>
      <c r="AB38" s="0" t="n">
        <f aca="false">IF(AC38="","",SUM(AC38:AK38))</f>
        <v>0</v>
      </c>
      <c r="AC38" s="0" t="n">
        <f aca="false">IF(R38="","",R38-R37)</f>
        <v>0</v>
      </c>
      <c r="AD38" s="0" t="n">
        <f aca="false">IF(V38="","",V38-V37)</f>
        <v>0</v>
      </c>
    </row>
    <row r="39" customFormat="false" ht="15.75" hidden="false" customHeight="true" outlineLevel="0" collapsed="false">
      <c r="A39" s="186" t="n">
        <f aca="false">IF(D39="","",SUM($J$12:$L$12)-D39)</f>
        <v>6</v>
      </c>
      <c r="C39" s="30" t="n">
        <v>19</v>
      </c>
      <c r="D39" s="0" t="n">
        <f aca="false">IF(E39="","",SUM(E39:M39))</f>
        <v>1</v>
      </c>
      <c r="E39" s="0" t="n">
        <v>0</v>
      </c>
      <c r="H39" s="176"/>
      <c r="I39" s="0" t="n">
        <v>1</v>
      </c>
      <c r="N39" s="192"/>
      <c r="O39" s="203" t="n">
        <f aca="false">O38+$O$18</f>
        <v>966</v>
      </c>
      <c r="P39" s="30" t="n">
        <v>19</v>
      </c>
      <c r="Q39" s="0" t="n">
        <f aca="false">IF(R39="","",SUM(R39:AA39)-SUM($R$19:$AA$19))</f>
        <v>0</v>
      </c>
      <c r="R39" s="0" t="n">
        <v>926</v>
      </c>
      <c r="U39" s="176"/>
      <c r="V39" s="30" t="n">
        <v>371</v>
      </c>
      <c r="AB39" s="0" t="n">
        <f aca="false">IF(AC39="","",SUM(AC39:AK39))</f>
        <v>0</v>
      </c>
      <c r="AC39" s="0" t="n">
        <f aca="false">IF(R39="","",R39-R38)</f>
        <v>0</v>
      </c>
      <c r="AD39" s="0" t="n">
        <f aca="false">IF(V39="","",V39-V38)</f>
        <v>0</v>
      </c>
    </row>
    <row r="40" customFormat="false" ht="15.75" hidden="false" customHeight="true" outlineLevel="0" collapsed="false">
      <c r="A40" s="186" t="n">
        <f aca="false">IF(D40="","",SUM($J$12:$L$12)-D40)</f>
        <v>6</v>
      </c>
      <c r="C40" s="30" t="n">
        <v>20</v>
      </c>
      <c r="D40" s="0" t="n">
        <f aca="false">IF(E40="","",SUM(E40:M40))</f>
        <v>1</v>
      </c>
      <c r="E40" s="0" t="n">
        <v>0</v>
      </c>
      <c r="H40" s="176"/>
      <c r="I40" s="0" t="n">
        <v>1</v>
      </c>
      <c r="N40" s="192"/>
      <c r="O40" s="203" t="n">
        <f aca="false">O39+$O$18</f>
        <v>986</v>
      </c>
      <c r="P40" s="30" t="n">
        <v>20</v>
      </c>
      <c r="Q40" s="0" t="n">
        <f aca="false">IF(R40="","",SUM(R40:AA40)-SUM($R$19:$AA$19))</f>
        <v>0</v>
      </c>
      <c r="R40" s="0" t="n">
        <v>926</v>
      </c>
      <c r="U40" s="176"/>
      <c r="V40" s="30" t="n">
        <v>371</v>
      </c>
      <c r="AB40" s="0" t="n">
        <f aca="false">IF(AC40="","",SUM(AC40:AK40))</f>
        <v>0</v>
      </c>
      <c r="AC40" s="0" t="n">
        <f aca="false">IF(R40="","",R40-R39)</f>
        <v>0</v>
      </c>
      <c r="AD40" s="0" t="n">
        <f aca="false">IF(V40="","",V40-V39)</f>
        <v>0</v>
      </c>
    </row>
    <row r="41" customFormat="false" ht="15.75" hidden="false" customHeight="true" outlineLevel="0" collapsed="false">
      <c r="A41" s="186" t="n">
        <f aca="false">IF(D41="","",SUM($J$12:$L$12)-D41)</f>
        <v>6</v>
      </c>
      <c r="C41" s="130" t="n">
        <v>21</v>
      </c>
      <c r="D41" s="0" t="n">
        <f aca="false">IF(E41="","",SUM(E41:M41))</f>
        <v>1</v>
      </c>
      <c r="E41" s="0" t="n">
        <v>0</v>
      </c>
      <c r="H41" s="176"/>
      <c r="I41" s="0" t="n">
        <v>1</v>
      </c>
      <c r="N41" s="192"/>
      <c r="O41" s="203" t="n">
        <f aca="false">O40+$O$18</f>
        <v>1006</v>
      </c>
      <c r="P41" s="130" t="n">
        <v>21</v>
      </c>
      <c r="Q41" s="0" t="n">
        <f aca="false">IF(R41="","",SUM(R41:AA41)-SUM($R$19:$AA$19))</f>
        <v>0</v>
      </c>
      <c r="R41" s="0" t="n">
        <v>926</v>
      </c>
      <c r="U41" s="176"/>
      <c r="V41" s="30" t="n">
        <v>371</v>
      </c>
      <c r="AB41" s="0" t="n">
        <f aca="false">IF(AC41="","",SUM(AC41:AK41))</f>
        <v>0</v>
      </c>
      <c r="AC41" s="0" t="n">
        <f aca="false">IF(R41="","",R41-R40)</f>
        <v>0</v>
      </c>
      <c r="AD41" s="0" t="n">
        <f aca="false">IF(V41="","",V41-V40)</f>
        <v>0</v>
      </c>
    </row>
    <row r="42" customFormat="false" ht="15.75" hidden="false" customHeight="true" outlineLevel="0" collapsed="false">
      <c r="A42" s="186" t="n">
        <f aca="false">IF(D42="","",SUM($J$12:$L$12)-D42)</f>
        <v>4</v>
      </c>
      <c r="C42" s="130" t="n">
        <v>22</v>
      </c>
      <c r="D42" s="0" t="n">
        <f aca="false">IF(E42="","",SUM(E42:M42))</f>
        <v>3</v>
      </c>
      <c r="E42" s="0" t="n">
        <v>2</v>
      </c>
      <c r="H42" s="176"/>
      <c r="I42" s="0" t="n">
        <v>1</v>
      </c>
      <c r="N42" s="192"/>
      <c r="O42" s="203" t="n">
        <f aca="false">O41+$O$18</f>
        <v>1026</v>
      </c>
      <c r="P42" s="130" t="n">
        <v>22</v>
      </c>
      <c r="Q42" s="0" t="n">
        <f aca="false">IF(R42="","",SUM(R42:AA42)-SUM($R$19:$AA$19))</f>
        <v>0</v>
      </c>
      <c r="R42" s="0" t="n">
        <v>926</v>
      </c>
      <c r="U42" s="176"/>
      <c r="V42" s="30" t="n">
        <v>371</v>
      </c>
      <c r="AB42" s="0" t="n">
        <f aca="false">IF(AC42="","",SUM(AC42:AK42))</f>
        <v>0</v>
      </c>
      <c r="AC42" s="0" t="n">
        <f aca="false">IF(R42="","",R42-R41)</f>
        <v>0</v>
      </c>
      <c r="AD42" s="0" t="n">
        <f aca="false">IF(V42="","",V42-V41)</f>
        <v>0</v>
      </c>
    </row>
    <row r="43" customFormat="false" ht="15.75" hidden="false" customHeight="true" outlineLevel="0" collapsed="false">
      <c r="A43" s="186" t="n">
        <f aca="false">IF(D43="","",SUM($J$12:$L$12)-D43)</f>
        <v>3</v>
      </c>
      <c r="C43" s="30" t="n">
        <v>23</v>
      </c>
      <c r="D43" s="0" t="n">
        <f aca="false">IF(E43="","",SUM(E43:M43))</f>
        <v>4</v>
      </c>
      <c r="E43" s="0" t="n">
        <v>0.5</v>
      </c>
      <c r="F43" s="30"/>
      <c r="H43" s="159"/>
      <c r="I43" s="0" t="n">
        <v>1.5</v>
      </c>
      <c r="L43" s="0" t="n">
        <v>2</v>
      </c>
      <c r="N43" s="192"/>
      <c r="O43" s="203" t="n">
        <f aca="false">O42+$O$18</f>
        <v>1046</v>
      </c>
      <c r="P43" s="30" t="n">
        <v>23</v>
      </c>
      <c r="Q43" s="0" t="n">
        <f aca="false">IF(R43="","",SUM(R43:AA43)-SUM($R$19:$AA$19))</f>
        <v>0</v>
      </c>
      <c r="R43" s="0" t="n">
        <v>926</v>
      </c>
      <c r="U43" s="176"/>
      <c r="V43" s="30" t="n">
        <v>371</v>
      </c>
      <c r="AB43" s="0" t="n">
        <f aca="false">IF(AC43="","",SUM(AC43:AK43))</f>
        <v>0</v>
      </c>
      <c r="AC43" s="0" t="n">
        <f aca="false">IF(R43="","",R43-R42)</f>
        <v>0</v>
      </c>
      <c r="AD43" s="0" t="n">
        <f aca="false">IF(V43="","",V43-V42)</f>
        <v>0</v>
      </c>
    </row>
    <row r="44" customFormat="false" ht="15.75" hidden="false" customHeight="true" outlineLevel="0" collapsed="false">
      <c r="A44" s="186" t="n">
        <f aca="false">IF(D44="","",SUM($J$12:$L$12)-D44)</f>
        <v>3</v>
      </c>
      <c r="C44" s="30" t="n">
        <v>24</v>
      </c>
      <c r="D44" s="0" t="n">
        <f aca="false">IF(E44="","",SUM(E44:M44))</f>
        <v>4</v>
      </c>
      <c r="E44" s="0" t="n">
        <v>0.5</v>
      </c>
      <c r="F44" s="30"/>
      <c r="H44" s="159"/>
      <c r="I44" s="0" t="n">
        <v>1.5</v>
      </c>
      <c r="L44" s="0" t="n">
        <v>2</v>
      </c>
      <c r="O44" s="203" t="n">
        <f aca="false">O43+$O$18</f>
        <v>1066</v>
      </c>
      <c r="P44" s="30" t="n">
        <v>24</v>
      </c>
      <c r="Q44" s="0" t="n">
        <f aca="false">IF(R44="","",SUM(R44:AA44)-SUM($R$19:$AA$19))</f>
        <v>0</v>
      </c>
      <c r="R44" s="0" t="n">
        <v>926</v>
      </c>
      <c r="U44" s="176"/>
      <c r="V44" s="30" t="n">
        <v>371</v>
      </c>
      <c r="AB44" s="0" t="n">
        <f aca="false">IF(AC44="","",SUM(AC44:AK44))</f>
        <v>0</v>
      </c>
      <c r="AC44" s="0" t="n">
        <f aca="false">IF(R44="","",R44-R43)</f>
        <v>0</v>
      </c>
      <c r="AD44" s="0" t="n">
        <f aca="false">IF(V44="","",V44-V43)</f>
        <v>0</v>
      </c>
    </row>
    <row r="45" customFormat="false" ht="15.75" hidden="false" customHeight="true" outlineLevel="0" collapsed="false">
      <c r="A45" s="186" t="n">
        <f aca="false">IF(D45="","",SUM($J$12:$L$12)-D45)</f>
        <v>5.5</v>
      </c>
      <c r="C45" s="30" t="n">
        <v>25</v>
      </c>
      <c r="D45" s="0" t="n">
        <f aca="false">IF(E45="","",SUM(E45:M45))</f>
        <v>1.5</v>
      </c>
      <c r="E45" s="0" t="n">
        <v>0.5</v>
      </c>
      <c r="F45" s="30"/>
      <c r="H45" s="159"/>
      <c r="I45" s="0" t="n">
        <v>1</v>
      </c>
      <c r="O45" s="203" t="n">
        <f aca="false">O44+$O$18</f>
        <v>1086</v>
      </c>
      <c r="P45" s="30" t="n">
        <v>25</v>
      </c>
      <c r="Q45" s="0" t="n">
        <f aca="false">IF(R45="","",SUM(R45:AA45)-SUM($R$19:$AA$19))</f>
        <v>0</v>
      </c>
      <c r="R45" s="0" t="n">
        <v>926</v>
      </c>
      <c r="S45" s="30"/>
      <c r="U45" s="159"/>
      <c r="V45" s="30" t="n">
        <v>371</v>
      </c>
      <c r="AB45" s="0" t="n">
        <f aca="false">IF(AC45="","",SUM(AC45:AK45))</f>
        <v>0</v>
      </c>
      <c r="AC45" s="0" t="n">
        <f aca="false">IF(R45="","",R45-R44)</f>
        <v>0</v>
      </c>
      <c r="AD45" s="0" t="n">
        <f aca="false">IF(V45="","",V45-V44)</f>
        <v>0</v>
      </c>
    </row>
    <row r="46" customFormat="false" ht="15.75" hidden="false" customHeight="true" outlineLevel="0" collapsed="false">
      <c r="A46" s="186" t="n">
        <f aca="false">IF(D46="","",SUM($J$12:$L$12)-D46)</f>
        <v>0</v>
      </c>
      <c r="C46" s="30" t="n">
        <v>26</v>
      </c>
      <c r="D46" s="0" t="n">
        <f aca="false">IF(E46="","",SUM(E46:M46))</f>
        <v>7</v>
      </c>
      <c r="E46" s="0" t="n">
        <v>2</v>
      </c>
      <c r="F46" s="30"/>
      <c r="H46" s="159"/>
      <c r="I46" s="0" t="n">
        <v>2</v>
      </c>
      <c r="L46" s="0" t="n">
        <v>3</v>
      </c>
      <c r="O46" s="203" t="n">
        <f aca="false">O45+$O$18</f>
        <v>1106</v>
      </c>
      <c r="P46" s="30" t="n">
        <v>26</v>
      </c>
      <c r="Q46" s="0" t="n">
        <f aca="false">IF(R46="","",SUM(R46:AA46)-SUM($R$19:$AA$19))</f>
        <v>0</v>
      </c>
      <c r="R46" s="0" t="n">
        <v>926</v>
      </c>
      <c r="S46" s="30"/>
      <c r="U46" s="159"/>
      <c r="V46" s="30" t="n">
        <v>371</v>
      </c>
      <c r="AB46" s="0" t="n">
        <f aca="false">IF(AC46="","",SUM(AC46:AK46))</f>
        <v>0</v>
      </c>
      <c r="AC46" s="0" t="n">
        <f aca="false">IF(R46="","",R46-R45)</f>
        <v>0</v>
      </c>
      <c r="AD46" s="0" t="n">
        <f aca="false">IF(V46="","",V46-V45)</f>
        <v>0</v>
      </c>
    </row>
    <row r="47" customFormat="false" ht="15.75" hidden="false" customHeight="true" outlineLevel="0" collapsed="false">
      <c r="A47" s="186" t="n">
        <f aca="false">IF(D47="","",SUM($J$12:$L$12)-D47)</f>
        <v>4</v>
      </c>
      <c r="C47" s="30" t="n">
        <v>27</v>
      </c>
      <c r="D47" s="0" t="n">
        <f aca="false">IF(E47="","",SUM(E47:M47))</f>
        <v>3</v>
      </c>
      <c r="E47" s="0" t="n">
        <v>2</v>
      </c>
      <c r="F47" s="30"/>
      <c r="H47" s="159"/>
      <c r="I47" s="0" t="n">
        <v>1</v>
      </c>
      <c r="O47" s="203" t="n">
        <f aca="false">O46+$O$18</f>
        <v>1126</v>
      </c>
      <c r="P47" s="30" t="n">
        <v>27</v>
      </c>
      <c r="Q47" s="0" t="n">
        <f aca="false">IF(R47="","",SUM(R47:AA47)-SUM($R$19:$AA$19))</f>
        <v>0</v>
      </c>
      <c r="R47" s="0" t="n">
        <v>926</v>
      </c>
      <c r="S47" s="30"/>
      <c r="U47" s="159"/>
      <c r="V47" s="30" t="n">
        <v>371</v>
      </c>
      <c r="AB47" s="0" t="n">
        <f aca="false">IF(AC47="","",SUM(AC47:AK47))</f>
        <v>0</v>
      </c>
      <c r="AC47" s="0" t="n">
        <f aca="false">IF(R47="","",R47-R46)</f>
        <v>0</v>
      </c>
      <c r="AD47" s="0" t="n">
        <f aca="false">IF(V47="","",V47-V46)</f>
        <v>0</v>
      </c>
    </row>
    <row r="48" customFormat="false" ht="15.75" hidden="false" customHeight="true" outlineLevel="0" collapsed="false">
      <c r="A48" s="186" t="n">
        <f aca="false">IF(D48="","",SUM($J$12:$L$12)-D48)</f>
        <v>6.5</v>
      </c>
      <c r="C48" s="130" t="n">
        <v>28</v>
      </c>
      <c r="D48" s="0" t="n">
        <f aca="false">IF(E48="","",SUM(E48:M48))</f>
        <v>0.5</v>
      </c>
      <c r="E48" s="0" t="n">
        <v>0</v>
      </c>
      <c r="H48" s="159"/>
      <c r="I48" s="0" t="n">
        <v>0.5</v>
      </c>
      <c r="O48" s="203" t="n">
        <f aca="false">O47+$O$18</f>
        <v>1146</v>
      </c>
      <c r="P48" s="130" t="n">
        <v>28</v>
      </c>
      <c r="Q48" s="0" t="n">
        <f aca="false">IF(R48="","",SUM(R48:AA48)-SUM($R$19:$AA$19))</f>
        <v>0</v>
      </c>
      <c r="R48" s="0" t="n">
        <v>926</v>
      </c>
      <c r="U48" s="159"/>
      <c r="V48" s="30" t="n">
        <v>371</v>
      </c>
      <c r="AB48" s="0" t="n">
        <f aca="false">IF(AC48="","",SUM(AC48:AK48))</f>
        <v>0</v>
      </c>
      <c r="AC48" s="0" t="n">
        <f aca="false">IF(R48="","",R48-R47)</f>
        <v>0</v>
      </c>
      <c r="AD48" s="0" t="n">
        <f aca="false">IF(V48="","",V48-V47)</f>
        <v>0</v>
      </c>
    </row>
    <row r="49" customFormat="false" ht="15.75" hidden="false" customHeight="true" outlineLevel="0" collapsed="false">
      <c r="A49" s="186" t="n">
        <f aca="false">IF(D49="","",SUM($J$12:$L$12)-D49)</f>
        <v>3.5</v>
      </c>
      <c r="C49" s="130" t="n">
        <v>29</v>
      </c>
      <c r="D49" s="0" t="n">
        <f aca="false">IF(E49="","",SUM(E49:M49))</f>
        <v>3.5</v>
      </c>
      <c r="E49" s="0" t="n">
        <v>3</v>
      </c>
      <c r="H49" s="159"/>
      <c r="I49" s="0" t="n">
        <v>0.5</v>
      </c>
      <c r="O49" s="203" t="n">
        <f aca="false">O48+$O$18</f>
        <v>1166</v>
      </c>
      <c r="P49" s="130" t="n">
        <v>29</v>
      </c>
      <c r="Q49" s="0" t="n">
        <f aca="false">IF(R49="","",SUM(R49:AA49)-SUM($R$19:$AA$19))</f>
        <v>0</v>
      </c>
      <c r="R49" s="0" t="n">
        <v>926</v>
      </c>
      <c r="U49" s="159"/>
      <c r="V49" s="30" t="n">
        <v>371</v>
      </c>
      <c r="AB49" s="0" t="n">
        <f aca="false">IF(AC49="","",SUM(AC49:AK49))</f>
        <v>0</v>
      </c>
      <c r="AC49" s="0" t="n">
        <f aca="false">IF(R49="","",R49-R48)</f>
        <v>0</v>
      </c>
      <c r="AD49" s="0" t="n">
        <f aca="false">IF(V49="","",V49-V48)</f>
        <v>0</v>
      </c>
    </row>
    <row r="50" customFormat="false" ht="15.75" hidden="false" customHeight="true" outlineLevel="0" collapsed="false">
      <c r="A50" s="186" t="n">
        <f aca="false">IF(D50="","",SUM($J$12:$L$12)-D50)</f>
        <v>2.27</v>
      </c>
      <c r="C50" s="30" t="n">
        <v>30</v>
      </c>
      <c r="D50" s="0" t="n">
        <f aca="false">IF(E50="","",SUM(E50:M50))</f>
        <v>4.73</v>
      </c>
      <c r="E50" s="0" t="n">
        <v>3.23</v>
      </c>
      <c r="H50" s="176"/>
      <c r="I50" s="0" t="n">
        <v>1.5</v>
      </c>
      <c r="O50" s="203" t="n">
        <f aca="false">O49+$O$18</f>
        <v>1186</v>
      </c>
      <c r="P50" s="30" t="n">
        <v>30</v>
      </c>
      <c r="Q50" s="0" t="n">
        <f aca="false">IF(R50="","",SUM(R50:AA50)-SUM($R$19:$AA$19))</f>
        <v>0</v>
      </c>
      <c r="R50" s="0" t="n">
        <v>926</v>
      </c>
      <c r="U50" s="176"/>
      <c r="V50" s="30" t="n">
        <v>371</v>
      </c>
      <c r="AB50" s="0" t="n">
        <f aca="false">IF(AC50="","",SUM(AC50:AK50))</f>
        <v>0</v>
      </c>
      <c r="AC50" s="0" t="n">
        <f aca="false">IF(R50="","",R50-R49)</f>
        <v>0</v>
      </c>
      <c r="AD50" s="0" t="n">
        <f aca="false">IF(V50="","",V50-V49)</f>
        <v>0</v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130"/>
      <c r="D51" s="0" t="str">
        <f aca="false">IF(E51="","",SUM(E51:M51))</f>
        <v/>
      </c>
      <c r="H51" s="176"/>
      <c r="O51" s="203" t="n">
        <f aca="false">O50+$O$18</f>
        <v>1206</v>
      </c>
      <c r="P51" s="130"/>
      <c r="Q51" s="0" t="str">
        <f aca="false">IF(R51="","",SUM(R51:AA51)-SUM($R$19:$AA$19))</f>
        <v/>
      </c>
      <c r="U51" s="176"/>
      <c r="V51" s="30"/>
      <c r="AB51" s="0" t="str">
        <f aca="false">IF(AC51="","",SUM(AC51:AK51))</f>
        <v/>
      </c>
      <c r="AC51" s="0" t="str">
        <f aca="false">IF(R51="","",R51-R50)</f>
        <v/>
      </c>
      <c r="AD51" s="0" t="str">
        <f aca="false">IF(V51="","",V51-V50)</f>
        <v/>
      </c>
    </row>
    <row r="52" customFormat="false" ht="12.75" hidden="false" customHeight="false" outlineLevel="0" collapsed="false">
      <c r="C52" s="130"/>
      <c r="P52" s="130"/>
    </row>
    <row r="53" customFormat="false" ht="12.75" hidden="false" customHeight="false" outlineLevel="0" collapsed="false">
      <c r="C53" s="30"/>
      <c r="O53" s="203" t="n">
        <f aca="false">COUNT(O38:O51)</f>
        <v>14</v>
      </c>
      <c r="P53" s="30"/>
    </row>
    <row r="54" customFormat="false" ht="12.75" hidden="false" customHeight="false" outlineLevel="0" collapsed="false">
      <c r="C54" s="130"/>
    </row>
    <row r="55" customFormat="false" ht="12.75" hidden="false" customHeight="false" outlineLevel="0" collapsed="false">
      <c r="C55" s="130"/>
    </row>
    <row r="56" customFormat="false" ht="12.75" hidden="false" customHeight="false" outlineLevel="0" collapsed="false">
      <c r="C56" s="30"/>
    </row>
    <row r="57" customFormat="false" ht="12.75" hidden="false" customHeight="false" outlineLevel="0" collapsed="false">
      <c r="C57" s="30"/>
    </row>
    <row r="91" customFormat="false" ht="12.75" hidden="false" customHeight="false" outlineLevel="0" collapsed="false">
      <c r="D91" s="0" t="n">
        <v>343</v>
      </c>
      <c r="E91" s="0" t="n">
        <v>2.5</v>
      </c>
      <c r="F91" s="0" t="n">
        <f aca="false">D91*E91</f>
        <v>857.5</v>
      </c>
      <c r="G91" s="134" t="n">
        <f aca="false">F91/3.7/7</f>
        <v>33.1081081081081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D22:AD28">
    <cfRule type="cellIs" priority="5" operator="equal" aboveAverage="0" equalAverage="0" bottom="0" percent="0" rank="0" text="" dxfId="0">
      <formula>$AD$18</formula>
    </cfRule>
  </conditionalFormatting>
  <conditionalFormatting sqref="AC30:AC51">
    <cfRule type="cellIs" priority="6" operator="equal" aboveAverage="0" equalAverage="0" bottom="0" percent="0" rank="0" text="" dxfId="0">
      <formula>$AC$18</formula>
    </cfRule>
    <cfRule type="cellIs" priority="7" operator="equal" aboveAverage="0" equalAverage="0" bottom="0" percent="0" rank="0" text="" dxfId="1">
      <formula>$AC$18</formula>
    </cfRule>
  </conditionalFormatting>
  <conditionalFormatting sqref="AD30:AD51">
    <cfRule type="cellIs" priority="8" operator="equal" aboveAverage="0" equalAverage="0" bottom="0" percent="0" rank="0" text="" dxfId="2">
      <formula>$AD$18</formula>
    </cfRule>
  </conditionalFormatting>
  <conditionalFormatting sqref="AB30:AB51">
    <cfRule type="cellIs" priority="9" operator="equal" aboveAverage="0" equalAverage="0" bottom="0" percent="0" rank="0" text="" dxfId="3">
      <formula>$AB$18</formula>
    </cfRule>
  </conditionalFormatting>
  <conditionalFormatting sqref="AB29">
    <cfRule type="cellIs" priority="10" operator="equal" aboveAverage="0" equalAverage="0" bottom="0" percent="0" rank="0" text="" dxfId="4">
      <formula>$AB$18</formula>
    </cfRule>
  </conditionalFormatting>
  <conditionalFormatting sqref="AB21">
    <cfRule type="cellIs" priority="11" operator="equal" aboveAverage="0" equalAverage="0" bottom="0" percent="0" rank="0" text="" dxfId="5">
      <formula>$AB$18</formula>
    </cfRule>
  </conditionalFormatting>
  <conditionalFormatting sqref="AB22">
    <cfRule type="cellIs" priority="12" operator="equal" aboveAverage="0" equalAverage="0" bottom="0" percent="0" rank="0" text="" dxfId="6">
      <formula>$AB$18</formula>
    </cfRule>
  </conditionalFormatting>
  <conditionalFormatting sqref="AB23">
    <cfRule type="cellIs" priority="13" operator="equal" aboveAverage="0" equalAverage="0" bottom="0" percent="0" rank="0" text="" dxfId="7">
      <formula>$AB$18</formula>
    </cfRule>
  </conditionalFormatting>
  <conditionalFormatting sqref="AB24">
    <cfRule type="cellIs" priority="14" operator="equal" aboveAverage="0" equalAverage="0" bottom="0" percent="0" rank="0" text="" dxfId="8">
      <formula>$AB$18</formula>
    </cfRule>
  </conditionalFormatting>
  <conditionalFormatting sqref="AB25">
    <cfRule type="cellIs" priority="15" operator="equal" aboveAverage="0" equalAverage="0" bottom="0" percent="0" rank="0" text="" dxfId="9">
      <formula>$AB$18</formula>
    </cfRule>
  </conditionalFormatting>
  <conditionalFormatting sqref="AB26">
    <cfRule type="cellIs" priority="16" operator="equal" aboveAverage="0" equalAverage="0" bottom="0" percent="0" rank="0" text="" dxfId="10">
      <formula>$AB$18</formula>
    </cfRule>
  </conditionalFormatting>
  <conditionalFormatting sqref="AB27">
    <cfRule type="cellIs" priority="17" operator="equal" aboveAverage="0" equalAverage="0" bottom="0" percent="0" rank="0" text="" dxfId="11">
      <formula>$AB$18</formula>
    </cfRule>
  </conditionalFormatting>
  <conditionalFormatting sqref="AB28">
    <cfRule type="cellIs" priority="18" operator="equal" aboveAverage="0" equalAverage="0" bottom="0" percent="0" rank="0" text="" dxfId="12">
      <formula>$AB$18</formula>
    </cfRule>
  </conditionalFormatting>
  <conditionalFormatting sqref="A20:A51">
    <cfRule type="cellIs" priority="19" operator="lessThan" aboveAverage="0" equalAverage="0" bottom="0" percent="0" rank="0" text="" dxfId="13">
      <formula>0</formula>
    </cfRule>
  </conditionalFormatting>
  <conditionalFormatting sqref="A21:A51">
    <cfRule type="cellIs" priority="20" operator="lessThan" aboveAverage="0" equalAverage="0" bottom="0" percent="0" rank="0" text="" dxfId="14">
      <formula>0</formula>
    </cfRule>
    <cfRule type="cellIs" priority="21" operator="lessThan" aboveAverage="0" equalAverage="0" bottom="0" percent="0" rank="0" text="" dxfId="15">
      <formula>0</formula>
    </cfRule>
    <cfRule type="cellIs" priority="22" operator="less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20" zoomScaleNormal="120" zoomScalePageLayoutView="100" workbookViewId="0">
      <selection pane="topLeft" activeCell="A17" activeCellId="0" sqref="A17"/>
    </sheetView>
  </sheetViews>
  <sheetFormatPr defaultRowHeight="12.75"/>
  <cols>
    <col collapsed="false" hidden="false" max="1" min="1" style="0" width="10.8010204081633"/>
    <col collapsed="false" hidden="false" max="12" min="2" style="0" width="8.23469387755102"/>
    <col collapsed="false" hidden="false" max="13" min="13" style="0" width="9.58673469387755"/>
    <col collapsed="false" hidden="false" max="26" min="14" style="0" width="8.23469387755102"/>
    <col collapsed="false" hidden="false" max="27" min="27" style="0" width="10.2602040816327"/>
    <col collapsed="false" hidden="false" max="30" min="28" style="0" width="8.23469387755102"/>
    <col collapsed="false" hidden="false" max="31" min="31" style="0" width="10.2602040816327"/>
    <col collapsed="false" hidden="false" max="33" min="32" style="0" width="8.23469387755102"/>
    <col collapsed="false" hidden="false" max="34" min="34" style="0" width="10.2602040816327"/>
    <col collapsed="false" hidden="false" max="1025" min="35" style="0" width="8.23469387755102"/>
  </cols>
  <sheetData>
    <row r="1" customFormat="false" ht="12.75" hidden="false" customHeight="false" outlineLevel="0" collapsed="false">
      <c r="I1" s="163" t="n">
        <f aca="true">NOW()</f>
        <v>43164.7511904977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164" t="n">
        <f aca="false">I2-I1</f>
        <v>-547.176954386589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166" t="s">
        <v>54</v>
      </c>
      <c r="AF3" s="167"/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166" t="s">
        <v>96</v>
      </c>
      <c r="AF4" s="168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268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171" t="s">
        <v>61</v>
      </c>
      <c r="AF5" s="172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e">
        <f aca="false">C5/R17</f>
        <v>#DIV/0!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0.395833333333333</v>
      </c>
      <c r="K8" s="180" t="n">
        <v>0.452777777777778</v>
      </c>
      <c r="L8" s="180" t="n">
        <v>0.390972222222222</v>
      </c>
      <c r="M8" s="180" t="n">
        <v>0.740972222222222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182" t="s">
        <v>97</v>
      </c>
      <c r="AF8" s="183" t="n">
        <v>1.5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0.433333333333333</v>
      </c>
      <c r="K9" s="180" t="n">
        <v>0.5875</v>
      </c>
      <c r="L9" s="180" t="n">
        <v>0.422222222222222</v>
      </c>
      <c r="M9" s="180" t="n">
        <v>0.763888888888889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0.900000000000001</v>
      </c>
      <c r="K10" s="174" t="n">
        <f aca="false">(K9-K8)*24</f>
        <v>3.23333333333333</v>
      </c>
      <c r="L10" s="174" t="n">
        <f aca="false">(L9-L8)*24</f>
        <v>0.75</v>
      </c>
      <c r="M10" s="174" t="n">
        <f aca="false">(M9-M8)*24</f>
        <v>0.550000000000006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H11" s="205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6</v>
      </c>
      <c r="AI12" s="174" t="n">
        <f aca="false">SUM(AI2:AI10)</f>
        <v>7</v>
      </c>
    </row>
    <row r="13" customFormat="false" ht="15.75" hidden="false" customHeight="true" outlineLevel="0" collapsed="false">
      <c r="B13" s="186" t="n">
        <f aca="false">(B14*B15-D17)/(B15-COUNT(D21:D51))</f>
        <v>-47.851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n">
        <f aca="false">R16/E18</f>
        <v>0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f aca="false">COUNT(C21:C51)</f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Q15" s="30"/>
      <c r="R15" s="190" t="n">
        <f aca="false">MAX(R21:R51)/F5</f>
        <v>0.775544388609715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0</v>
      </c>
      <c r="S16" s="132"/>
      <c r="T16" s="132"/>
      <c r="U16" s="30" t="n">
        <f aca="false">MAX(U21:U51)-U19</f>
        <v>0</v>
      </c>
      <c r="V16" s="30" t="n">
        <f aca="false">MAX(V21:V51)-V19</f>
        <v>128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-51.5606774193549</v>
      </c>
      <c r="B17" s="192" t="n">
        <f aca="false">B14*COUNT(D21:D51)</f>
        <v>111.290322580645</v>
      </c>
      <c r="C17" s="193" t="s">
        <v>88</v>
      </c>
      <c r="D17" s="194" t="n">
        <f aca="false">SUM(D21:D51)</f>
        <v>162.851</v>
      </c>
      <c r="E17" s="30"/>
      <c r="F17" s="30" t="n">
        <f aca="false">D17-E14</f>
        <v>47.851</v>
      </c>
      <c r="H17" s="176"/>
      <c r="O17" s="184" t="s">
        <v>1</v>
      </c>
      <c r="P17" s="0" t="s">
        <v>89</v>
      </c>
      <c r="R17" s="170" t="n">
        <f aca="false">(MAX(R21:R51)-R19)/COUNT(R21:R51)</f>
        <v>0</v>
      </c>
      <c r="S17" s="30"/>
      <c r="U17" s="133" t="n">
        <f aca="false">U16/COUNT(U21:U51)</f>
        <v>0</v>
      </c>
      <c r="V17" s="134" t="n">
        <f aca="false">(MAX(V21:V51)-V19)/COUNT(V21:V51)</f>
        <v>4.12903225806452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30" t="n">
        <f aca="false">SUM(E21:E51)</f>
        <v>1</v>
      </c>
      <c r="F18" s="30" t="n">
        <f aca="false">SUM(F21:F51)</f>
        <v>0</v>
      </c>
      <c r="G18" s="30" t="n">
        <f aca="false">SUM(G21:G51)</f>
        <v>0</v>
      </c>
      <c r="H18" s="159" t="n">
        <f aca="false">SUM(H21:H51)</f>
        <v>0.001</v>
      </c>
      <c r="I18" s="195" t="n">
        <f aca="false">SUM(I21:I51)</f>
        <v>41.35</v>
      </c>
      <c r="L18" s="196" t="n">
        <f aca="false">SUM(L21:L51)</f>
        <v>123.5</v>
      </c>
      <c r="O18" s="192" t="n">
        <v>20</v>
      </c>
      <c r="P18" s="0" t="s">
        <v>90</v>
      </c>
      <c r="R18" s="0" t="n">
        <f aca="false">F5-MAX(R21:R51)</f>
        <v>268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36</v>
      </c>
      <c r="AC18" s="0" t="n">
        <f aca="false">MAX(AC21:AC51)</f>
        <v>0</v>
      </c>
      <c r="AD18" s="0" t="n">
        <f aca="false">MAX(AD21:AD51)</f>
        <v>36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47.149</v>
      </c>
      <c r="C19" s="30" t="s">
        <v>86</v>
      </c>
      <c r="D19" s="132" t="n">
        <f aca="false">D17/COUNT(D21:D51)</f>
        <v>5.42836666666667</v>
      </c>
      <c r="E19" s="132" t="n">
        <f aca="false">E18/COUNT(E21:E51)</f>
        <v>0.0333333333333333</v>
      </c>
      <c r="F19" s="30" t="n">
        <f aca="false">IF(COUNT(F21:F51)&gt;0,(F18/COUNT(F21:F51)),0)</f>
        <v>0</v>
      </c>
      <c r="G19" s="30" t="n">
        <f aca="false">IF(COUNT(G21:G51)&gt;0,(G18/COUNT(G21:G51)),0)</f>
        <v>0</v>
      </c>
      <c r="H19" s="191" t="n">
        <f aca="false">H18/COUNT(D21:D51)</f>
        <v>3.33333333333333E-005</v>
      </c>
      <c r="I19" s="132" t="n">
        <f aca="false">I18/COUNT(I21:I51)</f>
        <v>1.33387096774194</v>
      </c>
      <c r="L19" s="132" t="n">
        <f aca="false">L18/COUNT(L21:L51)</f>
        <v>4.75</v>
      </c>
      <c r="O19" s="184" t="n">
        <f aca="false">COUNT(P21:P51)</f>
        <v>31</v>
      </c>
      <c r="P19" s="198" t="s">
        <v>91</v>
      </c>
      <c r="R19" s="0" t="n">
        <v>926</v>
      </c>
      <c r="S19" s="132" t="n">
        <v>0</v>
      </c>
      <c r="T19" s="30"/>
      <c r="U19" s="30" t="n">
        <v>0</v>
      </c>
      <c r="V19" s="30" t="n">
        <v>371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$F$5-R28</f>
        <v>268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1.999</v>
      </c>
      <c r="C21" s="30" t="n">
        <v>1</v>
      </c>
      <c r="D21" s="170" t="n">
        <f aca="false">IF(E21="","",SUM(E21:L21))</f>
        <v>5.001</v>
      </c>
      <c r="E21" s="0" t="n">
        <v>1</v>
      </c>
      <c r="H21" s="176" t="n">
        <v>0.001</v>
      </c>
      <c r="I21" s="0" t="n">
        <v>1</v>
      </c>
      <c r="L21" s="0" t="n">
        <v>3</v>
      </c>
      <c r="M21" s="208"/>
      <c r="P21" s="30" t="n">
        <v>1</v>
      </c>
      <c r="Q21" s="0" t="n">
        <f aca="false">IF(R21="","",SUM(R21:AA21)-SUM($R$19:$AA$19))</f>
        <v>0</v>
      </c>
      <c r="R21" s="0" t="n">
        <v>926</v>
      </c>
      <c r="U21" s="176" t="n">
        <v>0</v>
      </c>
      <c r="V21" s="30" t="n">
        <v>371</v>
      </c>
      <c r="AB21" s="0" t="n">
        <f aca="false">IF(AC21="","",SUM(AC21:AK21))</f>
        <v>0</v>
      </c>
      <c r="AC21" s="199" t="n">
        <f aca="false">R21-R19</f>
        <v>0</v>
      </c>
      <c r="AD21" s="199" t="n">
        <f aca="false">V21-V19</f>
        <v>0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n">
        <f aca="false">IF(D22="","",SUM($J$12:$L$12)-D22)</f>
        <v>3</v>
      </c>
      <c r="C22" s="30" t="n">
        <v>2</v>
      </c>
      <c r="D22" s="170" t="n">
        <f aca="false">IF(E22="","",SUM(E22:L22))</f>
        <v>4</v>
      </c>
      <c r="E22" s="0" t="n">
        <v>0</v>
      </c>
      <c r="H22" s="176"/>
      <c r="I22" s="0" t="n">
        <v>1</v>
      </c>
      <c r="L22" s="0" t="n">
        <v>3</v>
      </c>
      <c r="M22" s="208"/>
      <c r="N22" s="192"/>
      <c r="P22" s="30" t="n">
        <v>2</v>
      </c>
      <c r="Q22" s="0" t="n">
        <f aca="false">IF(R22="","",SUM(R22:AA22)-SUM($R$19:$AA$19))</f>
        <v>0</v>
      </c>
      <c r="R22" s="0" t="n">
        <v>926</v>
      </c>
      <c r="U22" s="176"/>
      <c r="V22" s="30" t="n">
        <v>371</v>
      </c>
      <c r="AB22" s="0" t="n">
        <f aca="false">IF(AC22="","",SUM(AC22:AK22))</f>
        <v>0</v>
      </c>
      <c r="AC22" s="0" t="n">
        <f aca="false">IF(R22="","",R22-R21)</f>
        <v>0</v>
      </c>
      <c r="AD22" s="0" t="n">
        <f aca="false">IF(V22="","",V22-V21)</f>
        <v>0</v>
      </c>
    </row>
    <row r="23" customFormat="false" ht="15.75" hidden="false" customHeight="true" outlineLevel="0" collapsed="false">
      <c r="A23" s="186" t="n">
        <f aca="false">IF(D23="","",SUM($J$12:$L$12)-D23)</f>
        <v>-3</v>
      </c>
      <c r="C23" s="30" t="n">
        <v>3</v>
      </c>
      <c r="D23" s="170" t="n">
        <f aca="false">IF(E23="","",SUM(E23:L23))</f>
        <v>10</v>
      </c>
      <c r="E23" s="0" t="n">
        <v>0</v>
      </c>
      <c r="H23" s="200"/>
      <c r="I23" s="0" t="n">
        <v>1</v>
      </c>
      <c r="L23" s="0" t="n">
        <v>9</v>
      </c>
      <c r="M23" s="208" t="n">
        <v>2</v>
      </c>
      <c r="N23" s="192"/>
      <c r="P23" s="30" t="n">
        <v>3</v>
      </c>
      <c r="Q23" s="0" t="n">
        <f aca="false">IF(R23="","",SUM(R23:AA23)-SUM($R$19:$AA$19))</f>
        <v>0</v>
      </c>
      <c r="R23" s="0" t="n">
        <v>926</v>
      </c>
      <c r="U23" s="176"/>
      <c r="V23" s="30" t="n">
        <v>371</v>
      </c>
      <c r="AB23" s="0" t="n">
        <f aca="false">IF(AC23="","",SUM(AC23:AK23))</f>
        <v>0</v>
      </c>
      <c r="AC23" s="0" t="n">
        <f aca="false">IF(R23="","",R23-R22)</f>
        <v>0</v>
      </c>
      <c r="AD23" s="0" t="n">
        <f aca="false">IF(V23="","",V23-V22)</f>
        <v>0</v>
      </c>
    </row>
    <row r="24" customFormat="false" ht="15.75" hidden="false" customHeight="true" outlineLevel="0" collapsed="false">
      <c r="A24" s="186" t="n">
        <f aca="false">IF(D24="","",SUM($J$12:$L$12)-D24)</f>
        <v>-3</v>
      </c>
      <c r="C24" s="30" t="n">
        <v>4</v>
      </c>
      <c r="D24" s="0" t="n">
        <f aca="false">IF(E24="","",SUM(E24:L24))</f>
        <v>10</v>
      </c>
      <c r="E24" s="0" t="n">
        <v>0</v>
      </c>
      <c r="H24" s="176"/>
      <c r="I24" s="0" t="n">
        <v>1</v>
      </c>
      <c r="L24" s="0" t="n">
        <v>9</v>
      </c>
      <c r="M24" s="208" t="n">
        <v>2</v>
      </c>
      <c r="N24" s="192"/>
      <c r="P24" s="30" t="n">
        <v>4</v>
      </c>
      <c r="Q24" s="0" t="n">
        <f aca="false">IF(R24="","",SUM(R24:AA24)-SUM($R$19:$AA$19))</f>
        <v>0</v>
      </c>
      <c r="R24" s="0" t="n">
        <v>926</v>
      </c>
      <c r="U24" s="176"/>
      <c r="V24" s="30" t="n">
        <v>371</v>
      </c>
      <c r="AB24" s="0" t="n">
        <f aca="false">IF(AC24="","",SUM(AC24:AK24))</f>
        <v>0</v>
      </c>
      <c r="AC24" s="0" t="n">
        <f aca="false">IF(R24="","",R24-R23)</f>
        <v>0</v>
      </c>
      <c r="AD24" s="0" t="n">
        <f aca="false">IF(V24="","",V24-V23)</f>
        <v>0</v>
      </c>
    </row>
    <row r="25" customFormat="false" ht="15.75" hidden="false" customHeight="true" outlineLevel="0" collapsed="false">
      <c r="A25" s="186" t="n">
        <f aca="false">IF(D25="","",SUM($J$12:$L$12)-D25)</f>
        <v>3</v>
      </c>
      <c r="C25" s="130" t="n">
        <v>5</v>
      </c>
      <c r="D25" s="0" t="n">
        <f aca="false">IF(E25="","",SUM(E25:L25))</f>
        <v>4</v>
      </c>
      <c r="E25" s="0" t="n">
        <v>0</v>
      </c>
      <c r="H25" s="176"/>
      <c r="I25" s="0" t="n">
        <v>1</v>
      </c>
      <c r="L25" s="0" t="n">
        <v>3</v>
      </c>
      <c r="M25" s="208" t="n">
        <v>2</v>
      </c>
      <c r="N25" s="192"/>
      <c r="P25" s="130" t="n">
        <v>5</v>
      </c>
      <c r="Q25" s="0" t="n">
        <f aca="false">IF(R25="","",SUM(R25:AA25)-SUM($R$19:$AA$19))</f>
        <v>0</v>
      </c>
      <c r="R25" s="0" t="n">
        <v>926</v>
      </c>
      <c r="U25" s="176"/>
      <c r="V25" s="30" t="n">
        <v>371</v>
      </c>
      <c r="AB25" s="0" t="n">
        <f aca="false">IF(AC25="","",SUM(AC25:AK25))</f>
        <v>0</v>
      </c>
      <c r="AC25" s="0" t="n">
        <f aca="false">IF(R25="","",R25-R24)</f>
        <v>0</v>
      </c>
      <c r="AD25" s="0" t="n">
        <f aca="false">IF(V25="","",V25-V24)</f>
        <v>0</v>
      </c>
    </row>
    <row r="26" customFormat="false" ht="15.75" hidden="false" customHeight="true" outlineLevel="0" collapsed="false">
      <c r="A26" s="186" t="n">
        <f aca="false">IF(D26="","",SUM($J$12:$L$12)-D26)</f>
        <v>3</v>
      </c>
      <c r="C26" s="130" t="n">
        <v>6</v>
      </c>
      <c r="D26" s="0" t="n">
        <f aca="false">IF(E26="","",SUM(E26:L26))</f>
        <v>4</v>
      </c>
      <c r="E26" s="0" t="n">
        <v>0</v>
      </c>
      <c r="H26" s="176"/>
      <c r="I26" s="0" t="n">
        <v>1</v>
      </c>
      <c r="L26" s="0" t="n">
        <v>3</v>
      </c>
      <c r="M26" s="208" t="n">
        <v>2</v>
      </c>
      <c r="N26" s="192"/>
      <c r="P26" s="130" t="n">
        <v>6</v>
      </c>
      <c r="Q26" s="0" t="n">
        <f aca="false">IF(R26="","",SUM(R26:AA26)-SUM($R$19:$AA$19))</f>
        <v>0</v>
      </c>
      <c r="R26" s="0" t="n">
        <v>926</v>
      </c>
      <c r="U26" s="176"/>
      <c r="V26" s="30" t="n">
        <v>371</v>
      </c>
      <c r="AB26" s="0" t="n">
        <f aca="false">IF(AC26="","",SUM(AC26:AK26))</f>
        <v>0</v>
      </c>
      <c r="AC26" s="0" t="n">
        <f aca="false">IF(R26="","",R26-R25)</f>
        <v>0</v>
      </c>
      <c r="AD26" s="0" t="n">
        <f aca="false">IF(V26="","",V26-V25)</f>
        <v>0</v>
      </c>
    </row>
    <row r="27" customFormat="false" ht="15.75" hidden="false" customHeight="true" outlineLevel="0" collapsed="false">
      <c r="A27" s="186" t="n">
        <f aca="false">IF(D27="","",SUM($J$12:$L$12)-D27)</f>
        <v>0</v>
      </c>
      <c r="C27" s="30" t="n">
        <v>7</v>
      </c>
      <c r="D27" s="0" t="n">
        <f aca="false">IF(E27="","",SUM(E27:L27))</f>
        <v>7</v>
      </c>
      <c r="E27" s="0" t="n">
        <v>0</v>
      </c>
      <c r="H27" s="176"/>
      <c r="I27" s="0" t="n">
        <v>1</v>
      </c>
      <c r="L27" s="0" t="n">
        <v>6</v>
      </c>
      <c r="M27" s="208" t="n">
        <v>1</v>
      </c>
      <c r="N27" s="192"/>
      <c r="P27" s="30" t="n">
        <v>7</v>
      </c>
      <c r="Q27" s="0" t="n">
        <f aca="false">IF(R27="","",SUM(R27:AA27)-SUM($R$19:$AA$19))</f>
        <v>0</v>
      </c>
      <c r="R27" s="0" t="n">
        <v>926</v>
      </c>
      <c r="U27" s="176"/>
      <c r="V27" s="30" t="n">
        <v>371</v>
      </c>
      <c r="AB27" s="0" t="n">
        <f aca="false">IF(AC27="","",SUM(AC27:AK27))</f>
        <v>0</v>
      </c>
      <c r="AC27" s="0" t="n">
        <f aca="false">IF(R27="","",R27-R26)</f>
        <v>0</v>
      </c>
      <c r="AD27" s="0" t="n">
        <f aca="false">IF(V27="","",V27-V26)</f>
        <v>0</v>
      </c>
    </row>
    <row r="28" customFormat="false" ht="15.75" hidden="false" customHeight="true" outlineLevel="0" collapsed="false">
      <c r="A28" s="186" t="n">
        <f aca="false">IF(D28="","",SUM($J$12:$L$12)-D28)</f>
        <v>3.35</v>
      </c>
      <c r="C28" s="30" t="n">
        <v>8</v>
      </c>
      <c r="D28" s="170" t="n">
        <f aca="false">IF(E28="","",SUM(E28:L28))</f>
        <v>3.65</v>
      </c>
      <c r="E28" s="0" t="n">
        <v>0</v>
      </c>
      <c r="H28" s="176"/>
      <c r="I28" s="0" t="n">
        <v>1.45</v>
      </c>
      <c r="L28" s="0" t="n">
        <v>2.2</v>
      </c>
      <c r="M28" s="208" t="n">
        <v>2</v>
      </c>
      <c r="N28" s="192"/>
      <c r="P28" s="30" t="n">
        <v>8</v>
      </c>
      <c r="Q28" s="0" t="n">
        <f aca="false">IF(R28="","",SUM(R28:AA28)-SUM($R$19:$AA$19))</f>
        <v>0</v>
      </c>
      <c r="R28" s="0" t="n">
        <v>926</v>
      </c>
      <c r="U28" s="176"/>
      <c r="V28" s="30" t="n">
        <v>371</v>
      </c>
      <c r="AB28" s="0" t="n">
        <f aca="false">IF(AC28="","",SUM(AC28:AK28))</f>
        <v>0</v>
      </c>
      <c r="AC28" s="0" t="n">
        <f aca="false">IF(R28="","",R28-R27)</f>
        <v>0</v>
      </c>
      <c r="AD28" s="0" t="n">
        <f aca="false">IF(V28="","",V28-V27)</f>
        <v>0</v>
      </c>
    </row>
    <row r="29" customFormat="false" ht="15.75" hidden="false" customHeight="true" outlineLevel="0" collapsed="false">
      <c r="A29" s="186" t="n">
        <f aca="false">IF(D29="","",SUM($J$12:$L$12)-D29)</f>
        <v>4.5</v>
      </c>
      <c r="C29" s="30" t="n">
        <v>9</v>
      </c>
      <c r="D29" s="0" t="n">
        <f aca="false">IF(E29="","",SUM(E29:L29))</f>
        <v>2.5</v>
      </c>
      <c r="E29" s="0" t="n">
        <v>0</v>
      </c>
      <c r="H29" s="176"/>
      <c r="I29" s="0" t="n">
        <v>0.5</v>
      </c>
      <c r="L29" s="0" t="n">
        <v>2</v>
      </c>
      <c r="M29" s="208" t="n">
        <v>2</v>
      </c>
      <c r="N29" s="192"/>
      <c r="P29" s="30" t="n">
        <v>9</v>
      </c>
      <c r="Q29" s="0" t="n">
        <f aca="false">IF(R29="","",SUM(R29:AA29)-SUM($R$19:$AA$19))</f>
        <v>0</v>
      </c>
      <c r="R29" s="0" t="n">
        <v>926</v>
      </c>
      <c r="U29" s="176"/>
      <c r="V29" s="30" t="n">
        <v>371</v>
      </c>
      <c r="AB29" s="0" t="n">
        <f aca="false">IF(AC29="","",SUM(AC29:AK29))</f>
        <v>0</v>
      </c>
      <c r="AC29" s="0" t="n">
        <f aca="false">IF(R29="","",R29-R28)</f>
        <v>0</v>
      </c>
      <c r="AD29" s="0" t="n">
        <f aca="false">IF(V29="","",V29-V28)</f>
        <v>0</v>
      </c>
    </row>
    <row r="30" customFormat="false" ht="15.75" hidden="false" customHeight="true" outlineLevel="0" collapsed="false">
      <c r="A30" s="186" t="n">
        <f aca="false">IF(D30="","",SUM($J$12:$L$12)-D30)</f>
        <v>-2.5</v>
      </c>
      <c r="C30" s="30" t="n">
        <v>10</v>
      </c>
      <c r="D30" s="0" t="n">
        <f aca="false">IF(E30="","",SUM(E30:L30))</f>
        <v>9.5</v>
      </c>
      <c r="E30" s="0" t="n">
        <v>0</v>
      </c>
      <c r="H30" s="176"/>
      <c r="I30" s="0" t="n">
        <v>0.5</v>
      </c>
      <c r="L30" s="0" t="n">
        <v>9</v>
      </c>
      <c r="M30" s="208" t="n">
        <v>2</v>
      </c>
      <c r="N30" s="192"/>
      <c r="P30" s="30" t="n">
        <v>10</v>
      </c>
      <c r="Q30" s="0" t="n">
        <f aca="false">IF(R30="","",SUM(R30:AA30)-SUM($R$19:$AA$19))</f>
        <v>0</v>
      </c>
      <c r="R30" s="0" t="n">
        <v>926</v>
      </c>
      <c r="U30" s="176"/>
      <c r="V30" s="30" t="n">
        <v>371</v>
      </c>
      <c r="AB30" s="0" t="n">
        <f aca="false">IF(AC30="","",SUM(AC30:AK30))</f>
        <v>0</v>
      </c>
      <c r="AC30" s="0" t="n">
        <f aca="false">IF(R30="","",R30-R29)</f>
        <v>0</v>
      </c>
      <c r="AD30" s="0" t="n">
        <f aca="false">IF(V30="","",V30-V29)</f>
        <v>0</v>
      </c>
    </row>
    <row r="31" customFormat="false" ht="15.75" hidden="false" customHeight="true" outlineLevel="0" collapsed="false">
      <c r="A31" s="186" t="n">
        <f aca="false">IF(D31="","",SUM($J$12:$L$12)-D31)</f>
        <v>-3</v>
      </c>
      <c r="C31" s="30" t="n">
        <v>11</v>
      </c>
      <c r="D31" s="0" t="n">
        <f aca="false">IF(E31="","",SUM(E31:L31))</f>
        <v>10</v>
      </c>
      <c r="E31" s="0" t="n">
        <v>0</v>
      </c>
      <c r="H31" s="176"/>
      <c r="I31" s="0" t="n">
        <v>1</v>
      </c>
      <c r="L31" s="0" t="n">
        <v>9</v>
      </c>
      <c r="M31" s="208" t="n">
        <v>2</v>
      </c>
      <c r="N31" s="192"/>
      <c r="P31" s="30" t="n">
        <v>11</v>
      </c>
      <c r="Q31" s="0" t="n">
        <f aca="false">IF(R31="","",SUM(R31:AA31)-SUM($R$19:$AA$19))</f>
        <v>0</v>
      </c>
      <c r="R31" s="0" t="n">
        <v>926</v>
      </c>
      <c r="U31" s="176"/>
      <c r="V31" s="30" t="n">
        <v>371</v>
      </c>
      <c r="AB31" s="0" t="n">
        <f aca="false">IF(AC31="","",SUM(AC31:AK31))</f>
        <v>0</v>
      </c>
      <c r="AC31" s="0" t="n">
        <f aca="false">IF(R31="","",R31-R30)</f>
        <v>0</v>
      </c>
      <c r="AD31" s="0" t="n">
        <f aca="false">IF(V31="","",V31-V30)</f>
        <v>0</v>
      </c>
    </row>
    <row r="32" customFormat="false" ht="15.75" hidden="false" customHeight="true" outlineLevel="0" collapsed="false">
      <c r="A32" s="186" t="n">
        <f aca="false">IF(D32="","",SUM($J$12:$L$12)-D32)</f>
        <v>5.5</v>
      </c>
      <c r="C32" s="130" t="n">
        <v>12</v>
      </c>
      <c r="D32" s="0" t="n">
        <f aca="false">IF(E32="","",SUM(E32:L32))</f>
        <v>1.5</v>
      </c>
      <c r="E32" s="0" t="n">
        <v>0</v>
      </c>
      <c r="H32" s="176"/>
      <c r="I32" s="0" t="n">
        <v>1</v>
      </c>
      <c r="L32" s="0" t="n">
        <v>0.5</v>
      </c>
      <c r="M32" s="208" t="n">
        <v>1</v>
      </c>
      <c r="N32" s="192"/>
      <c r="P32" s="130" t="n">
        <v>12</v>
      </c>
      <c r="Q32" s="0" t="n">
        <f aca="false">IF(R32="","",SUM(R32:AA32)-SUM($R$19:$AA$19))</f>
        <v>0</v>
      </c>
      <c r="R32" s="0" t="n">
        <v>926</v>
      </c>
      <c r="U32" s="176"/>
      <c r="V32" s="30" t="n">
        <v>371</v>
      </c>
      <c r="AB32" s="0" t="n">
        <f aca="false">IF(AC32="","",SUM(AC32:AK32))</f>
        <v>0</v>
      </c>
      <c r="AC32" s="0" t="n">
        <f aca="false">IF(R32="","",R32-R31)</f>
        <v>0</v>
      </c>
      <c r="AD32" s="0" t="n">
        <f aca="false">IF(V32="","",V32-V31)</f>
        <v>0</v>
      </c>
    </row>
    <row r="33" customFormat="false" ht="15.75" hidden="false" customHeight="true" outlineLevel="0" collapsed="false">
      <c r="A33" s="186" t="n">
        <f aca="false">IF(D33="","",SUM($J$12:$L$12)-D33)</f>
        <v>3.7</v>
      </c>
      <c r="C33" s="130" t="n">
        <v>13</v>
      </c>
      <c r="D33" s="0" t="n">
        <f aca="false">IF(E33="","",SUM(E33:L33))</f>
        <v>3.3</v>
      </c>
      <c r="E33" s="0" t="n">
        <v>0</v>
      </c>
      <c r="H33" s="176"/>
      <c r="I33" s="0" t="n">
        <v>3</v>
      </c>
      <c r="L33" s="0" t="n">
        <v>0.3</v>
      </c>
      <c r="M33" s="208" t="n">
        <v>1</v>
      </c>
      <c r="N33" s="192"/>
      <c r="P33" s="130" t="n">
        <v>13</v>
      </c>
      <c r="Q33" s="0" t="n">
        <f aca="false">IF(R33="","",SUM(R33:AA33)-SUM($R$19:$AA$19))</f>
        <v>27</v>
      </c>
      <c r="R33" s="0" t="n">
        <v>926</v>
      </c>
      <c r="U33" s="176"/>
      <c r="V33" s="30" t="n">
        <v>398</v>
      </c>
      <c r="AB33" s="0" t="n">
        <f aca="false">IF(AC33="","",SUM(AC33:AK33))</f>
        <v>27</v>
      </c>
      <c r="AC33" s="0" t="n">
        <f aca="false">IF(R33="","",R33-R32)</f>
        <v>0</v>
      </c>
      <c r="AD33" s="0" t="n">
        <f aca="false">IF(V33="","",V33-V32)</f>
        <v>27</v>
      </c>
    </row>
    <row r="34" customFormat="false" ht="15.75" hidden="false" customHeight="true" outlineLevel="0" collapsed="false">
      <c r="A34" s="186" t="n">
        <f aca="false">IF(D34="","",SUM($J$12:$L$12)-D34)</f>
        <v>2</v>
      </c>
      <c r="C34" s="30" t="n">
        <v>14</v>
      </c>
      <c r="D34" s="0" t="n">
        <f aca="false">IF(E34="","",SUM(E34:L34))</f>
        <v>5</v>
      </c>
      <c r="E34" s="0" t="n">
        <v>0</v>
      </c>
      <c r="H34" s="176"/>
      <c r="I34" s="0" t="n">
        <v>2</v>
      </c>
      <c r="L34" s="0" t="n">
        <v>3</v>
      </c>
      <c r="M34" s="208" t="n">
        <v>1</v>
      </c>
      <c r="N34" s="192"/>
      <c r="P34" s="30" t="n">
        <v>14</v>
      </c>
      <c r="Q34" s="0" t="n">
        <f aca="false">IF(R34="","",SUM(R34:AA34)-SUM($R$19:$AA$19))</f>
        <v>34</v>
      </c>
      <c r="R34" s="0" t="n">
        <v>926</v>
      </c>
      <c r="U34" s="176"/>
      <c r="V34" s="30" t="n">
        <v>405</v>
      </c>
      <c r="AB34" s="0" t="n">
        <f aca="false">IF(AC34="","",SUM(AC34:AK34))</f>
        <v>7</v>
      </c>
      <c r="AC34" s="0" t="n">
        <f aca="false">IF(R34="","",R34-R33)</f>
        <v>0</v>
      </c>
      <c r="AD34" s="0" t="n">
        <f aca="false">IF(V34="","",V34-V33)</f>
        <v>7</v>
      </c>
    </row>
    <row r="35" customFormat="false" ht="15.75" hidden="false" customHeight="true" outlineLevel="0" collapsed="false">
      <c r="A35" s="186" t="n">
        <f aca="false">IF(D35="","",SUM($J$12:$L$12)-D35)</f>
        <v>6.1</v>
      </c>
      <c r="C35" s="30" t="n">
        <v>15</v>
      </c>
      <c r="D35" s="0" t="n">
        <f aca="false">IF(E35="","",SUM(E35:L35))</f>
        <v>0.9</v>
      </c>
      <c r="E35" s="0" t="n">
        <v>0</v>
      </c>
      <c r="H35" s="176"/>
      <c r="I35" s="0" t="n">
        <v>0.9</v>
      </c>
      <c r="M35" s="208"/>
      <c r="N35" s="192"/>
      <c r="P35" s="30" t="n">
        <v>15</v>
      </c>
      <c r="Q35" s="0" t="n">
        <f aca="false">IF(R35="","",SUM(R35:AA35)-SUM($R$19:$AA$19))</f>
        <v>36</v>
      </c>
      <c r="R35" s="0" t="n">
        <v>926</v>
      </c>
      <c r="U35" s="176"/>
      <c r="V35" s="30" t="n">
        <v>407</v>
      </c>
      <c r="AB35" s="0" t="n">
        <f aca="false">IF(AC35="","",SUM(AC35:AK35))</f>
        <v>2</v>
      </c>
      <c r="AC35" s="0" t="n">
        <f aca="false">IF(R35="","",R35-R34)</f>
        <v>0</v>
      </c>
      <c r="AD35" s="0" t="n">
        <f aca="false">IF(V35="","",V35-V34)</f>
        <v>2</v>
      </c>
    </row>
    <row r="36" customFormat="false" ht="15.75" hidden="false" customHeight="true" outlineLevel="0" collapsed="false">
      <c r="A36" s="186" t="n">
        <f aca="false">IF(D36="","",SUM($J$12:$L$12)-D36)</f>
        <v>4</v>
      </c>
      <c r="C36" s="30" t="n">
        <v>16</v>
      </c>
      <c r="D36" s="0" t="n">
        <f aca="false">IF(E36="","",SUM(E36:L36))</f>
        <v>3</v>
      </c>
      <c r="E36" s="0" t="n">
        <v>0</v>
      </c>
      <c r="H36" s="176"/>
      <c r="I36" s="0" t="n">
        <v>1.5</v>
      </c>
      <c r="L36" s="0" t="n">
        <v>1.5</v>
      </c>
      <c r="M36" s="208" t="n">
        <v>1</v>
      </c>
      <c r="N36" s="192"/>
      <c r="P36" s="30" t="n">
        <v>16</v>
      </c>
      <c r="Q36" s="0" t="n">
        <f aca="false">IF(R36="","",SUM(R36:AA36)-SUM($R$19:$AA$19))</f>
        <v>36</v>
      </c>
      <c r="R36" s="0" t="n">
        <v>926</v>
      </c>
      <c r="U36" s="176"/>
      <c r="V36" s="30" t="n">
        <v>407</v>
      </c>
      <c r="AB36" s="0" t="n">
        <f aca="false">IF(AC36="","",SUM(AC36:AK36))</f>
        <v>0</v>
      </c>
      <c r="AC36" s="0" t="n">
        <f aca="false">IF(R36="","",R36-R35)</f>
        <v>0</v>
      </c>
      <c r="AD36" s="0" t="n">
        <f aca="false">IF(V36="","",V36-V35)</f>
        <v>0</v>
      </c>
    </row>
    <row r="37" customFormat="false" ht="15.75" hidden="false" customHeight="true" outlineLevel="0" collapsed="false">
      <c r="A37" s="186" t="n">
        <f aca="false">IF(D37="","",SUM($J$12:$L$12)-D37)</f>
        <v>-1</v>
      </c>
      <c r="C37" s="30" t="n">
        <v>17</v>
      </c>
      <c r="D37" s="0" t="n">
        <f aca="false">IF(E37="","",SUM(E37:L37))</f>
        <v>8</v>
      </c>
      <c r="E37" s="0" t="n">
        <v>0</v>
      </c>
      <c r="F37" s="202"/>
      <c r="H37" s="176"/>
      <c r="I37" s="0" t="n">
        <v>2</v>
      </c>
      <c r="L37" s="0" t="n">
        <v>6</v>
      </c>
      <c r="M37" s="208" t="n">
        <v>1</v>
      </c>
      <c r="N37" s="192"/>
      <c r="P37" s="30" t="n">
        <v>17</v>
      </c>
      <c r="Q37" s="0" t="n">
        <f aca="false">IF(R37="","",SUM(R37:AA37)-SUM($R$19:$AA$19))</f>
        <v>39</v>
      </c>
      <c r="R37" s="0" t="n">
        <v>926</v>
      </c>
      <c r="S37" s="202"/>
      <c r="U37" s="176"/>
      <c r="V37" s="30" t="n">
        <v>410</v>
      </c>
      <c r="AB37" s="0" t="n">
        <f aca="false">IF(AC37="","",SUM(AC37:AK37))</f>
        <v>3</v>
      </c>
      <c r="AC37" s="0" t="n">
        <f aca="false">IF(R37="","",R37-R36)</f>
        <v>0</v>
      </c>
      <c r="AD37" s="0" t="n">
        <f aca="false">IF(V37="","",V37-V36)</f>
        <v>3</v>
      </c>
    </row>
    <row r="38" customFormat="false" ht="15.75" hidden="false" customHeight="true" outlineLevel="0" collapsed="false">
      <c r="A38" s="186" t="n">
        <f aca="false">IF(D38="","",SUM($J$12:$L$12)-D38)</f>
        <v>6.5</v>
      </c>
      <c r="C38" s="30" t="n">
        <v>18</v>
      </c>
      <c r="D38" s="0" t="n">
        <f aca="false">IF(E38="","",SUM(E38:L38))</f>
        <v>0.5</v>
      </c>
      <c r="E38" s="0" t="n">
        <v>0</v>
      </c>
      <c r="H38" s="176"/>
      <c r="I38" s="0" t="n">
        <v>0.5</v>
      </c>
      <c r="M38" s="208"/>
      <c r="N38" s="192"/>
      <c r="O38" s="203" t="n">
        <f aca="false">$R$26+$O$18</f>
        <v>946</v>
      </c>
      <c r="P38" s="30" t="n">
        <v>18</v>
      </c>
      <c r="Q38" s="0" t="n">
        <f aca="false">IF(R38="","",SUM(R38:AA38)-SUM($R$19:$AA$19))</f>
        <v>39</v>
      </c>
      <c r="R38" s="0" t="n">
        <v>926</v>
      </c>
      <c r="U38" s="176"/>
      <c r="V38" s="30" t="n">
        <v>410</v>
      </c>
      <c r="AB38" s="0" t="n">
        <f aca="false">IF(AC38="","",SUM(AC38:AK38))</f>
        <v>0</v>
      </c>
      <c r="AC38" s="0" t="n">
        <f aca="false">IF(R38="","",R38-R37)</f>
        <v>0</v>
      </c>
      <c r="AD38" s="0" t="n">
        <f aca="false">IF(V38="","",V38-V37)</f>
        <v>0</v>
      </c>
    </row>
    <row r="39" customFormat="false" ht="15.75" hidden="false" customHeight="true" outlineLevel="0" collapsed="false">
      <c r="A39" s="186" t="n">
        <f aca="false">IF(D39="","",SUM($J$12:$L$12)-D39)</f>
        <v>4</v>
      </c>
      <c r="C39" s="130" t="n">
        <v>19</v>
      </c>
      <c r="D39" s="0" t="n">
        <f aca="false">IF(E39="","",SUM(E39:L39))</f>
        <v>3</v>
      </c>
      <c r="E39" s="0" t="n">
        <v>0</v>
      </c>
      <c r="H39" s="176"/>
      <c r="I39" s="0" t="n">
        <v>3</v>
      </c>
      <c r="M39" s="208"/>
      <c r="N39" s="192"/>
      <c r="O39" s="203" t="n">
        <f aca="false">O38+$O$18</f>
        <v>966</v>
      </c>
      <c r="P39" s="130" t="n">
        <v>19</v>
      </c>
      <c r="Q39" s="0" t="n">
        <f aca="false">IF(R39="","",SUM(R39:AA39)-SUM($R$19:$AA$19))</f>
        <v>39</v>
      </c>
      <c r="R39" s="0" t="n">
        <v>926</v>
      </c>
      <c r="U39" s="176"/>
      <c r="V39" s="30" t="n">
        <v>410</v>
      </c>
      <c r="AB39" s="0" t="n">
        <f aca="false">IF(AC39="","",SUM(AC39:AK39))</f>
        <v>0</v>
      </c>
      <c r="AC39" s="0" t="n">
        <f aca="false">IF(R39="","",R39-R38)</f>
        <v>0</v>
      </c>
      <c r="AD39" s="0" t="n">
        <f aca="false">IF(V39="","",V39-V38)</f>
        <v>0</v>
      </c>
    </row>
    <row r="40" customFormat="false" ht="15.75" hidden="false" customHeight="true" outlineLevel="0" collapsed="false">
      <c r="A40" s="186" t="n">
        <f aca="false">IF(D40="","",SUM($J$12:$L$12)-D40)</f>
        <v>5</v>
      </c>
      <c r="C40" s="130" t="n">
        <v>20</v>
      </c>
      <c r="D40" s="0" t="n">
        <f aca="false">IF(E40="","",SUM(E40:L40))</f>
        <v>2</v>
      </c>
      <c r="E40" s="0" t="n">
        <v>0</v>
      </c>
      <c r="H40" s="176"/>
      <c r="I40" s="0" t="n">
        <v>1</v>
      </c>
      <c r="L40" s="0" t="n">
        <v>1</v>
      </c>
      <c r="M40" s="208" t="n">
        <v>1</v>
      </c>
      <c r="N40" s="192"/>
      <c r="O40" s="203" t="n">
        <f aca="false">O39+$O$18</f>
        <v>986</v>
      </c>
      <c r="P40" s="130" t="n">
        <v>20</v>
      </c>
      <c r="Q40" s="0" t="n">
        <f aca="false">IF(R40="","",SUM(R40:AA40)-SUM($R$19:$AA$19))</f>
        <v>62</v>
      </c>
      <c r="R40" s="0" t="n">
        <v>926</v>
      </c>
      <c r="U40" s="176"/>
      <c r="V40" s="30" t="n">
        <v>433</v>
      </c>
      <c r="AB40" s="0" t="n">
        <f aca="false">IF(AC40="","",SUM(AC40:AK40))</f>
        <v>23</v>
      </c>
      <c r="AC40" s="0" t="n">
        <f aca="false">IF(R40="","",R40-R39)</f>
        <v>0</v>
      </c>
      <c r="AD40" s="0" t="n">
        <f aca="false">IF(V40="","",V40-V39)</f>
        <v>23</v>
      </c>
    </row>
    <row r="41" customFormat="false" ht="15.75" hidden="false" customHeight="true" outlineLevel="0" collapsed="false">
      <c r="A41" s="186" t="n">
        <f aca="false">IF(D41="","",SUM($J$12:$L$12)-D41)</f>
        <v>-2</v>
      </c>
      <c r="C41" s="30" t="n">
        <v>21</v>
      </c>
      <c r="D41" s="0" t="n">
        <f aca="false">IF(E41="","",SUM(E41:L41))</f>
        <v>9</v>
      </c>
      <c r="E41" s="0" t="n">
        <v>0</v>
      </c>
      <c r="H41" s="176"/>
      <c r="I41" s="0" t="n">
        <v>0</v>
      </c>
      <c r="L41" s="0" t="n">
        <v>9</v>
      </c>
      <c r="M41" s="208" t="n">
        <v>2</v>
      </c>
      <c r="N41" s="192"/>
      <c r="O41" s="203" t="n">
        <f aca="false">O40+$O$18</f>
        <v>1006</v>
      </c>
      <c r="P41" s="30" t="n">
        <v>21</v>
      </c>
      <c r="Q41" s="0" t="n">
        <f aca="false">IF(R41="","",SUM(R41:AA41)-SUM($R$19:$AA$19))</f>
        <v>62</v>
      </c>
      <c r="R41" s="0" t="n">
        <v>926</v>
      </c>
      <c r="U41" s="176"/>
      <c r="V41" s="30" t="n">
        <v>433</v>
      </c>
      <c r="AB41" s="0" t="n">
        <f aca="false">IF(AC41="","",SUM(AC41:AK41))</f>
        <v>0</v>
      </c>
      <c r="AC41" s="0" t="n">
        <f aca="false">IF(R41="","",R41-R40)</f>
        <v>0</v>
      </c>
      <c r="AD41" s="0" t="n">
        <f aca="false">IF(V41="","",V41-V40)</f>
        <v>0</v>
      </c>
    </row>
    <row r="42" customFormat="false" ht="15.75" hidden="false" customHeight="true" outlineLevel="0" collapsed="false">
      <c r="A42" s="186" t="n">
        <f aca="false">IF(D42="","",SUM($J$12:$L$12)-D42)</f>
        <v>-1</v>
      </c>
      <c r="C42" s="30" t="n">
        <v>22</v>
      </c>
      <c r="D42" s="0" t="n">
        <f aca="false">IF(E42="","",SUM(E42:L42))</f>
        <v>8</v>
      </c>
      <c r="E42" s="0" t="n">
        <v>0</v>
      </c>
      <c r="H42" s="176"/>
      <c r="I42" s="0" t="n">
        <v>1</v>
      </c>
      <c r="L42" s="0" t="n">
        <v>7</v>
      </c>
      <c r="M42" s="208" t="n">
        <v>2</v>
      </c>
      <c r="N42" s="192"/>
      <c r="O42" s="203" t="n">
        <f aca="false">O41+$O$18</f>
        <v>1026</v>
      </c>
      <c r="P42" s="30" t="n">
        <v>22</v>
      </c>
      <c r="Q42" s="0" t="n">
        <f aca="false">IF(R42="","",SUM(R42:AA42)-SUM($R$19:$AA$19))</f>
        <v>62</v>
      </c>
      <c r="R42" s="0" t="n">
        <v>926</v>
      </c>
      <c r="U42" s="176"/>
      <c r="V42" s="30" t="n">
        <v>433</v>
      </c>
      <c r="AB42" s="0" t="n">
        <f aca="false">IF(AC42="","",SUM(AC42:AK42))</f>
        <v>0</v>
      </c>
      <c r="AC42" s="0" t="n">
        <f aca="false">IF(R42="","",R42-R41)</f>
        <v>0</v>
      </c>
      <c r="AD42" s="0" t="n">
        <f aca="false">IF(V42="","",V42-V41)</f>
        <v>0</v>
      </c>
    </row>
    <row r="43" customFormat="false" ht="15.75" hidden="false" customHeight="true" outlineLevel="0" collapsed="false">
      <c r="A43" s="186" t="n">
        <f aca="false">IF(D43="","",SUM($J$12:$L$12)-D43)</f>
        <v>-2</v>
      </c>
      <c r="C43" s="30" t="n">
        <v>23</v>
      </c>
      <c r="D43" s="0" t="n">
        <f aca="false">IF(E43="","",SUM(E43:L43))</f>
        <v>9</v>
      </c>
      <c r="E43" s="0" t="n">
        <v>0</v>
      </c>
      <c r="F43" s="30"/>
      <c r="H43" s="159"/>
      <c r="I43" s="0" t="n">
        <v>1</v>
      </c>
      <c r="L43" s="0" t="n">
        <v>8</v>
      </c>
      <c r="M43" s="208" t="n">
        <v>1</v>
      </c>
      <c r="N43" s="192"/>
      <c r="O43" s="203" t="n">
        <f aca="false">O42+$O$18</f>
        <v>1046</v>
      </c>
      <c r="P43" s="30" t="n">
        <v>23</v>
      </c>
      <c r="Q43" s="0" t="n">
        <f aca="false">IF(R43="","",SUM(R43:AA43)-SUM($R$19:$AA$19))</f>
        <v>62</v>
      </c>
      <c r="R43" s="0" t="n">
        <v>926</v>
      </c>
      <c r="U43" s="176"/>
      <c r="V43" s="30" t="n">
        <v>433</v>
      </c>
      <c r="AB43" s="0" t="n">
        <f aca="false">IF(AC43="","",SUM(AC43:AK43))</f>
        <v>0</v>
      </c>
      <c r="AC43" s="0" t="n">
        <f aca="false">IF(R43="","",R43-R42)</f>
        <v>0</v>
      </c>
      <c r="AD43" s="0" t="n">
        <f aca="false">IF(V43="","",V43-V42)</f>
        <v>0</v>
      </c>
    </row>
    <row r="44" customFormat="false" ht="15.75" hidden="false" customHeight="true" outlineLevel="0" collapsed="false">
      <c r="A44" s="186" t="n">
        <f aca="false">IF(D44="","",SUM($J$12:$L$12)-D44)</f>
        <v>-3</v>
      </c>
      <c r="C44" s="30" t="n">
        <v>24</v>
      </c>
      <c r="D44" s="0" t="n">
        <f aca="false">IF(E44="","",SUM(E44:L44))</f>
        <v>10</v>
      </c>
      <c r="E44" s="0" t="n">
        <v>0</v>
      </c>
      <c r="F44" s="30"/>
      <c r="H44" s="159"/>
      <c r="I44" s="0" t="n">
        <v>2</v>
      </c>
      <c r="L44" s="0" t="n">
        <v>8</v>
      </c>
      <c r="M44" s="208" t="n">
        <v>1</v>
      </c>
      <c r="O44" s="203" t="n">
        <f aca="false">O43+$O$18</f>
        <v>1066</v>
      </c>
      <c r="P44" s="30" t="n">
        <v>24</v>
      </c>
      <c r="Q44" s="0" t="n">
        <f aca="false">IF(R44="","",SUM(R44:AA44)-SUM($R$19:$AA$19))</f>
        <v>64</v>
      </c>
      <c r="R44" s="0" t="n">
        <v>926</v>
      </c>
      <c r="U44" s="176"/>
      <c r="V44" s="30" t="n">
        <v>435</v>
      </c>
      <c r="AB44" s="0" t="n">
        <f aca="false">IF(AC44="","",SUM(AC44:AK44))</f>
        <v>2</v>
      </c>
      <c r="AC44" s="0" t="n">
        <f aca="false">IF(R44="","",R44-R43)</f>
        <v>0</v>
      </c>
      <c r="AD44" s="0" t="n">
        <f aca="false">IF(V44="","",V44-V43)</f>
        <v>2</v>
      </c>
    </row>
    <row r="45" customFormat="false" ht="15.75" hidden="false" customHeight="true" outlineLevel="0" collapsed="false">
      <c r="A45" s="186" t="n">
        <f aca="false">IF(D45="","",SUM($J$12:$L$12)-D45)</f>
        <v>-3</v>
      </c>
      <c r="C45" s="30" t="n">
        <v>25</v>
      </c>
      <c r="D45" s="0" t="n">
        <f aca="false">IF(E45="","",SUM(E45:L45))</f>
        <v>10</v>
      </c>
      <c r="E45" s="0" t="n">
        <v>0</v>
      </c>
      <c r="F45" s="30"/>
      <c r="H45" s="159"/>
      <c r="I45" s="0" t="n">
        <v>1</v>
      </c>
      <c r="L45" s="0" t="n">
        <v>9</v>
      </c>
      <c r="M45" s="208" t="n">
        <v>1</v>
      </c>
      <c r="O45" s="203" t="n">
        <f aca="false">O44+$O$18</f>
        <v>1086</v>
      </c>
      <c r="P45" s="30" t="n">
        <v>25</v>
      </c>
      <c r="Q45" s="0" t="n">
        <f aca="false">IF(R45="","",SUM(R45:AA45)-SUM($R$19:$AA$19))</f>
        <v>64</v>
      </c>
      <c r="R45" s="0" t="n">
        <v>926</v>
      </c>
      <c r="S45" s="30"/>
      <c r="U45" s="159"/>
      <c r="V45" s="30" t="n">
        <v>435</v>
      </c>
      <c r="AB45" s="0" t="n">
        <f aca="false">IF(AC45="","",SUM(AC45:AK45))</f>
        <v>0</v>
      </c>
      <c r="AC45" s="0" t="n">
        <f aca="false">IF(R45="","",R45-R44)</f>
        <v>0</v>
      </c>
      <c r="AD45" s="0" t="n">
        <f aca="false">IF(V45="","",V45-V44)</f>
        <v>0</v>
      </c>
    </row>
    <row r="46" customFormat="false" ht="15.75" hidden="false" customHeight="true" outlineLevel="0" collapsed="false">
      <c r="A46" s="186" t="n">
        <f aca="false">IF(D46="","",SUM($J$12:$L$12)-D46)</f>
        <v>5</v>
      </c>
      <c r="C46" s="130" t="n">
        <v>26</v>
      </c>
      <c r="D46" s="0" t="n">
        <f aca="false">IF(E46="","",SUM(E46:L46))</f>
        <v>2</v>
      </c>
      <c r="E46" s="0" t="n">
        <v>0</v>
      </c>
      <c r="F46" s="30"/>
      <c r="H46" s="159"/>
      <c r="I46" s="0" t="n">
        <v>2</v>
      </c>
      <c r="M46" s="208"/>
      <c r="O46" s="203" t="n">
        <f aca="false">O45+$O$18</f>
        <v>1106</v>
      </c>
      <c r="P46" s="130" t="n">
        <v>26</v>
      </c>
      <c r="Q46" s="0" t="n">
        <f aca="false">IF(R46="","",SUM(R46:AA46)-SUM($R$19:$AA$19))</f>
        <v>64</v>
      </c>
      <c r="R46" s="0" t="n">
        <v>926</v>
      </c>
      <c r="S46" s="30"/>
      <c r="U46" s="159"/>
      <c r="V46" s="30" t="n">
        <v>435</v>
      </c>
      <c r="AB46" s="0" t="n">
        <f aca="false">IF(AC46="","",SUM(AC46:AK46))</f>
        <v>0</v>
      </c>
      <c r="AC46" s="0" t="n">
        <f aca="false">IF(R46="","",R46-R45)</f>
        <v>0</v>
      </c>
      <c r="AD46" s="0" t="n">
        <f aca="false">IF(V46="","",V46-V45)</f>
        <v>0</v>
      </c>
    </row>
    <row r="47" customFormat="false" ht="15.75" hidden="false" customHeight="true" outlineLevel="0" collapsed="false">
      <c r="A47" s="186" t="n">
        <f aca="false">IF(D47="","",SUM($J$12:$L$12)-D47)</f>
        <v>6</v>
      </c>
      <c r="C47" s="130" t="n">
        <v>27</v>
      </c>
      <c r="D47" s="0" t="n">
        <f aca="false">IF(E47="","",SUM(E47:L47))</f>
        <v>1</v>
      </c>
      <c r="E47" s="0" t="n">
        <v>0</v>
      </c>
      <c r="F47" s="30"/>
      <c r="H47" s="159"/>
      <c r="I47" s="0" t="n">
        <v>1</v>
      </c>
      <c r="M47" s="208"/>
      <c r="O47" s="203" t="n">
        <f aca="false">O46+$O$18</f>
        <v>1126</v>
      </c>
      <c r="P47" s="130" t="n">
        <v>27</v>
      </c>
      <c r="Q47" s="0" t="n">
        <f aca="false">IF(R47="","",SUM(R47:AA47)-SUM($R$19:$AA$19))</f>
        <v>100</v>
      </c>
      <c r="R47" s="0" t="n">
        <v>926</v>
      </c>
      <c r="S47" s="30"/>
      <c r="U47" s="159"/>
      <c r="V47" s="30" t="n">
        <v>471</v>
      </c>
      <c r="AB47" s="0" t="n">
        <f aca="false">IF(AC47="","",SUM(AC47:AK47))</f>
        <v>36</v>
      </c>
      <c r="AC47" s="0" t="n">
        <f aca="false">IF(R47="","",R47-R46)</f>
        <v>0</v>
      </c>
      <c r="AD47" s="0" t="n">
        <f aca="false">IF(V47="","",V47-V46)</f>
        <v>36</v>
      </c>
    </row>
    <row r="48" customFormat="false" ht="15.75" hidden="false" customHeight="true" outlineLevel="0" collapsed="false">
      <c r="A48" s="186" t="n">
        <f aca="false">IF(D48="","",SUM($J$12:$L$12)-D48)</f>
        <v>-3</v>
      </c>
      <c r="C48" s="30" t="n">
        <v>28</v>
      </c>
      <c r="D48" s="0" t="n">
        <f aca="false">IF(E48="","",SUM(E48:L48))</f>
        <v>10</v>
      </c>
      <c r="E48" s="0" t="n">
        <v>0</v>
      </c>
      <c r="H48" s="159"/>
      <c r="I48" s="0" t="n">
        <v>1</v>
      </c>
      <c r="L48" s="0" t="n">
        <v>9</v>
      </c>
      <c r="M48" s="208" t="n">
        <v>1</v>
      </c>
      <c r="O48" s="203" t="n">
        <f aca="false">O47+$O$18</f>
        <v>1146</v>
      </c>
      <c r="P48" s="30" t="n">
        <v>28</v>
      </c>
      <c r="Q48" s="0" t="n">
        <f aca="false">IF(R48="","",SUM(R48:AA48)-SUM($R$19:$AA$19))</f>
        <v>107</v>
      </c>
      <c r="R48" s="0" t="n">
        <v>926</v>
      </c>
      <c r="U48" s="159"/>
      <c r="V48" s="30" t="n">
        <v>478</v>
      </c>
      <c r="AB48" s="0" t="n">
        <f aca="false">IF(AC48="","",SUM(AC48:AK48))</f>
        <v>7</v>
      </c>
      <c r="AC48" s="0" t="n">
        <f aca="false">IF(R48="","",R48-R47)</f>
        <v>0</v>
      </c>
      <c r="AD48" s="0" t="n">
        <f aca="false">IF(V48="","",V48-V47)</f>
        <v>7</v>
      </c>
    </row>
    <row r="49" customFormat="false" ht="15.75" hidden="false" customHeight="true" outlineLevel="0" collapsed="false">
      <c r="A49" s="186" t="n">
        <f aca="false">IF(D49="","",SUM($J$12:$L$12)-D49)</f>
        <v>3</v>
      </c>
      <c r="C49" s="30" t="n">
        <v>29</v>
      </c>
      <c r="D49" s="0" t="n">
        <f aca="false">IF(E49="","",SUM(E49:L49))</f>
        <v>4</v>
      </c>
      <c r="E49" s="0" t="n">
        <v>0</v>
      </c>
      <c r="H49" s="159"/>
      <c r="I49" s="0" t="n">
        <v>3</v>
      </c>
      <c r="L49" s="0" t="n">
        <v>1</v>
      </c>
      <c r="M49" s="208" t="n">
        <v>4</v>
      </c>
      <c r="O49" s="203" t="n">
        <f aca="false">O48+$O$18</f>
        <v>1166</v>
      </c>
      <c r="P49" s="30" t="n">
        <v>29</v>
      </c>
      <c r="Q49" s="0" t="n">
        <f aca="false">IF(R49="","",SUM(R49:AA49)-SUM($R$19:$AA$19))</f>
        <v>116</v>
      </c>
      <c r="R49" s="0" t="n">
        <v>926</v>
      </c>
      <c r="U49" s="159"/>
      <c r="V49" s="30" t="n">
        <v>487</v>
      </c>
      <c r="AB49" s="0" t="n">
        <f aca="false">IF(AC49="","",SUM(AC49:AK49))</f>
        <v>9</v>
      </c>
      <c r="AC49" s="0" t="n">
        <f aca="false">IF(R49="","",R49-R48)</f>
        <v>0</v>
      </c>
      <c r="AD49" s="0" t="n">
        <f aca="false">IF(V49="","",V49-V48)</f>
        <v>9</v>
      </c>
    </row>
    <row r="50" customFormat="false" ht="15.75" hidden="false" customHeight="true" outlineLevel="0" collapsed="false">
      <c r="A50" s="186" t="n">
        <f aca="false">IF(D50="","",SUM($J$12:$L$12)-D50)</f>
        <v>4</v>
      </c>
      <c r="C50" s="30" t="n">
        <v>30</v>
      </c>
      <c r="D50" s="0" t="n">
        <f aca="false">IF(E50="","",SUM(E50:L50))</f>
        <v>3</v>
      </c>
      <c r="E50" s="0" t="n">
        <v>0</v>
      </c>
      <c r="H50" s="176"/>
      <c r="I50" s="0" t="n">
        <v>2</v>
      </c>
      <c r="L50" s="0" t="n">
        <v>1</v>
      </c>
      <c r="M50" s="208" t="n">
        <v>1</v>
      </c>
      <c r="O50" s="203" t="n">
        <f aca="false">O49+$O$18</f>
        <v>1186</v>
      </c>
      <c r="P50" s="30" t="n">
        <v>30</v>
      </c>
      <c r="Q50" s="0" t="n">
        <f aca="false">IF(R50="","",SUM(R50:AA50)-SUM($R$19:$AA$19))</f>
        <v>116</v>
      </c>
      <c r="R50" s="0" t="n">
        <v>926</v>
      </c>
      <c r="U50" s="176"/>
      <c r="V50" s="30" t="n">
        <v>487</v>
      </c>
      <c r="AB50" s="0" t="n">
        <f aca="false">IF(AC50="","",SUM(AC50:AK50))</f>
        <v>0</v>
      </c>
      <c r="AC50" s="0" t="n">
        <f aca="false">IF(R50="","",R50-R49)</f>
        <v>0</v>
      </c>
      <c r="AD50" s="0" t="n">
        <f aca="false">IF(V50="","",V50-V49)</f>
        <v>0</v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30" t="n">
        <v>31</v>
      </c>
      <c r="D51" s="0" t="str">
        <f aca="false">IF(E51="","",SUM(E51:L51))</f>
        <v/>
      </c>
      <c r="H51" s="176"/>
      <c r="I51" s="0" t="n">
        <v>2</v>
      </c>
      <c r="L51" s="0" t="n">
        <v>1</v>
      </c>
      <c r="M51" s="208" t="n">
        <v>2</v>
      </c>
      <c r="O51" s="203" t="n">
        <f aca="false">O50+$O$18</f>
        <v>1206</v>
      </c>
      <c r="P51" s="30" t="n">
        <v>31</v>
      </c>
      <c r="Q51" s="0" t="n">
        <f aca="false">IF(R51="","",SUM(R51:AA51)-SUM($R$19:$AA$19))</f>
        <v>128</v>
      </c>
      <c r="R51" s="0" t="n">
        <v>926</v>
      </c>
      <c r="U51" s="176"/>
      <c r="V51" s="30" t="n">
        <v>499</v>
      </c>
      <c r="AB51" s="0" t="n">
        <f aca="false">IF(AC51="","",SUM(AC51:AK51))</f>
        <v>12</v>
      </c>
      <c r="AC51" s="0" t="n">
        <f aca="false">IF(R51="","",R51-R50)</f>
        <v>0</v>
      </c>
      <c r="AD51" s="0" t="n">
        <f aca="false">IF(V51="","",V51-V50)</f>
        <v>12</v>
      </c>
    </row>
    <row r="52" customFormat="false" ht="12.75" hidden="false" customHeight="false" outlineLevel="0" collapsed="false">
      <c r="C52" s="30"/>
      <c r="M52" s="208"/>
      <c r="P52" s="30"/>
    </row>
    <row r="53" customFormat="false" ht="12.75" hidden="false" customHeight="false" outlineLevel="0" collapsed="false">
      <c r="C53" s="30"/>
      <c r="O53" s="203" t="n">
        <f aca="false">COUNT(O38:O51)</f>
        <v>14</v>
      </c>
      <c r="P53" s="30"/>
    </row>
    <row r="54" customFormat="false" ht="12.75" hidden="false" customHeight="false" outlineLevel="0" collapsed="false">
      <c r="C54" s="30"/>
    </row>
    <row r="55" customFormat="false" ht="12.75" hidden="false" customHeight="false" outlineLevel="0" collapsed="false">
      <c r="C55" s="30"/>
    </row>
    <row r="56" customFormat="false" ht="12.75" hidden="false" customHeight="false" outlineLevel="0" collapsed="false">
      <c r="C56" s="30"/>
    </row>
    <row r="57" customFormat="false" ht="12.75" hidden="false" customHeight="false" outlineLevel="0" collapsed="false">
      <c r="C57" s="30"/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</row>
    <row r="78" customFormat="false" ht="15" hidden="false" customHeight="false" outlineLevel="0" collapsed="false">
      <c r="C78" s="0" t="s">
        <v>110</v>
      </c>
      <c r="D78" s="209" t="s">
        <v>111</v>
      </c>
      <c r="E78" s="209" t="s">
        <v>112</v>
      </c>
      <c r="F78" s="209" t="s">
        <v>113</v>
      </c>
      <c r="G78" s="209" t="s">
        <v>114</v>
      </c>
      <c r="H78" s="209" t="s">
        <v>115</v>
      </c>
      <c r="I78" s="209" t="s">
        <v>116</v>
      </c>
      <c r="J78" s="209" t="s">
        <v>117</v>
      </c>
      <c r="K78" s="209" t="s">
        <v>118</v>
      </c>
      <c r="L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12</v>
      </c>
      <c r="J79" s="0" t="n">
        <v>12</v>
      </c>
      <c r="K79" s="0" t="n">
        <v>12</v>
      </c>
      <c r="L79" s="0" t="n">
        <f aca="false">SUM(D79:K79)</f>
        <v>71</v>
      </c>
      <c r="M79" s="0" t="s">
        <v>120</v>
      </c>
    </row>
    <row r="80" customFormat="false" ht="12.75" hidden="false" customHeight="false" outlineLevel="0" collapsed="false">
      <c r="C80" s="30" t="s">
        <v>10</v>
      </c>
      <c r="D80" s="0" t="n">
        <f aca="false">SUM(D81:D111)</f>
        <v>2</v>
      </c>
      <c r="E80" s="0" t="n">
        <f aca="false">SUM(E81:E111)</f>
        <v>2</v>
      </c>
      <c r="F80" s="0" t="n">
        <f aca="false">SUM(F81:F111)</f>
        <v>2</v>
      </c>
      <c r="G80" s="0" t="n">
        <f aca="false">SUM(G81:G111)</f>
        <v>2</v>
      </c>
      <c r="H80" s="0" t="n">
        <f aca="false">SUM(H81:H111)</f>
        <v>0</v>
      </c>
      <c r="I80" s="0" t="n">
        <f aca="false">SUM(I81:I111)</f>
        <v>4</v>
      </c>
      <c r="J80" s="0" t="n">
        <f aca="false">SUM(J81:J111)</f>
        <v>11</v>
      </c>
      <c r="K80" s="0" t="n">
        <f aca="false">SUM(K81:K111)</f>
        <v>7</v>
      </c>
      <c r="L80" s="0" t="n">
        <f aca="false">SUM(D80:K80)</f>
        <v>30</v>
      </c>
      <c r="M80" s="0" t="s">
        <v>121</v>
      </c>
    </row>
    <row r="81" customFormat="false" ht="12.75" hidden="false" customHeight="false" outlineLevel="0" collapsed="false">
      <c r="C81" s="30" t="n">
        <v>1</v>
      </c>
    </row>
    <row r="82" customFormat="false" ht="12.75" hidden="false" customHeight="false" outlineLevel="0" collapsed="false">
      <c r="C82" s="30" t="n">
        <v>2</v>
      </c>
      <c r="I82" s="0" t="n">
        <v>1</v>
      </c>
      <c r="J82" s="0" t="n">
        <v>1</v>
      </c>
    </row>
    <row r="83" customFormat="false" ht="12.75" hidden="false" customHeight="false" outlineLevel="0" collapsed="false">
      <c r="C83" s="30" t="n">
        <v>3</v>
      </c>
    </row>
    <row r="84" customFormat="false" ht="12.75" hidden="false" customHeight="false" outlineLevel="0" collapsed="false">
      <c r="C84" s="30" t="n">
        <v>4</v>
      </c>
    </row>
    <row r="85" customFormat="false" ht="12.75" hidden="false" customHeight="false" outlineLevel="0" collapsed="false">
      <c r="C85" s="130" t="n">
        <v>5</v>
      </c>
    </row>
    <row r="86" customFormat="false" ht="12.75" hidden="false" customHeight="false" outlineLevel="0" collapsed="false">
      <c r="C86" s="130" t="n">
        <v>6</v>
      </c>
    </row>
    <row r="87" customFormat="false" ht="12.75" hidden="false" customHeight="false" outlineLevel="0" collapsed="false">
      <c r="C87" s="30" t="n">
        <v>7</v>
      </c>
      <c r="D87" s="0" t="n">
        <v>1</v>
      </c>
      <c r="E87" s="0" t="n">
        <v>1</v>
      </c>
    </row>
    <row r="88" customFormat="false" ht="12.75" hidden="false" customHeight="false" outlineLevel="0" collapsed="false">
      <c r="C88" s="30" t="n">
        <v>8</v>
      </c>
    </row>
    <row r="89" customFormat="false" ht="12.75" hidden="false" customHeight="false" outlineLevel="0" collapsed="false">
      <c r="C89" s="30" t="n">
        <v>9</v>
      </c>
      <c r="J89" s="0" t="n">
        <v>1</v>
      </c>
      <c r="K89" s="0" t="n">
        <v>1</v>
      </c>
    </row>
    <row r="90" customFormat="false" ht="12.75" hidden="false" customHeight="false" outlineLevel="0" collapsed="false">
      <c r="C90" s="30" t="n">
        <v>10</v>
      </c>
    </row>
    <row r="91" customFormat="false" ht="12.75" hidden="false" customHeight="false" outlineLevel="0" collapsed="false">
      <c r="C91" s="30" t="n">
        <v>11</v>
      </c>
      <c r="G91" s="134"/>
    </row>
    <row r="92" customFormat="false" ht="12.75" hidden="false" customHeight="false" outlineLevel="0" collapsed="false">
      <c r="C92" s="130" t="n">
        <v>12</v>
      </c>
    </row>
    <row r="93" customFormat="false" ht="12.75" hidden="false" customHeight="false" outlineLevel="0" collapsed="false">
      <c r="C93" s="130" t="n">
        <v>13</v>
      </c>
    </row>
    <row r="94" customFormat="false" ht="12.75" hidden="false" customHeight="false" outlineLevel="0" collapsed="false">
      <c r="C94" s="30" t="n">
        <v>14</v>
      </c>
    </row>
    <row r="95" customFormat="false" ht="12.75" hidden="false" customHeight="false" outlineLevel="0" collapsed="false">
      <c r="C95" s="30" t="n">
        <v>15</v>
      </c>
      <c r="F95" s="0" t="n">
        <v>1</v>
      </c>
      <c r="G95" s="0" t="n">
        <v>1</v>
      </c>
    </row>
    <row r="96" customFormat="false" ht="12.75" hidden="false" customHeight="false" outlineLevel="0" collapsed="false">
      <c r="C96" s="30" t="n">
        <v>16</v>
      </c>
    </row>
    <row r="97" customFormat="false" ht="12.75" hidden="false" customHeight="false" outlineLevel="0" collapsed="false">
      <c r="C97" s="30" t="n">
        <v>17</v>
      </c>
    </row>
    <row r="98" customFormat="false" ht="12.75" hidden="false" customHeight="false" outlineLevel="0" collapsed="false">
      <c r="C98" s="30" t="n">
        <v>18</v>
      </c>
    </row>
    <row r="99" customFormat="false" ht="12.75" hidden="false" customHeight="false" outlineLevel="0" collapsed="false">
      <c r="C99" s="130" t="n">
        <v>19</v>
      </c>
      <c r="I99" s="0" t="n">
        <v>1</v>
      </c>
      <c r="J99" s="0" t="n">
        <v>1</v>
      </c>
    </row>
    <row r="100" customFormat="false" ht="12.75" hidden="false" customHeight="false" outlineLevel="0" collapsed="false">
      <c r="C100" s="130" t="n">
        <v>20</v>
      </c>
      <c r="I100" s="0" t="n">
        <v>1</v>
      </c>
      <c r="J100" s="0" t="n">
        <v>1</v>
      </c>
    </row>
    <row r="101" customFormat="false" ht="12.75" hidden="false" customHeight="false" outlineLevel="0" collapsed="false">
      <c r="C101" s="30" t="n">
        <v>21</v>
      </c>
    </row>
    <row r="102" customFormat="false" ht="12.75" hidden="false" customHeight="false" outlineLevel="0" collapsed="false">
      <c r="C102" s="30" t="n">
        <v>22</v>
      </c>
      <c r="J102" s="0" t="n">
        <v>1</v>
      </c>
      <c r="K102" s="0" t="n">
        <v>1</v>
      </c>
    </row>
    <row r="103" customFormat="false" ht="12.75" hidden="false" customHeight="false" outlineLevel="0" collapsed="false">
      <c r="C103" s="30" t="n">
        <v>23</v>
      </c>
      <c r="J103" s="0" t="n">
        <v>1</v>
      </c>
      <c r="K103" s="0" t="n">
        <v>1</v>
      </c>
    </row>
    <row r="104" customFormat="false" ht="12.75" hidden="false" customHeight="false" outlineLevel="0" collapsed="false">
      <c r="C104" s="30" t="n">
        <v>24</v>
      </c>
      <c r="D104" s="0" t="n">
        <v>1</v>
      </c>
      <c r="E104" s="0" t="n">
        <v>1</v>
      </c>
      <c r="J104" s="0" t="n">
        <v>1</v>
      </c>
      <c r="K104" s="0" t="n">
        <v>1</v>
      </c>
    </row>
    <row r="105" customFormat="false" ht="12.75" hidden="false" customHeight="false" outlineLevel="0" collapsed="false">
      <c r="C105" s="30" t="n">
        <v>25</v>
      </c>
    </row>
    <row r="106" customFormat="false" ht="12.75" hidden="false" customHeight="false" outlineLevel="0" collapsed="false">
      <c r="C106" s="130" t="n">
        <v>26</v>
      </c>
      <c r="I106" s="0" t="n">
        <v>1</v>
      </c>
      <c r="J106" s="0" t="n">
        <v>1</v>
      </c>
    </row>
    <row r="107" customFormat="false" ht="12.75" hidden="false" customHeight="false" outlineLevel="0" collapsed="false">
      <c r="C107" s="130" t="n">
        <v>27</v>
      </c>
    </row>
    <row r="108" customFormat="false" ht="12.75" hidden="false" customHeight="false" outlineLevel="0" collapsed="false">
      <c r="C108" s="30" t="n">
        <v>28</v>
      </c>
      <c r="J108" s="0" t="n">
        <v>1</v>
      </c>
      <c r="K108" s="0" t="n">
        <v>1</v>
      </c>
    </row>
    <row r="109" customFormat="false" ht="12.75" hidden="false" customHeight="false" outlineLevel="0" collapsed="false">
      <c r="C109" s="30" t="n">
        <v>29</v>
      </c>
      <c r="F109" s="0" t="n">
        <v>1</v>
      </c>
      <c r="G109" s="0" t="n">
        <v>1</v>
      </c>
      <c r="J109" s="0" t="n">
        <v>1</v>
      </c>
      <c r="K109" s="0" t="n">
        <v>1</v>
      </c>
    </row>
    <row r="110" customFormat="false" ht="12.75" hidden="false" customHeight="false" outlineLevel="0" collapsed="false">
      <c r="C110" s="30" t="n">
        <v>30</v>
      </c>
      <c r="J110" s="0" t="n">
        <v>1</v>
      </c>
      <c r="K110" s="0" t="n">
        <v>1</v>
      </c>
      <c r="S110" s="134"/>
    </row>
    <row r="111" customFormat="false" ht="12.75" hidden="false" customHeight="false" outlineLevel="0" collapsed="false">
      <c r="C111" s="30" t="n">
        <v>31</v>
      </c>
    </row>
    <row r="112" customFormat="false" ht="15" hidden="false" customHeight="false" outlineLevel="0" collapsed="false">
      <c r="C112" s="211" t="s">
        <v>122</v>
      </c>
      <c r="D112" s="212" t="n">
        <v>12</v>
      </c>
      <c r="E112" s="212" t="n">
        <v>35</v>
      </c>
      <c r="F112" s="212" t="n">
        <v>41</v>
      </c>
      <c r="G112" s="212" t="n">
        <v>46</v>
      </c>
      <c r="H112" s="212" t="n">
        <v>48</v>
      </c>
      <c r="I112" s="212" t="n">
        <v>57</v>
      </c>
      <c r="J112" s="212" t="n">
        <v>68</v>
      </c>
      <c r="K112" s="212" t="n">
        <v>87</v>
      </c>
      <c r="L112" s="212" t="n">
        <v>93</v>
      </c>
      <c r="M112" s="212" t="n">
        <v>104</v>
      </c>
      <c r="N112" s="212" t="n">
        <v>113</v>
      </c>
      <c r="O112" s="212" t="n">
        <v>130</v>
      </c>
      <c r="P112" s="213" t="n">
        <f aca="false">P113*P114/30</f>
        <v>8.66666666666667</v>
      </c>
      <c r="Q112" s="0" t="s">
        <v>123</v>
      </c>
      <c r="V112" s="209" t="s">
        <v>124</v>
      </c>
      <c r="W112" s="209" t="s">
        <v>125</v>
      </c>
      <c r="X112" s="209" t="s">
        <v>126</v>
      </c>
      <c r="Y112" s="209" t="s">
        <v>127</v>
      </c>
      <c r="Z112" s="209" t="s">
        <v>128</v>
      </c>
      <c r="AA112" s="209" t="s">
        <v>129</v>
      </c>
      <c r="AB112" s="209" t="s">
        <v>130</v>
      </c>
      <c r="AC112" s="209" t="s">
        <v>131</v>
      </c>
      <c r="AD112" s="209" t="s">
        <v>132</v>
      </c>
      <c r="AE112" s="209" t="s">
        <v>133</v>
      </c>
      <c r="AF112" s="209" t="s">
        <v>134</v>
      </c>
      <c r="AG112" s="209" t="s">
        <v>135</v>
      </c>
      <c r="AH112" s="209" t="s">
        <v>136</v>
      </c>
      <c r="AI112" s="209" t="s">
        <v>137</v>
      </c>
      <c r="AJ112" s="209" t="s">
        <v>138</v>
      </c>
      <c r="AK112" s="209" t="s">
        <v>139</v>
      </c>
      <c r="AL112" s="209" t="s">
        <v>140</v>
      </c>
      <c r="AM112" s="209" t="s">
        <v>141</v>
      </c>
      <c r="AN112" s="209" t="s">
        <v>142</v>
      </c>
      <c r="AO112" s="209" t="s">
        <v>143</v>
      </c>
      <c r="AP112" s="209" t="s">
        <v>144</v>
      </c>
      <c r="AQ112" s="209" t="s">
        <v>145</v>
      </c>
      <c r="AR112" s="209" t="s">
        <v>146</v>
      </c>
      <c r="AS112" s="210" t="s">
        <v>119</v>
      </c>
    </row>
    <row r="113" customFormat="false" ht="12.75" hidden="false" customHeight="false" outlineLevel="0" collapsed="false">
      <c r="C113" s="198" t="s">
        <v>147</v>
      </c>
      <c r="D113" s="0" t="n">
        <v>25</v>
      </c>
      <c r="E113" s="0" t="n">
        <v>10</v>
      </c>
      <c r="F113" s="0" t="n">
        <v>6</v>
      </c>
      <c r="G113" s="0" t="n">
        <v>5</v>
      </c>
      <c r="H113" s="0" t="n">
        <v>2</v>
      </c>
      <c r="I113" s="0" t="n">
        <v>4</v>
      </c>
      <c r="J113" s="0" t="n">
        <v>16</v>
      </c>
      <c r="K113" s="0" t="n">
        <v>19</v>
      </c>
      <c r="L113" s="0" t="n">
        <v>6</v>
      </c>
      <c r="M113" s="0" t="n">
        <v>11</v>
      </c>
      <c r="N113" s="0" t="n">
        <v>9</v>
      </c>
      <c r="O113" s="0" t="n">
        <v>17</v>
      </c>
      <c r="P113" s="4" t="n">
        <f aca="false">SUM(D113:O113)</f>
        <v>130</v>
      </c>
      <c r="Q113" s="0" t="s">
        <v>148</v>
      </c>
      <c r="V113" s="0" t="n">
        <v>2</v>
      </c>
      <c r="W113" s="0" t="n">
        <v>2</v>
      </c>
      <c r="X113" s="0" t="n">
        <v>2</v>
      </c>
      <c r="Y113" s="0" t="n">
        <v>2</v>
      </c>
      <c r="Z113" s="0" t="n">
        <v>2</v>
      </c>
      <c r="AA113" s="0" t="n">
        <v>2</v>
      </c>
      <c r="AB113" s="0" t="n">
        <v>2</v>
      </c>
      <c r="AC113" s="0" t="n">
        <v>2</v>
      </c>
      <c r="AD113" s="0" t="n">
        <v>2</v>
      </c>
      <c r="AE113" s="0" t="n">
        <v>2</v>
      </c>
      <c r="AF113" s="0" t="n">
        <v>2</v>
      </c>
      <c r="AG113" s="0" t="n">
        <v>2</v>
      </c>
      <c r="AH113" s="0" t="n">
        <v>2</v>
      </c>
      <c r="AI113" s="0" t="n">
        <v>2</v>
      </c>
      <c r="AJ113" s="0" t="n">
        <v>2</v>
      </c>
      <c r="AK113" s="0" t="n">
        <v>2</v>
      </c>
      <c r="AL113" s="0" t="n">
        <v>2</v>
      </c>
      <c r="AM113" s="0" t="n">
        <v>2</v>
      </c>
      <c r="AN113" s="0" t="n">
        <v>2</v>
      </c>
      <c r="AO113" s="0" t="n">
        <v>2</v>
      </c>
      <c r="AP113" s="0" t="n">
        <v>2</v>
      </c>
      <c r="AQ113" s="0" t="n">
        <v>2</v>
      </c>
      <c r="AR113" s="0" t="n">
        <v>2</v>
      </c>
      <c r="AS113" s="0" t="n">
        <f aca="false">SUM(V113:AR113)</f>
        <v>46</v>
      </c>
      <c r="AT113" s="0" t="s">
        <v>120</v>
      </c>
    </row>
    <row r="114" customFormat="false" ht="12.75" hidden="false" customHeight="false" outlineLevel="0" collapsed="false">
      <c r="D114" s="0" t="s">
        <v>149</v>
      </c>
      <c r="E114" s="0" t="s">
        <v>150</v>
      </c>
      <c r="F114" s="0" t="s">
        <v>151</v>
      </c>
      <c r="G114" s="0" t="s">
        <v>152</v>
      </c>
      <c r="H114" s="0" t="s">
        <v>153</v>
      </c>
      <c r="I114" s="0" t="s">
        <v>154</v>
      </c>
      <c r="J114" s="0" t="s">
        <v>155</v>
      </c>
      <c r="K114" s="0" t="s">
        <v>156</v>
      </c>
      <c r="L114" s="0" t="s">
        <v>157</v>
      </c>
      <c r="M114" s="0" t="s">
        <v>158</v>
      </c>
      <c r="N114" s="0" t="s">
        <v>159</v>
      </c>
      <c r="O114" s="0" t="s">
        <v>160</v>
      </c>
      <c r="P114" s="4" t="n">
        <v>2</v>
      </c>
      <c r="Q114" s="214" t="s">
        <v>161</v>
      </c>
      <c r="U114" s="30" t="s">
        <v>10</v>
      </c>
      <c r="V114" s="0" t="n">
        <f aca="false">SUM(V115:V145)</f>
        <v>2</v>
      </c>
      <c r="W114" s="0" t="n">
        <f aca="false">SUM(W115:W145)</f>
        <v>2</v>
      </c>
      <c r="X114" s="0" t="n">
        <f aca="false">SUM(X115:X145)</f>
        <v>2</v>
      </c>
      <c r="Y114" s="0" t="n">
        <f aca="false">SUM(Y115:Y145)</f>
        <v>2</v>
      </c>
      <c r="Z114" s="0" t="n">
        <f aca="false">SUM(Z115:Z145)</f>
        <v>0</v>
      </c>
      <c r="AA114" s="0" t="n">
        <f aca="false">SUM(AA115:AA145)</f>
        <v>4</v>
      </c>
      <c r="AB114" s="0" t="n">
        <f aca="false">SUM(AB115:AB145)</f>
        <v>10</v>
      </c>
      <c r="AC114" s="0" t="n">
        <f aca="false">SUM(AC115:AC145)</f>
        <v>6</v>
      </c>
      <c r="AD114" s="0" t="n">
        <f aca="false">SUM(AD115:AD145)</f>
        <v>0</v>
      </c>
      <c r="AE114" s="0" t="n">
        <f aca="false">SUM(AE115:AE145)</f>
        <v>0</v>
      </c>
      <c r="AF114" s="0" t="n">
        <f aca="false">SUM(AF115:AF145)</f>
        <v>0</v>
      </c>
      <c r="AG114" s="0" t="n">
        <f aca="false">SUM(AG115:AG145)</f>
        <v>0</v>
      </c>
      <c r="AH114" s="0" t="n">
        <f aca="false">SUM(AH115:AH145)</f>
        <v>0</v>
      </c>
      <c r="AI114" s="0" t="n">
        <f aca="false">SUM(AI115:AI145)</f>
        <v>0</v>
      </c>
      <c r="AJ114" s="0" t="n">
        <f aca="false">SUM(AJ115:AJ145)</f>
        <v>0</v>
      </c>
      <c r="AK114" s="0" t="n">
        <f aca="false">SUM(AK115:AK145)</f>
        <v>0</v>
      </c>
      <c r="AL114" s="0" t="n">
        <f aca="false">SUM(AL115:AL145)</f>
        <v>0</v>
      </c>
      <c r="AM114" s="0" t="n">
        <f aca="false">SUM(AM115:AM145)</f>
        <v>0</v>
      </c>
      <c r="AN114" s="0" t="n">
        <f aca="false">SUM(AN115:AN145)</f>
        <v>0</v>
      </c>
      <c r="AO114" s="0" t="n">
        <f aca="false">SUM(AO115:AO145)</f>
        <v>0</v>
      </c>
      <c r="AP114" s="0" t="n">
        <f aca="false">SUM(AP115:AP145)</f>
        <v>0</v>
      </c>
      <c r="AQ114" s="0" t="n">
        <f aca="false">SUM(AQ115:AQ145)</f>
        <v>0</v>
      </c>
      <c r="AR114" s="0" t="n">
        <f aca="false">SUM(AR115:AR145)</f>
        <v>0</v>
      </c>
      <c r="AS114" s="0" t="n">
        <f aca="false">SUM(V114:AR114)</f>
        <v>28</v>
      </c>
      <c r="AT114" s="0" t="s">
        <v>121</v>
      </c>
    </row>
    <row r="115" customFormat="false" ht="12.75" hidden="false" customHeight="false" outlineLevel="0" collapsed="false">
      <c r="D115" s="134" t="n">
        <f aca="false">D113*$P$114</f>
        <v>50</v>
      </c>
      <c r="E115" s="134" t="n">
        <f aca="false">E113*$P$114</f>
        <v>20</v>
      </c>
      <c r="F115" s="134" t="n">
        <f aca="false">F113*$P$114</f>
        <v>12</v>
      </c>
      <c r="G115" s="134" t="n">
        <f aca="false">G113*$P$114</f>
        <v>10</v>
      </c>
      <c r="H115" s="134" t="n">
        <f aca="false">H113*$P$114</f>
        <v>4</v>
      </c>
      <c r="I115" s="134" t="n">
        <f aca="false">I113*$P$114</f>
        <v>8</v>
      </c>
      <c r="J115" s="134" t="n">
        <f aca="false">J113*$P$114</f>
        <v>32</v>
      </c>
      <c r="K115" s="134" t="n">
        <f aca="false">K113*$P$114</f>
        <v>38</v>
      </c>
      <c r="L115" s="134" t="n">
        <f aca="false">L113*$P$114</f>
        <v>12</v>
      </c>
      <c r="M115" s="134" t="n">
        <f aca="false">M113*$P$114</f>
        <v>22</v>
      </c>
      <c r="N115" s="134" t="n">
        <f aca="false">N113*$P$114</f>
        <v>18</v>
      </c>
      <c r="O115" s="134" t="n">
        <f aca="false">O113*$P$114</f>
        <v>34</v>
      </c>
      <c r="P115" s="4" t="s">
        <v>120</v>
      </c>
      <c r="U115" s="30" t="n">
        <v>1</v>
      </c>
    </row>
    <row r="116" customFormat="false" ht="12.75" hidden="false" customHeight="false" outlineLevel="0" collapsed="false">
      <c r="C116" s="30" t="s">
        <v>10</v>
      </c>
      <c r="D116" s="0" t="n">
        <f aca="false">SUM(D117:D147)</f>
        <v>12</v>
      </c>
      <c r="E116" s="0" t="n">
        <f aca="false">SUM(E117:E147)</f>
        <v>0</v>
      </c>
      <c r="F116" s="0" t="n">
        <f aca="false">SUM(F117:F147)</f>
        <v>0</v>
      </c>
      <c r="G116" s="0" t="n">
        <f aca="false">SUM(G117:G147)</f>
        <v>0</v>
      </c>
      <c r="H116" s="0" t="n">
        <f aca="false">SUM(H117:H147)</f>
        <v>0</v>
      </c>
      <c r="I116" s="0" t="n">
        <f aca="false">SUM(I117:I147)</f>
        <v>0</v>
      </c>
      <c r="J116" s="0" t="n">
        <f aca="false">SUM(J117:J147)</f>
        <v>0</v>
      </c>
      <c r="K116" s="0" t="n">
        <f aca="false">SUM(K117:K147)</f>
        <v>0</v>
      </c>
      <c r="L116" s="0" t="n">
        <f aca="false">SUM(L117:L147)</f>
        <v>0</v>
      </c>
      <c r="M116" s="0" t="n">
        <f aca="false">SUM(M117:M147)</f>
        <v>0</v>
      </c>
      <c r="N116" s="0" t="n">
        <f aca="false">SUM(N117:N147)</f>
        <v>0</v>
      </c>
      <c r="O116" s="0" t="n">
        <f aca="false">SUM(O117:O147)</f>
        <v>0</v>
      </c>
      <c r="P116" s="4" t="s">
        <v>121</v>
      </c>
      <c r="U116" s="30" t="n">
        <v>2</v>
      </c>
      <c r="AA116" s="0" t="n">
        <v>1</v>
      </c>
      <c r="AB116" s="0" t="n">
        <v>1</v>
      </c>
    </row>
    <row r="117" customFormat="false" ht="12.75" hidden="false" customHeight="false" outlineLevel="0" collapsed="false">
      <c r="C117" s="30" t="n">
        <v>1</v>
      </c>
      <c r="U117" s="30" t="n">
        <v>3</v>
      </c>
    </row>
    <row r="118" customFormat="false" ht="12.75" hidden="false" customHeight="false" outlineLevel="0" collapsed="false">
      <c r="C118" s="30" t="n">
        <v>2</v>
      </c>
      <c r="U118" s="30" t="n">
        <v>4</v>
      </c>
    </row>
    <row r="119" customFormat="false" ht="12.75" hidden="false" customHeight="false" outlineLevel="0" collapsed="false">
      <c r="C119" s="30" t="n">
        <v>3</v>
      </c>
      <c r="U119" s="130" t="n">
        <v>5</v>
      </c>
    </row>
    <row r="120" customFormat="false" ht="12.75" hidden="false" customHeight="false" outlineLevel="0" collapsed="false">
      <c r="C120" s="30" t="n">
        <v>4</v>
      </c>
      <c r="U120" s="130" t="n">
        <v>6</v>
      </c>
    </row>
    <row r="121" customFormat="false" ht="12.75" hidden="false" customHeight="false" outlineLevel="0" collapsed="false">
      <c r="C121" s="130" t="n">
        <v>5</v>
      </c>
      <c r="U121" s="30" t="n">
        <v>7</v>
      </c>
      <c r="V121" s="0" t="n">
        <v>1</v>
      </c>
      <c r="W121" s="0" t="n">
        <v>1</v>
      </c>
    </row>
    <row r="122" customFormat="false" ht="12.75" hidden="false" customHeight="false" outlineLevel="0" collapsed="false">
      <c r="C122" s="130" t="n">
        <v>6</v>
      </c>
      <c r="U122" s="30" t="n">
        <v>8</v>
      </c>
    </row>
    <row r="123" customFormat="false" ht="12.75" hidden="false" customHeight="false" outlineLevel="0" collapsed="false">
      <c r="C123" s="30" t="n">
        <v>7</v>
      </c>
      <c r="U123" s="30" t="n">
        <v>9</v>
      </c>
      <c r="AB123" s="0" t="n">
        <v>1</v>
      </c>
      <c r="AC123" s="0" t="n">
        <v>1</v>
      </c>
    </row>
    <row r="124" customFormat="false" ht="12.75" hidden="false" customHeight="false" outlineLevel="0" collapsed="false">
      <c r="C124" s="30" t="n">
        <v>8</v>
      </c>
      <c r="U124" s="30" t="n">
        <v>10</v>
      </c>
    </row>
    <row r="125" customFormat="false" ht="12.75" hidden="false" customHeight="false" outlineLevel="0" collapsed="false">
      <c r="C125" s="30" t="n">
        <v>9</v>
      </c>
      <c r="U125" s="30" t="n">
        <v>11</v>
      </c>
      <c r="Y125" s="134"/>
    </row>
    <row r="126" customFormat="false" ht="12.75" hidden="false" customHeight="false" outlineLevel="0" collapsed="false">
      <c r="C126" s="30" t="n">
        <v>10</v>
      </c>
      <c r="U126" s="130" t="n">
        <v>12</v>
      </c>
    </row>
    <row r="127" customFormat="false" ht="12.75" hidden="false" customHeight="false" outlineLevel="0" collapsed="false">
      <c r="C127" s="30" t="n">
        <v>11</v>
      </c>
      <c r="U127" s="130" t="n">
        <v>13</v>
      </c>
    </row>
    <row r="128" customFormat="false" ht="12.75" hidden="false" customHeight="false" outlineLevel="0" collapsed="false">
      <c r="C128" s="130" t="n">
        <v>12</v>
      </c>
      <c r="U128" s="30" t="n">
        <v>14</v>
      </c>
    </row>
    <row r="129" customFormat="false" ht="12.75" hidden="false" customHeight="false" outlineLevel="0" collapsed="false">
      <c r="C129" s="130" t="n">
        <v>13</v>
      </c>
      <c r="U129" s="30" t="n">
        <v>15</v>
      </c>
      <c r="X129" s="0" t="n">
        <v>1</v>
      </c>
      <c r="Y129" s="0" t="n">
        <v>1</v>
      </c>
    </row>
    <row r="130" customFormat="false" ht="12.75" hidden="false" customHeight="false" outlineLevel="0" collapsed="false">
      <c r="C130" s="30" t="n">
        <v>14</v>
      </c>
      <c r="U130" s="30" t="n">
        <v>16</v>
      </c>
    </row>
    <row r="131" customFormat="false" ht="12.75" hidden="false" customHeight="false" outlineLevel="0" collapsed="false">
      <c r="C131" s="30" t="n">
        <v>15</v>
      </c>
      <c r="U131" s="30" t="n">
        <v>17</v>
      </c>
    </row>
    <row r="132" customFormat="false" ht="12.75" hidden="false" customHeight="false" outlineLevel="0" collapsed="false">
      <c r="C132" s="30" t="n">
        <v>16</v>
      </c>
      <c r="U132" s="30" t="n">
        <v>18</v>
      </c>
    </row>
    <row r="133" customFormat="false" ht="12.75" hidden="false" customHeight="false" outlineLevel="0" collapsed="false">
      <c r="C133" s="30" t="n">
        <v>17</v>
      </c>
      <c r="U133" s="130" t="n">
        <v>19</v>
      </c>
      <c r="AA133" s="0" t="n">
        <v>1</v>
      </c>
      <c r="AB133" s="0" t="n">
        <v>1</v>
      </c>
    </row>
    <row r="134" customFormat="false" ht="12.75" hidden="false" customHeight="false" outlineLevel="0" collapsed="false">
      <c r="C134" s="30" t="n">
        <v>18</v>
      </c>
      <c r="U134" s="130" t="n">
        <v>20</v>
      </c>
      <c r="AA134" s="0" t="n">
        <v>1</v>
      </c>
      <c r="AB134" s="0" t="n">
        <v>1</v>
      </c>
    </row>
    <row r="135" customFormat="false" ht="12.75" hidden="false" customHeight="false" outlineLevel="0" collapsed="false">
      <c r="C135" s="130" t="n">
        <v>19</v>
      </c>
      <c r="U135" s="30" t="n">
        <v>21</v>
      </c>
    </row>
    <row r="136" customFormat="false" ht="12.75" hidden="false" customHeight="false" outlineLevel="0" collapsed="false">
      <c r="C136" s="130" t="n">
        <v>20</v>
      </c>
      <c r="U136" s="30" t="n">
        <v>22</v>
      </c>
      <c r="AB136" s="0" t="n">
        <v>1</v>
      </c>
      <c r="AC136" s="0" t="n">
        <v>1</v>
      </c>
    </row>
    <row r="137" customFormat="false" ht="12.75" hidden="false" customHeight="false" outlineLevel="0" collapsed="false">
      <c r="C137" s="30" t="n">
        <v>21</v>
      </c>
      <c r="U137" s="30" t="n">
        <v>23</v>
      </c>
      <c r="AB137" s="0" t="n">
        <v>1</v>
      </c>
      <c r="AC137" s="0" t="n">
        <v>1</v>
      </c>
    </row>
    <row r="138" customFormat="false" ht="12.75" hidden="false" customHeight="false" outlineLevel="0" collapsed="false">
      <c r="C138" s="30" t="n">
        <v>22</v>
      </c>
      <c r="U138" s="30" t="n">
        <v>24</v>
      </c>
      <c r="V138" s="0" t="n">
        <v>1</v>
      </c>
      <c r="W138" s="0" t="n">
        <v>1</v>
      </c>
      <c r="AB138" s="0" t="n">
        <v>1</v>
      </c>
      <c r="AC138" s="0" t="n">
        <v>1</v>
      </c>
    </row>
    <row r="139" customFormat="false" ht="12.75" hidden="false" customHeight="false" outlineLevel="0" collapsed="false">
      <c r="C139" s="30" t="n">
        <v>23</v>
      </c>
      <c r="U139" s="30" t="n">
        <v>25</v>
      </c>
    </row>
    <row r="140" customFormat="false" ht="12.75" hidden="false" customHeight="false" outlineLevel="0" collapsed="false">
      <c r="C140" s="30" t="n">
        <v>24</v>
      </c>
      <c r="U140" s="130" t="n">
        <v>26</v>
      </c>
      <c r="AA140" s="0" t="n">
        <v>1</v>
      </c>
      <c r="AB140" s="0" t="n">
        <v>1</v>
      </c>
    </row>
    <row r="141" customFormat="false" ht="12.75" hidden="false" customHeight="false" outlineLevel="0" collapsed="false">
      <c r="C141" s="30" t="n">
        <v>25</v>
      </c>
      <c r="U141" s="130" t="n">
        <v>27</v>
      </c>
    </row>
    <row r="142" customFormat="false" ht="12.75" hidden="false" customHeight="false" outlineLevel="0" collapsed="false">
      <c r="C142" s="130" t="n">
        <v>26</v>
      </c>
      <c r="U142" s="30" t="n">
        <v>28</v>
      </c>
      <c r="AB142" s="0" t="n">
        <v>1</v>
      </c>
      <c r="AC142" s="0" t="n">
        <v>1</v>
      </c>
    </row>
    <row r="143" customFormat="false" ht="12.75" hidden="false" customHeight="false" outlineLevel="0" collapsed="false">
      <c r="C143" s="130" t="n">
        <v>27</v>
      </c>
      <c r="U143" s="30" t="n">
        <v>29</v>
      </c>
      <c r="X143" s="0" t="n">
        <v>1</v>
      </c>
      <c r="Y143" s="0" t="n">
        <v>1</v>
      </c>
      <c r="AB143" s="0" t="n">
        <v>1</v>
      </c>
      <c r="AC143" s="0" t="n">
        <v>1</v>
      </c>
    </row>
    <row r="144" customFormat="false" ht="12.75" hidden="false" customHeight="false" outlineLevel="0" collapsed="false">
      <c r="C144" s="30" t="n">
        <v>28</v>
      </c>
      <c r="U144" s="30" t="n">
        <v>30</v>
      </c>
    </row>
    <row r="145" customFormat="false" ht="12.75" hidden="false" customHeight="false" outlineLevel="0" collapsed="false">
      <c r="C145" s="30" t="n">
        <v>29</v>
      </c>
      <c r="D145" s="0" t="n">
        <v>9</v>
      </c>
      <c r="U145" s="30" t="n">
        <v>31</v>
      </c>
    </row>
    <row r="146" customFormat="false" ht="12.75" hidden="false" customHeight="false" outlineLevel="0" collapsed="false">
      <c r="C146" s="30" t="n">
        <v>30</v>
      </c>
      <c r="D146" s="0" t="n">
        <v>2</v>
      </c>
    </row>
    <row r="147" customFormat="false" ht="12.75" hidden="false" customHeight="false" outlineLevel="0" collapsed="false">
      <c r="C147" s="30" t="n">
        <v>31</v>
      </c>
      <c r="D147" s="0" t="n">
        <v>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D22:AD28">
    <cfRule type="cellIs" priority="5" operator="equal" aboveAverage="0" equalAverage="0" bottom="0" percent="0" rank="0" text="" dxfId="0">
      <formula>$AD$18</formula>
    </cfRule>
  </conditionalFormatting>
  <conditionalFormatting sqref="AC30:AC51">
    <cfRule type="cellIs" priority="6" operator="equal" aboveAverage="0" equalAverage="0" bottom="0" percent="0" rank="0" text="" dxfId="0">
      <formula>$AC$18</formula>
    </cfRule>
    <cfRule type="cellIs" priority="7" operator="equal" aboveAverage="0" equalAverage="0" bottom="0" percent="0" rank="0" text="" dxfId="1">
      <formula>$AC$18</formula>
    </cfRule>
  </conditionalFormatting>
  <conditionalFormatting sqref="AD30:AD51">
    <cfRule type="cellIs" priority="8" operator="equal" aboveAverage="0" equalAverage="0" bottom="0" percent="0" rank="0" text="" dxfId="2">
      <formula>$AD$18</formula>
    </cfRule>
  </conditionalFormatting>
  <conditionalFormatting sqref="AB30:AB51">
    <cfRule type="cellIs" priority="9" operator="equal" aboveAverage="0" equalAverage="0" bottom="0" percent="0" rank="0" text="" dxfId="3">
      <formula>$AB$18</formula>
    </cfRule>
  </conditionalFormatting>
  <conditionalFormatting sqref="AB29">
    <cfRule type="cellIs" priority="10" operator="equal" aboveAverage="0" equalAverage="0" bottom="0" percent="0" rank="0" text="" dxfId="4">
      <formula>$AB$18</formula>
    </cfRule>
  </conditionalFormatting>
  <conditionalFormatting sqref="AB21">
    <cfRule type="cellIs" priority="11" operator="equal" aboveAverage="0" equalAverage="0" bottom="0" percent="0" rank="0" text="" dxfId="5">
      <formula>$AB$18</formula>
    </cfRule>
  </conditionalFormatting>
  <conditionalFormatting sqref="AB22">
    <cfRule type="cellIs" priority="12" operator="equal" aboveAverage="0" equalAverage="0" bottom="0" percent="0" rank="0" text="" dxfId="6">
      <formula>$AB$18</formula>
    </cfRule>
  </conditionalFormatting>
  <conditionalFormatting sqref="AB23">
    <cfRule type="cellIs" priority="13" operator="equal" aboveAverage="0" equalAverage="0" bottom="0" percent="0" rank="0" text="" dxfId="7">
      <formula>$AB$18</formula>
    </cfRule>
  </conditionalFormatting>
  <conditionalFormatting sqref="AB24">
    <cfRule type="cellIs" priority="14" operator="equal" aboveAverage="0" equalAverage="0" bottom="0" percent="0" rank="0" text="" dxfId="8">
      <formula>$AB$18</formula>
    </cfRule>
  </conditionalFormatting>
  <conditionalFormatting sqref="AB25">
    <cfRule type="cellIs" priority="15" operator="equal" aboveAverage="0" equalAverage="0" bottom="0" percent="0" rank="0" text="" dxfId="9">
      <formula>$AB$18</formula>
    </cfRule>
  </conditionalFormatting>
  <conditionalFormatting sqref="AB26">
    <cfRule type="cellIs" priority="16" operator="equal" aboveAverage="0" equalAverage="0" bottom="0" percent="0" rank="0" text="" dxfId="10">
      <formula>$AB$18</formula>
    </cfRule>
  </conditionalFormatting>
  <conditionalFormatting sqref="AB27">
    <cfRule type="cellIs" priority="17" operator="equal" aboveAverage="0" equalAverage="0" bottom="0" percent="0" rank="0" text="" dxfId="11">
      <formula>$AB$18</formula>
    </cfRule>
  </conditionalFormatting>
  <conditionalFormatting sqref="AB28">
    <cfRule type="cellIs" priority="18" operator="equal" aboveAverage="0" equalAverage="0" bottom="0" percent="0" rank="0" text="" dxfId="12">
      <formula>$AB$18</formula>
    </cfRule>
  </conditionalFormatting>
  <conditionalFormatting sqref="A20:A51">
    <cfRule type="cellIs" priority="19" operator="lessThan" aboveAverage="0" equalAverage="0" bottom="0" percent="0" rank="0" text="" dxfId="13">
      <formula>0</formula>
    </cfRule>
  </conditionalFormatting>
  <conditionalFormatting sqref="A21:A51">
    <cfRule type="cellIs" priority="20" operator="lessThan" aboveAverage="0" equalAverage="0" bottom="0" percent="0" rank="0" text="" dxfId="14">
      <formula>0</formula>
    </cfRule>
    <cfRule type="cellIs" priority="21" operator="lessThan" aboveAverage="0" equalAverage="0" bottom="0" percent="0" rank="0" text="" dxfId="15">
      <formula>0</formula>
    </cfRule>
    <cfRule type="cellIs" priority="22" operator="less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8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E18" activeCellId="0" sqref="E18"/>
    </sheetView>
  </sheetViews>
  <sheetFormatPr defaultRowHeight="12.75"/>
  <cols>
    <col collapsed="false" hidden="false" max="1" min="1" style="0" width="10.8010204081633"/>
    <col collapsed="false" hidden="false" max="12" min="2" style="0" width="8.23469387755102"/>
    <col collapsed="false" hidden="false" max="13" min="13" style="0" width="9.58673469387755"/>
    <col collapsed="false" hidden="false" max="26" min="14" style="0" width="8.23469387755102"/>
    <col collapsed="false" hidden="false" max="27" min="27" style="0" width="10.2602040816327"/>
    <col collapsed="false" hidden="false" max="30" min="28" style="0" width="8.23469387755102"/>
    <col collapsed="false" hidden="false" max="31" min="31" style="0" width="10.2602040816327"/>
    <col collapsed="false" hidden="false" max="33" min="32" style="0" width="8.23469387755102"/>
    <col collapsed="false" hidden="false" max="34" min="34" style="0" width="10.2602040816327"/>
    <col collapsed="false" hidden="false" max="1025" min="35" style="0" width="8.23469387755102"/>
  </cols>
  <sheetData>
    <row r="1" customFormat="false" ht="12.75" hidden="false" customHeight="false" outlineLevel="0" collapsed="false">
      <c r="I1" s="163" t="n">
        <f aca="true">NOW()</f>
        <v>43164.7511913079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164" t="n">
        <f aca="false">I2-I1</f>
        <v>-547.176955196774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261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20267.1428571429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0.395833333333333</v>
      </c>
      <c r="K8" s="180" t="n">
        <v>0.452777777777778</v>
      </c>
      <c r="L8" s="180" t="n">
        <v>0.390972222222222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0.433333333333333</v>
      </c>
      <c r="K9" s="180" t="n">
        <v>0.5875</v>
      </c>
      <c r="L9" s="180" t="n">
        <v>0.422222222222222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0.900000000000001</v>
      </c>
      <c r="K10" s="174" t="n">
        <f aca="false">(K9-K8)*24</f>
        <v>3.23333333333333</v>
      </c>
      <c r="L10" s="174" t="n">
        <f aca="false">(L9-L8)*24</f>
        <v>0.75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H11" s="205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n">
        <f aca="false">R16/E18</f>
        <v>0.292874775114012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3.83333333333333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f aca="false">COUNT(C21:C51)</f>
        <v>30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30</v>
      </c>
      <c r="Q15" s="30"/>
      <c r="R15" s="190" t="n">
        <f aca="false">MAX(R21:R51)/F5</f>
        <v>0.78140703517588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1.83333333333333</v>
      </c>
      <c r="F16" s="132" t="n">
        <f aca="false">F15/B15</f>
        <v>1</v>
      </c>
      <c r="G16" s="132" t="n">
        <f aca="false">G15/$B$15</f>
        <v>0</v>
      </c>
      <c r="H16" s="191" t="n">
        <f aca="false">H15/$B$15</f>
        <v>1</v>
      </c>
      <c r="I16" s="132" t="n">
        <f aca="false">I15/$B$15</f>
        <v>1</v>
      </c>
      <c r="L16" s="132" t="n">
        <f aca="false">L15/$B$15</f>
        <v>0.166666666666667</v>
      </c>
      <c r="P16" s="0" t="s">
        <v>87</v>
      </c>
      <c r="R16" s="30" t="n">
        <f aca="false">MAX(R21:R51)-R19</f>
        <v>7</v>
      </c>
      <c r="S16" s="132"/>
      <c r="T16" s="132"/>
      <c r="U16" s="30" t="n">
        <f aca="false">MAX(U21:U51)-U19</f>
        <v>0</v>
      </c>
      <c r="V16" s="30" t="n">
        <f aca="false">MAX(V21:V51)-V19</f>
        <v>62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30.397</v>
      </c>
      <c r="B17" s="192" t="n">
        <f aca="false">B14*COUNT(D21:D51)</f>
        <v>115</v>
      </c>
      <c r="C17" s="193" t="s">
        <v>88</v>
      </c>
      <c r="D17" s="194" t="n">
        <f aca="false">SUM(D21:D51)</f>
        <v>84.603</v>
      </c>
      <c r="E17" s="30"/>
      <c r="F17" s="30" t="n">
        <f aca="false">D17-E14</f>
        <v>-30.397</v>
      </c>
      <c r="H17" s="176"/>
      <c r="O17" s="184" t="s">
        <v>1</v>
      </c>
      <c r="P17" s="0" t="s">
        <v>89</v>
      </c>
      <c r="R17" s="170" t="n">
        <f aca="false">(MAX(R21:R51)-R19)/COUNT(R21:R51)</f>
        <v>0.233333333333333</v>
      </c>
      <c r="S17" s="30"/>
      <c r="U17" s="133" t="n">
        <f aca="false">U16/COUNT(U21:U51)</f>
        <v>0</v>
      </c>
      <c r="V17" s="134" t="n">
        <f aca="false">(MAX(V21:V51)-V19)/COUNT(V21:V51)</f>
        <v>2.06666666666667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23.901</v>
      </c>
      <c r="F18" s="30" t="n">
        <f aca="false">SUM(F21:F51)</f>
        <v>0</v>
      </c>
      <c r="G18" s="30" t="n">
        <f aca="false">SUM(G21:G51)</f>
        <v>0</v>
      </c>
      <c r="H18" s="159" t="n">
        <f aca="false">SUM(H21:H51)</f>
        <v>0.001</v>
      </c>
      <c r="I18" s="196" t="n">
        <f aca="false">SUM(I21:I51)</f>
        <v>33.45</v>
      </c>
      <c r="L18" s="196" t="n">
        <f aca="false">SUM(L21:L51)</f>
        <v>27.251</v>
      </c>
      <c r="O18" s="192" t="n">
        <f aca="false">O20/COUNT(P42:P50)</f>
        <v>32.1111111111111</v>
      </c>
      <c r="P18" s="0" t="s">
        <v>90</v>
      </c>
      <c r="R18" s="0" t="n">
        <f aca="false">F5-MAX(R21:R51)</f>
        <v>261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31</v>
      </c>
      <c r="AC18" s="0" t="n">
        <f aca="false">MAX(AC21:AC51)</f>
        <v>4</v>
      </c>
      <c r="AD18" s="0" t="n">
        <f aca="false">MAX(AD21:AD51)</f>
        <v>31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125.397</v>
      </c>
      <c r="C19" s="30" t="s">
        <v>86</v>
      </c>
      <c r="D19" s="132" t="n">
        <f aca="false">D17/COUNT(D21:D51)</f>
        <v>2.8201</v>
      </c>
      <c r="E19" s="132" t="n">
        <f aca="false">E18/COUNT(E21:E51)</f>
        <v>0.7967</v>
      </c>
      <c r="F19" s="30" t="n">
        <f aca="false">IF(COUNT(F21:F51)&gt;0,(F18/COUNT(F21:F51)),0)</f>
        <v>0</v>
      </c>
      <c r="G19" s="30" t="n">
        <f aca="false">IF(COUNT(G21:G51)&gt;0,(G18/COUNT(G21:G51)),0)</f>
        <v>0</v>
      </c>
      <c r="H19" s="191" t="n">
        <f aca="false">H18/COUNT(D21:D51)</f>
        <v>3.33333333333333E-005</v>
      </c>
      <c r="I19" s="132" t="n">
        <f aca="false">I18/COUNT(I21:I51)</f>
        <v>1.115</v>
      </c>
      <c r="L19" s="132" t="n">
        <f aca="false">L18/COUNT(L21:L51)</f>
        <v>4.54183333333333</v>
      </c>
      <c r="P19" s="198" t="s">
        <v>91</v>
      </c>
      <c r="R19" s="0" t="n">
        <v>926</v>
      </c>
      <c r="S19" s="132" t="n">
        <v>0</v>
      </c>
      <c r="T19" s="30"/>
      <c r="U19" s="30" t="n">
        <v>0</v>
      </c>
      <c r="V19" s="30" t="n">
        <v>499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$F$5-O41</f>
        <v>289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5.997</v>
      </c>
      <c r="C21" s="30" t="n">
        <v>1</v>
      </c>
      <c r="D21" s="170" t="n">
        <f aca="false">IF(E21="","",SUM(E21:L21))</f>
        <v>1.003</v>
      </c>
      <c r="E21" s="0" t="n">
        <v>0.001</v>
      </c>
      <c r="H21" s="176" t="n">
        <v>0.001</v>
      </c>
      <c r="I21" s="0" t="n">
        <v>1</v>
      </c>
      <c r="L21" s="0" t="n">
        <v>0.001</v>
      </c>
      <c r="M21" s="208"/>
      <c r="P21" s="30" t="n">
        <v>1</v>
      </c>
      <c r="Q21" s="0" t="n">
        <f aca="false">IF(R21="","",SUM(R21:AA21)-SUM($R$19:$AA$19))</f>
        <v>0</v>
      </c>
      <c r="R21" s="0" t="n">
        <v>926</v>
      </c>
      <c r="U21" s="176" t="n">
        <v>0</v>
      </c>
      <c r="V21" s="30" t="n">
        <v>499</v>
      </c>
      <c r="AB21" s="0" t="n">
        <f aca="false">IF(AC21="","",SUM(AC21:AK21))</f>
        <v>0</v>
      </c>
      <c r="AC21" s="199" t="n">
        <f aca="false">R21-R19</f>
        <v>0</v>
      </c>
      <c r="AD21" s="199" t="n">
        <f aca="false">V21-V19</f>
        <v>0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n">
        <f aca="false">IF(D22="","",SUM($J$12:$L$12)-D22)</f>
        <v>6</v>
      </c>
      <c r="C22" s="130" t="n">
        <v>2</v>
      </c>
      <c r="D22" s="170" t="n">
        <f aca="false">IF(E22="","",SUM(E22:L22))</f>
        <v>1</v>
      </c>
      <c r="E22" s="0" t="n">
        <v>0</v>
      </c>
      <c r="H22" s="176"/>
      <c r="I22" s="0" t="n">
        <v>1</v>
      </c>
      <c r="M22" s="208"/>
      <c r="N22" s="192"/>
      <c r="P22" s="130" t="n">
        <v>2</v>
      </c>
      <c r="Q22" s="0" t="n">
        <f aca="false">IF(R22="","",SUM(R22:AA22)-SUM($R$19:$AA$19))</f>
        <v>0</v>
      </c>
      <c r="R22" s="0" t="n">
        <v>926</v>
      </c>
      <c r="U22" s="176"/>
      <c r="V22" s="30" t="n">
        <v>499</v>
      </c>
      <c r="AB22" s="0" t="n">
        <f aca="false">IF(AC22="","",SUM(AC22:AK22))</f>
        <v>0</v>
      </c>
      <c r="AC22" s="0" t="n">
        <f aca="false">IF(R22="","",R22-R21)</f>
        <v>0</v>
      </c>
      <c r="AD22" s="0" t="n">
        <f aca="false">IF(V22="","",V22-V21)</f>
        <v>0</v>
      </c>
    </row>
    <row r="23" customFormat="false" ht="15.75" hidden="false" customHeight="true" outlineLevel="0" collapsed="false">
      <c r="A23" s="186" t="n">
        <f aca="false">IF(D23="","",SUM($J$12:$L$12)-D23)</f>
        <v>5.5</v>
      </c>
      <c r="C23" s="130" t="n">
        <v>3</v>
      </c>
      <c r="D23" s="170" t="n">
        <f aca="false">IF(E23="","",SUM(E23:L23))</f>
        <v>1.5</v>
      </c>
      <c r="E23" s="0" t="n">
        <v>0</v>
      </c>
      <c r="H23" s="200"/>
      <c r="I23" s="0" t="n">
        <v>1.5</v>
      </c>
      <c r="M23" s="208"/>
      <c r="N23" s="192"/>
      <c r="P23" s="130" t="n">
        <v>3</v>
      </c>
      <c r="Q23" s="0" t="n">
        <f aca="false">IF(R23="","",SUM(R23:AA23)-SUM($R$19:$AA$19))</f>
        <v>15</v>
      </c>
      <c r="R23" s="0" t="n">
        <v>926</v>
      </c>
      <c r="U23" s="176"/>
      <c r="V23" s="30" t="n">
        <v>514</v>
      </c>
      <c r="AB23" s="0" t="n">
        <f aca="false">IF(AC23="","",SUM(AC23:AK23))</f>
        <v>15</v>
      </c>
      <c r="AC23" s="0" t="n">
        <f aca="false">IF(R23="","",R23-R22)</f>
        <v>0</v>
      </c>
      <c r="AD23" s="0" t="n">
        <f aca="false">IF(V23="","",V23-V22)</f>
        <v>15</v>
      </c>
    </row>
    <row r="24" customFormat="false" ht="15.75" hidden="false" customHeight="true" outlineLevel="0" collapsed="false">
      <c r="A24" s="186" t="n">
        <f aca="false">IF(D24="","",SUM($J$12:$L$12)-D24)</f>
        <v>0.5</v>
      </c>
      <c r="C24" s="30" t="n">
        <v>4</v>
      </c>
      <c r="D24" s="0" t="n">
        <f aca="false">IF(E24="","",SUM(E24:L24))</f>
        <v>6.5</v>
      </c>
      <c r="E24" s="0" t="n">
        <v>0</v>
      </c>
      <c r="H24" s="176"/>
      <c r="I24" s="0" t="n">
        <v>0.5</v>
      </c>
      <c r="L24" s="0" t="n">
        <v>6</v>
      </c>
      <c r="M24" s="208" t="n">
        <v>2</v>
      </c>
      <c r="N24" s="192"/>
      <c r="P24" s="30" t="n">
        <v>4</v>
      </c>
      <c r="Q24" s="0" t="n">
        <f aca="false">IF(R24="","",SUM(R24:AA24)-SUM($R$19:$AA$19))</f>
        <v>20</v>
      </c>
      <c r="R24" s="0" t="n">
        <v>926</v>
      </c>
      <c r="U24" s="176"/>
      <c r="V24" s="30" t="n">
        <v>519</v>
      </c>
      <c r="AB24" s="0" t="n">
        <f aca="false">IF(AC24="","",SUM(AC24:AK24))</f>
        <v>5</v>
      </c>
      <c r="AC24" s="0" t="n">
        <f aca="false">IF(R24="","",R24-R23)</f>
        <v>0</v>
      </c>
      <c r="AD24" s="0" t="n">
        <f aca="false">IF(V24="","",V24-V23)</f>
        <v>5</v>
      </c>
    </row>
    <row r="25" customFormat="false" ht="15.75" hidden="false" customHeight="true" outlineLevel="0" collapsed="false">
      <c r="A25" s="186" t="n">
        <f aca="false">IF(D25="","",SUM($J$12:$L$12)-D25)</f>
        <v>1</v>
      </c>
      <c r="C25" s="30" t="n">
        <v>5</v>
      </c>
      <c r="D25" s="0" t="n">
        <f aca="false">IF(E25="","",SUM(E25:L25))</f>
        <v>6</v>
      </c>
      <c r="E25" s="0" t="n">
        <v>3.5</v>
      </c>
      <c r="H25" s="176"/>
      <c r="I25" s="0" t="n">
        <v>2.5</v>
      </c>
      <c r="M25" s="208"/>
      <c r="N25" s="192"/>
      <c r="P25" s="30" t="n">
        <v>5</v>
      </c>
      <c r="Q25" s="0" t="n">
        <f aca="false">IF(R25="","",SUM(R25:AA25)-SUM($R$19:$AA$19))</f>
        <v>20</v>
      </c>
      <c r="R25" s="0" t="n">
        <v>926</v>
      </c>
      <c r="U25" s="176"/>
      <c r="V25" s="30" t="n">
        <v>519</v>
      </c>
      <c r="AB25" s="0" t="n">
        <f aca="false">IF(AC25="","",SUM(AC25:AK25))</f>
        <v>0</v>
      </c>
      <c r="AC25" s="0" t="n">
        <f aca="false">IF(R25="","",R25-R24)</f>
        <v>0</v>
      </c>
      <c r="AD25" s="0" t="n">
        <f aca="false">IF(V25="","",V25-V24)</f>
        <v>0</v>
      </c>
    </row>
    <row r="26" customFormat="false" ht="15.75" hidden="false" customHeight="true" outlineLevel="0" collapsed="false">
      <c r="A26" s="186" t="n">
        <f aca="false">IF(D26="","",SUM($J$12:$L$12)-D26)</f>
        <v>5</v>
      </c>
      <c r="C26" s="30" t="n">
        <v>6</v>
      </c>
      <c r="D26" s="0" t="n">
        <f aca="false">IF(E26="","",SUM(E26:L26))</f>
        <v>2</v>
      </c>
      <c r="E26" s="0" t="n">
        <v>0</v>
      </c>
      <c r="H26" s="176"/>
      <c r="I26" s="0" t="n">
        <v>2</v>
      </c>
      <c r="M26" s="208"/>
      <c r="N26" s="192"/>
      <c r="P26" s="30" t="n">
        <v>6</v>
      </c>
      <c r="Q26" s="0" t="n">
        <f aca="false">IF(R26="","",SUM(R26:AA26)-SUM($R$19:$AA$19))</f>
        <v>20</v>
      </c>
      <c r="R26" s="0" t="n">
        <v>926</v>
      </c>
      <c r="U26" s="176"/>
      <c r="V26" s="30" t="n">
        <v>519</v>
      </c>
      <c r="AB26" s="0" t="n">
        <f aca="false">IF(AC26="","",SUM(AC26:AK26))</f>
        <v>0</v>
      </c>
      <c r="AC26" s="0" t="n">
        <f aca="false">IF(R26="","",R26-R25)</f>
        <v>0</v>
      </c>
      <c r="AD26" s="0" t="n">
        <f aca="false">IF(V26="","",V26-V25)</f>
        <v>0</v>
      </c>
    </row>
    <row r="27" customFormat="false" ht="15.75" hidden="false" customHeight="true" outlineLevel="0" collapsed="false">
      <c r="A27" s="186" t="n">
        <f aca="false">IF(D27="","",SUM($J$12:$L$12)-D27)</f>
        <v>5</v>
      </c>
      <c r="C27" s="30" t="n">
        <v>7</v>
      </c>
      <c r="D27" s="0" t="n">
        <f aca="false">IF(E27="","",SUM(E27:L27))</f>
        <v>2</v>
      </c>
      <c r="E27" s="0" t="n">
        <v>0</v>
      </c>
      <c r="H27" s="176"/>
      <c r="I27" s="0" t="n">
        <v>2</v>
      </c>
      <c r="M27" s="208"/>
      <c r="N27" s="192"/>
      <c r="P27" s="30" t="n">
        <v>7</v>
      </c>
      <c r="Q27" s="0" t="n">
        <f aca="false">IF(R27="","",SUM(R27:AA27)-SUM($R$19:$AA$19))</f>
        <v>27</v>
      </c>
      <c r="R27" s="0" t="n">
        <v>926</v>
      </c>
      <c r="U27" s="176"/>
      <c r="V27" s="30" t="n">
        <v>526</v>
      </c>
      <c r="AB27" s="0" t="n">
        <f aca="false">IF(AC27="","",SUM(AC27:AK27))</f>
        <v>7</v>
      </c>
      <c r="AC27" s="0" t="n">
        <f aca="false">IF(R27="","",R27-R26)</f>
        <v>0</v>
      </c>
      <c r="AD27" s="0" t="n">
        <f aca="false">IF(V27="","",V27-V26)</f>
        <v>7</v>
      </c>
    </row>
    <row r="28" customFormat="false" ht="15.75" hidden="false" customHeight="true" outlineLevel="0" collapsed="false">
      <c r="A28" s="186" t="n">
        <f aca="false">IF(D28="","",SUM($J$12:$L$12)-D28)</f>
        <v>-0.45</v>
      </c>
      <c r="C28" s="30" t="n">
        <v>8</v>
      </c>
      <c r="D28" s="170" t="n">
        <f aca="false">IF(E28="","",SUM(E28:L28))</f>
        <v>7.45</v>
      </c>
      <c r="E28" s="0" t="n">
        <v>0.7</v>
      </c>
      <c r="H28" s="176"/>
      <c r="I28" s="0" t="n">
        <v>1.5</v>
      </c>
      <c r="L28" s="0" t="n">
        <v>5.25</v>
      </c>
      <c r="M28" s="208" t="n">
        <v>2</v>
      </c>
      <c r="N28" s="192"/>
      <c r="P28" s="30" t="n">
        <v>8</v>
      </c>
      <c r="Q28" s="0" t="n">
        <f aca="false">IF(R28="","",SUM(R28:AA28)-SUM($R$19:$AA$19))</f>
        <v>27</v>
      </c>
      <c r="R28" s="0" t="n">
        <v>926</v>
      </c>
      <c r="U28" s="176"/>
      <c r="V28" s="30" t="n">
        <v>526</v>
      </c>
      <c r="AB28" s="0" t="n">
        <f aca="false">IF(AC28="","",SUM(AC28:AK28))</f>
        <v>0</v>
      </c>
      <c r="AC28" s="0" t="n">
        <f aca="false">IF(R28="","",R28-R27)</f>
        <v>0</v>
      </c>
      <c r="AD28" s="0" t="n">
        <f aca="false">IF(V28="","",V28-V27)</f>
        <v>0</v>
      </c>
    </row>
    <row r="29" customFormat="false" ht="15.75" hidden="false" customHeight="true" outlineLevel="0" collapsed="false">
      <c r="A29" s="186" t="n">
        <f aca="false">IF(D29="","",SUM($J$12:$L$12)-D29)</f>
        <v>6</v>
      </c>
      <c r="C29" s="130" t="n">
        <v>9</v>
      </c>
      <c r="D29" s="0" t="n">
        <f aca="false">IF(E29="","",SUM(E29:L29))</f>
        <v>1</v>
      </c>
      <c r="E29" s="0" t="n">
        <v>0</v>
      </c>
      <c r="H29" s="176"/>
      <c r="I29" s="0" t="n">
        <v>1</v>
      </c>
      <c r="M29" s="208"/>
      <c r="N29" s="192"/>
      <c r="P29" s="130" t="n">
        <v>9</v>
      </c>
      <c r="Q29" s="0" t="n">
        <f aca="false">IF(R29="","",SUM(R29:AA29)-SUM($R$19:$AA$19))</f>
        <v>27</v>
      </c>
      <c r="R29" s="0" t="n">
        <v>926</v>
      </c>
      <c r="U29" s="176"/>
      <c r="V29" s="30" t="n">
        <v>526</v>
      </c>
      <c r="AB29" s="0" t="n">
        <f aca="false">IF(AC29="","",SUM(AC29:AK29))</f>
        <v>0</v>
      </c>
      <c r="AC29" s="0" t="n">
        <f aca="false">IF(R29="","",R29-R28)</f>
        <v>0</v>
      </c>
      <c r="AD29" s="0" t="n">
        <f aca="false">IF(V29="","",V29-V28)</f>
        <v>0</v>
      </c>
    </row>
    <row r="30" customFormat="false" ht="15.75" hidden="false" customHeight="true" outlineLevel="0" collapsed="false">
      <c r="A30" s="186" t="n">
        <f aca="false">IF(D30="","",SUM($J$12:$L$12)-D30)</f>
        <v>5</v>
      </c>
      <c r="C30" s="130" t="n">
        <v>10</v>
      </c>
      <c r="D30" s="0" t="n">
        <f aca="false">IF(E30="","",SUM(E30:L30))</f>
        <v>2</v>
      </c>
      <c r="E30" s="0" t="n">
        <v>0</v>
      </c>
      <c r="H30" s="176"/>
      <c r="I30" s="0" t="n">
        <v>2</v>
      </c>
      <c r="M30" s="208"/>
      <c r="N30" s="192"/>
      <c r="P30" s="130" t="n">
        <v>10</v>
      </c>
      <c r="Q30" s="0" t="n">
        <f aca="false">IF(R30="","",SUM(R30:AA30)-SUM($R$19:$AA$19))</f>
        <v>58</v>
      </c>
      <c r="R30" s="0" t="n">
        <v>926</v>
      </c>
      <c r="U30" s="176"/>
      <c r="V30" s="30" t="n">
        <v>557</v>
      </c>
      <c r="AB30" s="0" t="n">
        <f aca="false">IF(AC30="","",SUM(AC30:AK30))</f>
        <v>31</v>
      </c>
      <c r="AC30" s="0" t="n">
        <f aca="false">IF(R30="","",R30-R29)</f>
        <v>0</v>
      </c>
      <c r="AD30" s="0" t="n">
        <f aca="false">IF(V30="","",V30-V29)</f>
        <v>31</v>
      </c>
    </row>
    <row r="31" customFormat="false" ht="15.75" hidden="false" customHeight="true" outlineLevel="0" collapsed="false">
      <c r="A31" s="186" t="n">
        <f aca="false">IF(D31="","",SUM($J$12:$L$12)-D31)</f>
        <v>6.3</v>
      </c>
      <c r="C31" s="30" t="n">
        <v>11</v>
      </c>
      <c r="D31" s="0" t="n">
        <f aca="false">IF(E31="","",SUM(E31:L31))</f>
        <v>0.7</v>
      </c>
      <c r="E31" s="0" t="n">
        <v>0</v>
      </c>
      <c r="H31" s="176"/>
      <c r="I31" s="0" t="n">
        <v>0.7</v>
      </c>
      <c r="M31" s="208"/>
      <c r="N31" s="192"/>
      <c r="P31" s="30" t="n">
        <v>11</v>
      </c>
      <c r="Q31" s="0" t="n">
        <f aca="false">IF(R31="","",SUM(R31:AA31)-SUM($R$19:$AA$19))</f>
        <v>58</v>
      </c>
      <c r="R31" s="0" t="n">
        <v>926</v>
      </c>
      <c r="U31" s="176"/>
      <c r="V31" s="30" t="n">
        <v>557</v>
      </c>
      <c r="AB31" s="0" t="n">
        <f aca="false">IF(AC31="","",SUM(AC31:AK31))</f>
        <v>0</v>
      </c>
      <c r="AC31" s="0" t="n">
        <f aca="false">IF(R31="","",R31-R30)</f>
        <v>0</v>
      </c>
      <c r="AD31" s="0" t="n">
        <f aca="false">IF(V31="","",V31-V30)</f>
        <v>0</v>
      </c>
    </row>
    <row r="32" customFormat="false" ht="15.75" hidden="false" customHeight="true" outlineLevel="0" collapsed="false">
      <c r="A32" s="186" t="n">
        <f aca="false">IF(D32="","",SUM($J$12:$L$12)-D32)</f>
        <v>6.5</v>
      </c>
      <c r="C32" s="30" t="n">
        <v>12</v>
      </c>
      <c r="D32" s="0" t="n">
        <f aca="false">IF(E32="","",SUM(E32:L32))</f>
        <v>0.5</v>
      </c>
      <c r="E32" s="0" t="n">
        <v>0</v>
      </c>
      <c r="H32" s="176"/>
      <c r="I32" s="0" t="n">
        <v>0.5</v>
      </c>
      <c r="M32" s="208"/>
      <c r="N32" s="192"/>
      <c r="P32" s="30" t="n">
        <v>12</v>
      </c>
      <c r="Q32" s="0" t="n">
        <f aca="false">IF(R32="","",SUM(R32:AA32)-SUM($R$19:$AA$19))</f>
        <v>58</v>
      </c>
      <c r="R32" s="0" t="n">
        <v>926</v>
      </c>
      <c r="U32" s="176"/>
      <c r="V32" s="30" t="n">
        <v>557</v>
      </c>
      <c r="AB32" s="0" t="n">
        <f aca="false">IF(AC32="","",SUM(AC32:AK32))</f>
        <v>0</v>
      </c>
      <c r="AC32" s="0" t="n">
        <f aca="false">IF(R32="","",R32-R31)</f>
        <v>0</v>
      </c>
      <c r="AD32" s="0" t="n">
        <f aca="false">IF(V32="","",V32-V31)</f>
        <v>0</v>
      </c>
    </row>
    <row r="33" customFormat="false" ht="15.75" hidden="false" customHeight="true" outlineLevel="0" collapsed="false">
      <c r="A33" s="186" t="n">
        <f aca="false">IF(D33="","",SUM($J$12:$L$12)-D33)</f>
        <v>6.5</v>
      </c>
      <c r="C33" s="30" t="n">
        <v>13</v>
      </c>
      <c r="D33" s="0" t="n">
        <f aca="false">IF(E33="","",SUM(E33:L33))</f>
        <v>0.5</v>
      </c>
      <c r="E33" s="0" t="n">
        <v>0</v>
      </c>
      <c r="H33" s="176"/>
      <c r="I33" s="0" t="n">
        <v>0.5</v>
      </c>
      <c r="M33" s="208"/>
      <c r="N33" s="192"/>
      <c r="P33" s="30" t="n">
        <v>13</v>
      </c>
      <c r="Q33" s="0" t="n">
        <f aca="false">IF(R33="","",SUM(R33:AA33)-SUM($R$19:$AA$19))</f>
        <v>58</v>
      </c>
      <c r="R33" s="0" t="n">
        <v>926</v>
      </c>
      <c r="U33" s="176"/>
      <c r="V33" s="30" t="n">
        <v>557</v>
      </c>
      <c r="AB33" s="0" t="n">
        <f aca="false">IF(AC33="","",SUM(AC33:AK33))</f>
        <v>0</v>
      </c>
      <c r="AC33" s="0" t="n">
        <f aca="false">IF(R33="","",R33-R32)</f>
        <v>0</v>
      </c>
      <c r="AD33" s="0" t="n">
        <f aca="false">IF(V33="","",V33-V32)</f>
        <v>0</v>
      </c>
    </row>
    <row r="34" customFormat="false" ht="15.75" hidden="false" customHeight="true" outlineLevel="0" collapsed="false">
      <c r="A34" s="186" t="n">
        <f aca="false">IF(D34="","",SUM($J$12:$L$12)-D34)</f>
        <v>-1</v>
      </c>
      <c r="C34" s="30" t="n">
        <v>14</v>
      </c>
      <c r="D34" s="0" t="n">
        <f aca="false">IF(E34="","",SUM(E34:L34))</f>
        <v>8</v>
      </c>
      <c r="E34" s="0" t="n">
        <v>1.5</v>
      </c>
      <c r="H34" s="176"/>
      <c r="I34" s="0" t="n">
        <v>0.5</v>
      </c>
      <c r="L34" s="0" t="n">
        <v>6</v>
      </c>
      <c r="M34" s="208" t="n">
        <v>2</v>
      </c>
      <c r="N34" s="192"/>
      <c r="P34" s="30" t="n">
        <v>14</v>
      </c>
      <c r="Q34" s="0" t="n">
        <f aca="false">IF(R34="","",SUM(R34:AA34)-SUM($R$19:$AA$19))</f>
        <v>58</v>
      </c>
      <c r="R34" s="0" t="n">
        <v>926</v>
      </c>
      <c r="U34" s="176"/>
      <c r="V34" s="30" t="n">
        <v>557</v>
      </c>
      <c r="AB34" s="0" t="n">
        <f aca="false">IF(AC34="","",SUM(AC34:AK34))</f>
        <v>0</v>
      </c>
      <c r="AC34" s="0" t="n">
        <f aca="false">IF(R34="","",R34-R33)</f>
        <v>0</v>
      </c>
      <c r="AD34" s="0" t="n">
        <f aca="false">IF(V34="","",V34-V33)</f>
        <v>0</v>
      </c>
    </row>
    <row r="35" customFormat="false" ht="15.75" hidden="false" customHeight="true" outlineLevel="0" collapsed="false">
      <c r="A35" s="186" t="n">
        <f aca="false">IF(D35="","",SUM($J$12:$L$12)-D35)</f>
        <v>6</v>
      </c>
      <c r="C35" s="30" t="n">
        <v>15</v>
      </c>
      <c r="D35" s="0" t="n">
        <f aca="false">IF(E35="","",SUM(E35:L35))</f>
        <v>1</v>
      </c>
      <c r="E35" s="0" t="n">
        <v>0.5</v>
      </c>
      <c r="H35" s="176"/>
      <c r="I35" s="0" t="n">
        <v>0.5</v>
      </c>
      <c r="M35" s="208"/>
      <c r="N35" s="192"/>
      <c r="P35" s="30" t="n">
        <v>15</v>
      </c>
      <c r="Q35" s="0" t="n">
        <f aca="false">IF(R35="","",SUM(R35:AA35)-SUM($R$19:$AA$19))</f>
        <v>58</v>
      </c>
      <c r="R35" s="0" t="n">
        <v>926</v>
      </c>
      <c r="U35" s="176"/>
      <c r="V35" s="30" t="n">
        <v>557</v>
      </c>
      <c r="AB35" s="0" t="n">
        <f aca="false">IF(AC35="","",SUM(AC35:AK35))</f>
        <v>0</v>
      </c>
      <c r="AC35" s="0" t="n">
        <f aca="false">IF(R35="","",R35-R34)</f>
        <v>0</v>
      </c>
      <c r="AD35" s="0" t="n">
        <f aca="false">IF(V35="","",V35-V34)</f>
        <v>0</v>
      </c>
    </row>
    <row r="36" customFormat="false" ht="15.75" hidden="false" customHeight="true" outlineLevel="0" collapsed="false">
      <c r="A36" s="186" t="n">
        <f aca="false">IF(D36="","",SUM($J$12:$L$12)-D36)</f>
        <v>5.5</v>
      </c>
      <c r="C36" s="130" t="n">
        <v>16</v>
      </c>
      <c r="D36" s="0" t="n">
        <f aca="false">IF(E36="","",SUM(E36:L36))</f>
        <v>1.5</v>
      </c>
      <c r="E36" s="0" t="n">
        <v>1</v>
      </c>
      <c r="H36" s="176"/>
      <c r="I36" s="0" t="n">
        <v>0.5</v>
      </c>
      <c r="M36" s="208"/>
      <c r="N36" s="192"/>
      <c r="P36" s="130" t="n">
        <v>16</v>
      </c>
      <c r="Q36" s="0" t="n">
        <f aca="false">IF(R36="","",SUM(R36:AA36)-SUM($R$19:$AA$19))</f>
        <v>58</v>
      </c>
      <c r="R36" s="0" t="n">
        <v>926</v>
      </c>
      <c r="U36" s="176"/>
      <c r="V36" s="30" t="n">
        <v>557</v>
      </c>
      <c r="AB36" s="0" t="n">
        <f aca="false">IF(AC36="","",SUM(AC36:AK36))</f>
        <v>0</v>
      </c>
      <c r="AC36" s="0" t="n">
        <f aca="false">IF(R36="","",R36-R35)</f>
        <v>0</v>
      </c>
      <c r="AD36" s="0" t="n">
        <f aca="false">IF(V36="","",V36-V35)</f>
        <v>0</v>
      </c>
    </row>
    <row r="37" customFormat="false" ht="15.75" hidden="false" customHeight="true" outlineLevel="0" collapsed="false">
      <c r="A37" s="186" t="n">
        <f aca="false">IF(D37="","",SUM($J$12:$L$12)-D37)</f>
        <v>3.5</v>
      </c>
      <c r="C37" s="130" t="n">
        <v>17</v>
      </c>
      <c r="D37" s="0" t="n">
        <f aca="false">IF(E37="","",SUM(E37:L37))</f>
        <v>3.5</v>
      </c>
      <c r="E37" s="0" t="n">
        <v>3</v>
      </c>
      <c r="F37" s="202"/>
      <c r="H37" s="176"/>
      <c r="I37" s="0" t="n">
        <v>0.5</v>
      </c>
      <c r="M37" s="208"/>
      <c r="N37" s="192"/>
      <c r="P37" s="130" t="n">
        <v>17</v>
      </c>
      <c r="Q37" s="0" t="n">
        <f aca="false">IF(R37="","",SUM(R37:AA37)-SUM($R$19:$AA$19))</f>
        <v>58</v>
      </c>
      <c r="R37" s="0" t="n">
        <v>926</v>
      </c>
      <c r="S37" s="202"/>
      <c r="U37" s="176"/>
      <c r="V37" s="30" t="n">
        <v>557</v>
      </c>
      <c r="AB37" s="0" t="n">
        <f aca="false">IF(AC37="","",SUM(AC37:AK37))</f>
        <v>0</v>
      </c>
      <c r="AC37" s="0" t="n">
        <f aca="false">IF(R37="","",R37-R36)</f>
        <v>0</v>
      </c>
      <c r="AD37" s="0" t="n">
        <f aca="false">IF(V37="","",V37-V36)</f>
        <v>0</v>
      </c>
    </row>
    <row r="38" customFormat="false" ht="15.75" hidden="false" customHeight="true" outlineLevel="0" collapsed="false">
      <c r="A38" s="186" t="n">
        <f aca="false">IF(D38="","",SUM($J$12:$L$12)-D38)</f>
        <v>5</v>
      </c>
      <c r="C38" s="30" t="n">
        <v>18</v>
      </c>
      <c r="D38" s="0" t="n">
        <f aca="false">IF(E38="","",SUM(E38:L38))</f>
        <v>2</v>
      </c>
      <c r="E38" s="0" t="n">
        <v>1.5</v>
      </c>
      <c r="H38" s="176"/>
      <c r="I38" s="0" t="n">
        <v>0.5</v>
      </c>
      <c r="M38" s="208"/>
      <c r="N38" s="192"/>
      <c r="P38" s="30" t="n">
        <v>18</v>
      </c>
      <c r="Q38" s="0" t="n">
        <f aca="false">IF(R38="","",SUM(R38:AA38)-SUM($R$19:$AA$19))</f>
        <v>58</v>
      </c>
      <c r="R38" s="0" t="n">
        <v>926</v>
      </c>
      <c r="U38" s="176"/>
      <c r="V38" s="30" t="n">
        <v>557</v>
      </c>
      <c r="AB38" s="0" t="n">
        <f aca="false">IF(AC38="","",SUM(AC38:AK38))</f>
        <v>0</v>
      </c>
      <c r="AC38" s="0" t="n">
        <f aca="false">IF(R38="","",R38-R37)</f>
        <v>0</v>
      </c>
      <c r="AD38" s="0" t="n">
        <f aca="false">IF(V38="","",V38-V37)</f>
        <v>0</v>
      </c>
    </row>
    <row r="39" customFormat="false" ht="15.75" hidden="false" customHeight="true" outlineLevel="0" collapsed="false">
      <c r="A39" s="186" t="n">
        <f aca="false">IF(D39="","",SUM($J$12:$L$12)-D39)</f>
        <v>5.3</v>
      </c>
      <c r="C39" s="30" t="n">
        <v>19</v>
      </c>
      <c r="D39" s="0" t="n">
        <f aca="false">IF(E39="","",SUM(E39:L39))</f>
        <v>1.7</v>
      </c>
      <c r="E39" s="0" t="n">
        <v>1.2</v>
      </c>
      <c r="H39" s="176"/>
      <c r="I39" s="0" t="n">
        <v>0.5</v>
      </c>
      <c r="M39" s="208"/>
      <c r="N39" s="192"/>
      <c r="P39" s="30" t="n">
        <v>19</v>
      </c>
      <c r="Q39" s="0" t="n">
        <f aca="false">IF(R39="","",SUM(R39:AA39)-SUM($R$19:$AA$19))</f>
        <v>58</v>
      </c>
      <c r="R39" s="0" t="n">
        <v>926</v>
      </c>
      <c r="U39" s="176"/>
      <c r="V39" s="30" t="n">
        <v>557</v>
      </c>
      <c r="AB39" s="0" t="n">
        <f aca="false">IF(AC39="","",SUM(AC39:AK39))</f>
        <v>0</v>
      </c>
      <c r="AC39" s="0" t="n">
        <f aca="false">IF(R39="","",R39-R38)</f>
        <v>0</v>
      </c>
      <c r="AD39" s="0" t="n">
        <f aca="false">IF(V39="","",V39-V38)</f>
        <v>0</v>
      </c>
    </row>
    <row r="40" customFormat="false" ht="15.75" hidden="false" customHeight="true" outlineLevel="0" collapsed="false">
      <c r="A40" s="186" t="n">
        <f aca="false">IF(D40="","",SUM($J$12:$L$12)-D40)</f>
        <v>4.5</v>
      </c>
      <c r="C40" s="30" t="n">
        <v>20</v>
      </c>
      <c r="D40" s="0" t="n">
        <f aca="false">IF(E40="","",SUM(E40:L40))</f>
        <v>2.5</v>
      </c>
      <c r="E40" s="0" t="n">
        <v>2</v>
      </c>
      <c r="H40" s="176"/>
      <c r="I40" s="0" t="n">
        <v>0.5</v>
      </c>
      <c r="M40" s="208"/>
      <c r="N40" s="192"/>
      <c r="P40" s="30" t="n">
        <v>20</v>
      </c>
      <c r="Q40" s="0" t="n">
        <f aca="false">IF(R40="","",SUM(R40:AA40)-SUM($R$19:$AA$19))</f>
        <v>58</v>
      </c>
      <c r="R40" s="0" t="n">
        <v>926</v>
      </c>
      <c r="U40" s="176"/>
      <c r="V40" s="30" t="n">
        <v>557</v>
      </c>
      <c r="AB40" s="0" t="n">
        <f aca="false">IF(AC40="","",SUM(AC40:AK40))</f>
        <v>0</v>
      </c>
      <c r="AC40" s="0" t="n">
        <f aca="false">IF(R40="","",R40-R39)</f>
        <v>0</v>
      </c>
      <c r="AD40" s="0" t="n">
        <f aca="false">IF(V40="","",V40-V39)</f>
        <v>0</v>
      </c>
    </row>
    <row r="41" customFormat="false" ht="15.75" hidden="false" customHeight="true" outlineLevel="0" collapsed="false">
      <c r="A41" s="186" t="n">
        <f aca="false">IF(D41="","",SUM($J$12:$L$12)-D41)</f>
        <v>5.75</v>
      </c>
      <c r="C41" s="30" t="n">
        <v>21</v>
      </c>
      <c r="D41" s="0" t="n">
        <f aca="false">IF(E41="","",SUM(E41:L41))</f>
        <v>1.25</v>
      </c>
      <c r="E41" s="0" t="n">
        <v>0</v>
      </c>
      <c r="H41" s="176"/>
      <c r="I41" s="0" t="n">
        <v>1.25</v>
      </c>
      <c r="M41" s="208"/>
      <c r="N41" s="192"/>
      <c r="O41" s="184" t="n">
        <v>905</v>
      </c>
      <c r="P41" s="30" t="n">
        <v>21</v>
      </c>
      <c r="Q41" s="0" t="n">
        <f aca="false">IF(R41="","",SUM(R41:AA41)-SUM($R$19:$AA$19))</f>
        <v>60</v>
      </c>
      <c r="R41" s="0" t="n">
        <v>927</v>
      </c>
      <c r="U41" s="176"/>
      <c r="V41" s="30" t="n">
        <v>558</v>
      </c>
      <c r="AB41" s="0" t="n">
        <f aca="false">IF(AC41="","",SUM(AC41:AK41))</f>
        <v>2</v>
      </c>
      <c r="AC41" s="0" t="n">
        <f aca="false">IF(R41="","",R41-R40)</f>
        <v>1</v>
      </c>
      <c r="AD41" s="0" t="n">
        <f aca="false">IF(V41="","",V41-V40)</f>
        <v>1</v>
      </c>
    </row>
    <row r="42" customFormat="false" ht="15.75" hidden="false" customHeight="true" outlineLevel="0" collapsed="false">
      <c r="A42" s="186" t="n">
        <f aca="false">IF(D42="","",SUM($J$12:$L$12)-D42)</f>
        <v>-2</v>
      </c>
      <c r="C42" s="30" t="n">
        <v>22</v>
      </c>
      <c r="D42" s="0" t="n">
        <f aca="false">IF(E42="","",SUM(E42:L42))</f>
        <v>9</v>
      </c>
      <c r="E42" s="0" t="n">
        <v>0</v>
      </c>
      <c r="H42" s="176"/>
      <c r="I42" s="0" t="n">
        <v>4</v>
      </c>
      <c r="L42" s="0" t="n">
        <v>5</v>
      </c>
      <c r="M42" s="208" t="n">
        <v>2</v>
      </c>
      <c r="N42" s="192"/>
      <c r="O42" s="203" t="n">
        <f aca="false">$O$41+$O$18</f>
        <v>937.111111111111</v>
      </c>
      <c r="P42" s="30" t="n">
        <v>22</v>
      </c>
      <c r="Q42" s="0" t="n">
        <f aca="false">IF(R42="","",SUM(R42:AA42)-SUM($R$19:$AA$19))</f>
        <v>62</v>
      </c>
      <c r="R42" s="0" t="n">
        <v>928</v>
      </c>
      <c r="U42" s="176"/>
      <c r="V42" s="30" t="n">
        <v>559</v>
      </c>
      <c r="AB42" s="0" t="n">
        <f aca="false">IF(AC42="","",SUM(AC42:AK42))</f>
        <v>2</v>
      </c>
      <c r="AC42" s="0" t="n">
        <f aca="false">IF(R42="","",R42-R41)</f>
        <v>1</v>
      </c>
      <c r="AD42" s="0" t="n">
        <f aca="false">IF(V42="","",V42-V41)</f>
        <v>1</v>
      </c>
    </row>
    <row r="43" customFormat="false" ht="15.75" hidden="false" customHeight="true" outlineLevel="0" collapsed="false">
      <c r="A43" s="186" t="n">
        <f aca="false">IF(D43="","",SUM($J$12:$L$12)-D43)</f>
        <v>6.5</v>
      </c>
      <c r="C43" s="130" t="n">
        <v>23</v>
      </c>
      <c r="D43" s="0" t="n">
        <f aca="false">IF(E43="","",SUM(E43:L43))</f>
        <v>0.5</v>
      </c>
      <c r="E43" s="0" t="n">
        <v>0</v>
      </c>
      <c r="F43" s="30"/>
      <c r="H43" s="159"/>
      <c r="I43" s="0" t="n">
        <v>0.5</v>
      </c>
      <c r="M43" s="208"/>
      <c r="N43" s="192"/>
      <c r="O43" s="203" t="n">
        <f aca="false">O42+$O$18</f>
        <v>969.222222222222</v>
      </c>
      <c r="P43" s="130" t="n">
        <v>23</v>
      </c>
      <c r="Q43" s="0" t="n">
        <f aca="false">IF(R43="","",SUM(R43:AA43)-SUM($R$19:$AA$19))</f>
        <v>64</v>
      </c>
      <c r="R43" s="0" t="n">
        <v>929</v>
      </c>
      <c r="U43" s="176"/>
      <c r="V43" s="30" t="n">
        <v>560</v>
      </c>
      <c r="AB43" s="0" t="n">
        <f aca="false">IF(AC43="","",SUM(AC43:AK43))</f>
        <v>2</v>
      </c>
      <c r="AC43" s="0" t="n">
        <f aca="false">IF(R43="","",R43-R42)</f>
        <v>1</v>
      </c>
      <c r="AD43" s="0" t="n">
        <f aca="false">IF(V43="","",V43-V42)</f>
        <v>1</v>
      </c>
    </row>
    <row r="44" customFormat="false" ht="15.75" hidden="false" customHeight="true" outlineLevel="0" collapsed="false">
      <c r="A44" s="186" t="n">
        <f aca="false">IF(D44="","",SUM($J$12:$L$12)-D44)</f>
        <v>3.5</v>
      </c>
      <c r="C44" s="130" t="n">
        <v>24</v>
      </c>
      <c r="D44" s="0" t="n">
        <f aca="false">IF(E44="","",SUM(E44:L44))</f>
        <v>3.5</v>
      </c>
      <c r="E44" s="0" t="n">
        <v>2.5</v>
      </c>
      <c r="F44" s="30"/>
      <c r="H44" s="159"/>
      <c r="I44" s="0" t="n">
        <v>1</v>
      </c>
      <c r="M44" s="208"/>
      <c r="O44" s="203" t="n">
        <f aca="false">O43+$O$18</f>
        <v>1001.33333333333</v>
      </c>
      <c r="P44" s="130" t="n">
        <v>24</v>
      </c>
      <c r="Q44" s="0" t="n">
        <f aca="false">IF(R44="","",SUM(R44:AA44)-SUM($R$19:$AA$19))</f>
        <v>69</v>
      </c>
      <c r="R44" s="0" t="n">
        <v>933</v>
      </c>
      <c r="U44" s="176"/>
      <c r="V44" s="30" t="n">
        <v>561</v>
      </c>
      <c r="AB44" s="0" t="n">
        <f aca="false">IF(AC44="","",SUM(AC44:AK44))</f>
        <v>5</v>
      </c>
      <c r="AC44" s="0" t="n">
        <f aca="false">IF(R44="","",R44-R43)</f>
        <v>4</v>
      </c>
      <c r="AD44" s="0" t="n">
        <f aca="false">IF(V44="","",V44-V43)</f>
        <v>1</v>
      </c>
    </row>
    <row r="45" customFormat="false" ht="15.75" hidden="false" customHeight="true" outlineLevel="0" collapsed="false">
      <c r="A45" s="186" t="n">
        <f aca="false">IF(D45="","",SUM($J$12:$L$12)-D45)</f>
        <v>5</v>
      </c>
      <c r="C45" s="30" t="n">
        <v>25</v>
      </c>
      <c r="D45" s="0" t="n">
        <f aca="false">IF(E45="","",SUM(E45:L45))</f>
        <v>2</v>
      </c>
      <c r="E45" s="0" t="n">
        <v>1</v>
      </c>
      <c r="F45" s="30"/>
      <c r="H45" s="159"/>
      <c r="I45" s="0" t="n">
        <v>1</v>
      </c>
      <c r="M45" s="208"/>
      <c r="O45" s="203" t="n">
        <f aca="false">O44+$O$18</f>
        <v>1033.44444444444</v>
      </c>
      <c r="P45" s="30" t="n">
        <v>25</v>
      </c>
      <c r="Q45" s="0" t="n">
        <f aca="false">IF(R45="","",SUM(R45:AA45)-SUM($R$19:$AA$19))</f>
        <v>69</v>
      </c>
      <c r="R45" s="0" t="n">
        <v>933</v>
      </c>
      <c r="S45" s="30"/>
      <c r="U45" s="159"/>
      <c r="V45" s="30" t="n">
        <v>561</v>
      </c>
      <c r="AB45" s="0" t="n">
        <f aca="false">IF(AC45="","",SUM(AC45:AK45))</f>
        <v>0</v>
      </c>
      <c r="AC45" s="0" t="n">
        <f aca="false">IF(R45="","",R45-R44)</f>
        <v>0</v>
      </c>
      <c r="AD45" s="0" t="n">
        <f aca="false">IF(V45="","",V45-V44)</f>
        <v>0</v>
      </c>
    </row>
    <row r="46" customFormat="false" ht="15.75" hidden="false" customHeight="true" outlineLevel="0" collapsed="false">
      <c r="A46" s="186" t="n">
        <f aca="false">IF(D46="","",SUM($J$12:$L$12)-D46)</f>
        <v>1</v>
      </c>
      <c r="C46" s="30" t="n">
        <v>26</v>
      </c>
      <c r="D46" s="0" t="n">
        <f aca="false">IF(E46="","",SUM(E46:L46))</f>
        <v>6</v>
      </c>
      <c r="E46" s="0" t="n">
        <v>0.5</v>
      </c>
      <c r="F46" s="30"/>
      <c r="H46" s="159"/>
      <c r="I46" s="0" t="n">
        <v>0.5</v>
      </c>
      <c r="L46" s="0" t="n">
        <v>5</v>
      </c>
      <c r="M46" s="208" t="n">
        <v>2</v>
      </c>
      <c r="O46" s="203" t="n">
        <f aca="false">O45+$O$18</f>
        <v>1065.55555555556</v>
      </c>
      <c r="P46" s="30" t="n">
        <v>26</v>
      </c>
      <c r="Q46" s="0" t="n">
        <f aca="false">IF(R46="","",SUM(R46:AA46)-SUM($R$19:$AA$19))</f>
        <v>69</v>
      </c>
      <c r="R46" s="0" t="n">
        <v>933</v>
      </c>
      <c r="S46" s="30"/>
      <c r="U46" s="159"/>
      <c r="V46" s="30" t="n">
        <v>561</v>
      </c>
      <c r="AB46" s="0" t="n">
        <f aca="false">IF(AC46="","",SUM(AC46:AK46))</f>
        <v>0</v>
      </c>
      <c r="AC46" s="0" t="n">
        <f aca="false">IF(R46="","",R46-R45)</f>
        <v>0</v>
      </c>
      <c r="AD46" s="0" t="n">
        <f aca="false">IF(V46="","",V46-V45)</f>
        <v>0</v>
      </c>
    </row>
    <row r="47" customFormat="false" ht="15.75" hidden="false" customHeight="true" outlineLevel="0" collapsed="false">
      <c r="A47" s="186" t="n">
        <f aca="false">IF(D47="","",SUM($J$12:$L$12)-D47)</f>
        <v>5</v>
      </c>
      <c r="C47" s="30" t="n">
        <v>27</v>
      </c>
      <c r="D47" s="0" t="n">
        <f aca="false">IF(E47="","",SUM(E47:L47))</f>
        <v>2</v>
      </c>
      <c r="E47" s="0" t="n">
        <v>0</v>
      </c>
      <c r="F47" s="30"/>
      <c r="H47" s="159"/>
      <c r="I47" s="0" t="n">
        <v>2</v>
      </c>
      <c r="M47" s="208"/>
      <c r="O47" s="203" t="n">
        <f aca="false">O46+$O$18</f>
        <v>1097.66666666667</v>
      </c>
      <c r="P47" s="30" t="n">
        <v>27</v>
      </c>
      <c r="Q47" s="0" t="n">
        <f aca="false">IF(R47="","",SUM(R47:AA47)-SUM($R$19:$AA$19))</f>
        <v>69</v>
      </c>
      <c r="R47" s="0" t="n">
        <v>933</v>
      </c>
      <c r="S47" s="30"/>
      <c r="U47" s="159"/>
      <c r="V47" s="30" t="n">
        <v>561</v>
      </c>
      <c r="AB47" s="0" t="n">
        <f aca="false">IF(AC47="","",SUM(AC47:AK47))</f>
        <v>0</v>
      </c>
      <c r="AC47" s="0" t="n">
        <f aca="false">IF(R47="","",R47-R46)</f>
        <v>0</v>
      </c>
      <c r="AD47" s="0" t="n">
        <f aca="false">IF(V47="","",V47-V46)</f>
        <v>0</v>
      </c>
    </row>
    <row r="48" customFormat="false" ht="15.75" hidden="false" customHeight="true" outlineLevel="0" collapsed="false">
      <c r="A48" s="186" t="n">
        <f aca="false">IF(D48="","",SUM($J$12:$L$12)-D48)</f>
        <v>3</v>
      </c>
      <c r="C48" s="30" t="n">
        <v>28</v>
      </c>
      <c r="D48" s="0" t="n">
        <f aca="false">IF(E48="","",SUM(E48:L48))</f>
        <v>4</v>
      </c>
      <c r="E48" s="0" t="n">
        <v>3</v>
      </c>
      <c r="H48" s="159"/>
      <c r="I48" s="0" t="n">
        <v>1</v>
      </c>
      <c r="M48" s="208"/>
      <c r="O48" s="203" t="n">
        <f aca="false">O47+$O$18</f>
        <v>1129.77777777778</v>
      </c>
      <c r="P48" s="30" t="n">
        <v>28</v>
      </c>
      <c r="Q48" s="0" t="n">
        <f aca="false">IF(R48="","",SUM(R48:AA48)-SUM($R$19:$AA$19))</f>
        <v>69</v>
      </c>
      <c r="R48" s="0" t="n">
        <v>933</v>
      </c>
      <c r="U48" s="159"/>
      <c r="V48" s="30" t="n">
        <v>561</v>
      </c>
      <c r="AB48" s="0" t="n">
        <f aca="false">IF(AC48="","",SUM(AC48:AK48))</f>
        <v>0</v>
      </c>
      <c r="AC48" s="0" t="n">
        <f aca="false">IF(R48="","",R48-R47)</f>
        <v>0</v>
      </c>
      <c r="AD48" s="0" t="n">
        <f aca="false">IF(V48="","",V48-V47)</f>
        <v>0</v>
      </c>
    </row>
    <row r="49" customFormat="false" ht="15.75" hidden="false" customHeight="true" outlineLevel="0" collapsed="false">
      <c r="A49" s="186" t="n">
        <f aca="false">IF(D49="","",SUM($J$12:$L$12)-D49)</f>
        <v>5</v>
      </c>
      <c r="C49" s="30" t="n">
        <v>29</v>
      </c>
      <c r="D49" s="0" t="n">
        <f aca="false">IF(E49="","",SUM(E49:L49))</f>
        <v>2</v>
      </c>
      <c r="E49" s="0" t="n">
        <v>1</v>
      </c>
      <c r="H49" s="159"/>
      <c r="I49" s="0" t="n">
        <v>1</v>
      </c>
      <c r="M49" s="208"/>
      <c r="O49" s="203" t="n">
        <f aca="false">O48+$O$18</f>
        <v>1161.88888888889</v>
      </c>
      <c r="P49" s="30" t="n">
        <v>29</v>
      </c>
      <c r="Q49" s="0" t="n">
        <f aca="false">IF(R49="","",SUM(R49:AA49)-SUM($R$19:$AA$19))</f>
        <v>69</v>
      </c>
      <c r="R49" s="0" t="n">
        <v>933</v>
      </c>
      <c r="U49" s="159"/>
      <c r="V49" s="30" t="n">
        <v>561</v>
      </c>
      <c r="AB49" s="0" t="n">
        <f aca="false">IF(AC49="","",SUM(AC49:AK49))</f>
        <v>0</v>
      </c>
      <c r="AC49" s="0" t="n">
        <f aca="false">IF(R49="","",R49-R48)</f>
        <v>0</v>
      </c>
      <c r="AD49" s="0" t="n">
        <f aca="false">IF(V49="","",V49-V48)</f>
        <v>0</v>
      </c>
    </row>
    <row r="50" customFormat="false" ht="15.75" hidden="false" customHeight="true" outlineLevel="0" collapsed="false">
      <c r="A50" s="186" t="n">
        <f aca="false">IF(D50="","",SUM($J$12:$L$12)-D50)</f>
        <v>5</v>
      </c>
      <c r="C50" s="130" t="n">
        <v>30</v>
      </c>
      <c r="D50" s="0" t="n">
        <f aca="false">IF(E50="","",SUM(E50:L50))</f>
        <v>2</v>
      </c>
      <c r="E50" s="0" t="n">
        <v>1</v>
      </c>
      <c r="H50" s="176"/>
      <c r="I50" s="0" t="n">
        <v>1</v>
      </c>
      <c r="M50" s="208"/>
      <c r="O50" s="203" t="n">
        <f aca="false">O49+$O$18</f>
        <v>1194</v>
      </c>
      <c r="P50" s="130" t="n">
        <v>30</v>
      </c>
      <c r="Q50" s="0" t="n">
        <f aca="false">IF(R50="","",SUM(R50:AA50)-SUM($R$19:$AA$19))</f>
        <v>69</v>
      </c>
      <c r="R50" s="0" t="n">
        <v>933</v>
      </c>
      <c r="U50" s="176"/>
      <c r="V50" s="30" t="n">
        <v>561</v>
      </c>
      <c r="AB50" s="0" t="n">
        <f aca="false">IF(AC50="","",SUM(AC50:AK50))</f>
        <v>0</v>
      </c>
      <c r="AC50" s="0" t="n">
        <f aca="false">IF(R50="","",R50-R49)</f>
        <v>0</v>
      </c>
      <c r="AD50" s="0" t="n">
        <f aca="false">IF(V50="","",V50-V49)</f>
        <v>0</v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130"/>
      <c r="D51" s="0" t="str">
        <f aca="false">IF(E51="","",SUM(E51:L51))</f>
        <v/>
      </c>
      <c r="H51" s="176"/>
      <c r="M51" s="208"/>
      <c r="P51" s="130"/>
      <c r="Q51" s="0" t="str">
        <f aca="false">IF(R51="","",SUM(R51:AA51)-SUM($R$19:$AA$19))</f>
        <v/>
      </c>
      <c r="U51" s="176"/>
      <c r="V51" s="30"/>
      <c r="AB51" s="0" t="str">
        <f aca="false">IF(AC51="","",SUM(AC51:AK51))</f>
        <v/>
      </c>
      <c r="AC51" s="0" t="str">
        <f aca="false">IF(R51="","",R51-R50)</f>
        <v/>
      </c>
      <c r="AD51" s="0" t="str">
        <f aca="false">IF(V51="","",V51-V50)</f>
        <v/>
      </c>
    </row>
    <row r="52" customFormat="false" ht="12.75" hidden="false" customHeight="false" outlineLevel="0" collapsed="false">
      <c r="C52" s="30"/>
      <c r="M52" s="208"/>
      <c r="P52" s="30"/>
    </row>
    <row r="53" customFormat="false" ht="12.75" hidden="false" customHeight="false" outlineLevel="0" collapsed="false">
      <c r="C53" s="30"/>
      <c r="O53" s="203" t="n">
        <f aca="false">COUNT(O42:O50)</f>
        <v>9</v>
      </c>
      <c r="P53" s="30"/>
    </row>
    <row r="54" customFormat="false" ht="12.75" hidden="false" customHeight="false" outlineLevel="0" collapsed="false">
      <c r="C54" s="30"/>
    </row>
    <row r="55" customFormat="false" ht="12.75" hidden="false" customHeight="false" outlineLevel="0" collapsed="false">
      <c r="C55" s="30"/>
    </row>
    <row r="56" customFormat="false" ht="12.75" hidden="false" customHeight="false" outlineLevel="0" collapsed="false">
      <c r="C56" s="30"/>
    </row>
    <row r="57" customFormat="false" ht="12.75" hidden="false" customHeight="false" outlineLevel="0" collapsed="false">
      <c r="C57" s="30"/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</row>
    <row r="78" customFormat="false" ht="15" hidden="false" customHeight="false" outlineLevel="0" collapsed="false">
      <c r="C78" s="0" t="s">
        <v>110</v>
      </c>
      <c r="D78" s="209" t="s">
        <v>111</v>
      </c>
      <c r="E78" s="209" t="s">
        <v>112</v>
      </c>
      <c r="F78" s="209" t="s">
        <v>118</v>
      </c>
      <c r="G78" s="209" t="s">
        <v>114</v>
      </c>
      <c r="H78" s="209" t="s">
        <v>115</v>
      </c>
      <c r="I78" s="209" t="s">
        <v>116</v>
      </c>
      <c r="J78" s="209" t="s">
        <v>117</v>
      </c>
      <c r="K78" s="209" t="s">
        <v>118</v>
      </c>
      <c r="L78" s="209" t="s">
        <v>164</v>
      </c>
      <c r="M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12</v>
      </c>
      <c r="J79" s="0" t="n">
        <v>12</v>
      </c>
      <c r="K79" s="0" t="n">
        <v>12</v>
      </c>
      <c r="L79" s="0" t="n">
        <v>12</v>
      </c>
      <c r="M79" s="0" t="n">
        <f aca="false">SUM(D79:L79)</f>
        <v>83</v>
      </c>
      <c r="N79" s="0" t="s">
        <v>120</v>
      </c>
    </row>
    <row r="80" customFormat="false" ht="12.75" hidden="false" customHeight="false" outlineLevel="0" collapsed="false">
      <c r="C80" s="30" t="s">
        <v>10</v>
      </c>
      <c r="D80" s="0" t="n">
        <f aca="false">SUM(D81:D111)</f>
        <v>3</v>
      </c>
      <c r="E80" s="0" t="n">
        <f aca="false">SUM(E81:E111)</f>
        <v>3</v>
      </c>
      <c r="F80" s="0" t="n">
        <f aca="false">SUM(F81:F111)</f>
        <v>2</v>
      </c>
      <c r="G80" s="0" t="n">
        <f aca="false">SUM(G81:G111)</f>
        <v>2</v>
      </c>
      <c r="H80" s="0" t="n">
        <f aca="false">SUM(H81:H111)</f>
        <v>2</v>
      </c>
      <c r="I80" s="0" t="n">
        <f aca="false">SUM(I81:I111)</f>
        <v>4</v>
      </c>
      <c r="J80" s="0" t="n">
        <f aca="false">SUM(J81:J111)</f>
        <v>2</v>
      </c>
      <c r="K80" s="0" t="n">
        <f aca="false">SUM(K81:K111)</f>
        <v>6</v>
      </c>
      <c r="L80" s="0" t="n">
        <f aca="false">SUM(L81:L111)</f>
        <v>21</v>
      </c>
      <c r="M80" s="0" t="n">
        <f aca="false">SUM(D80:L80)</f>
        <v>45</v>
      </c>
      <c r="N80" s="0" t="s">
        <v>121</v>
      </c>
    </row>
    <row r="81" customFormat="false" ht="12.75" hidden="false" customHeight="false" outlineLevel="0" collapsed="false">
      <c r="C81" s="30" t="n">
        <v>1</v>
      </c>
      <c r="J81" s="0" t="n">
        <v>1</v>
      </c>
      <c r="K81" s="0" t="n">
        <v>1</v>
      </c>
    </row>
    <row r="82" customFormat="false" ht="12.75" hidden="false" customHeight="false" outlineLevel="0" collapsed="false">
      <c r="C82" s="130" t="n">
        <v>2</v>
      </c>
      <c r="K82" s="0" t="n">
        <v>1</v>
      </c>
    </row>
    <row r="83" customFormat="false" ht="12.75" hidden="false" customHeight="false" outlineLevel="0" collapsed="false">
      <c r="C83" s="130" t="n">
        <v>3</v>
      </c>
      <c r="L83" s="0" t="n">
        <v>1</v>
      </c>
    </row>
    <row r="84" customFormat="false" ht="12.75" hidden="false" customHeight="false" outlineLevel="0" collapsed="false">
      <c r="C84" s="30" t="n">
        <v>4</v>
      </c>
      <c r="L84" s="0" t="n">
        <v>1</v>
      </c>
    </row>
    <row r="85" customFormat="false" ht="12.75" hidden="false" customHeight="false" outlineLevel="0" collapsed="false">
      <c r="C85" s="30" t="n">
        <v>5</v>
      </c>
      <c r="G85" s="0" t="n">
        <v>1</v>
      </c>
      <c r="H85" s="0" t="n">
        <v>1</v>
      </c>
    </row>
    <row r="86" customFormat="false" ht="12.75" hidden="false" customHeight="false" outlineLevel="0" collapsed="false">
      <c r="C86" s="30" t="n">
        <v>6</v>
      </c>
      <c r="D86" s="0" t="n">
        <v>1</v>
      </c>
      <c r="E86" s="0" t="n">
        <v>1</v>
      </c>
      <c r="F86" s="0" t="n">
        <v>1</v>
      </c>
    </row>
    <row r="87" customFormat="false" ht="12.75" hidden="false" customHeight="false" outlineLevel="0" collapsed="false">
      <c r="C87" s="30" t="n">
        <v>7</v>
      </c>
      <c r="L87" s="0" t="n">
        <v>1</v>
      </c>
    </row>
    <row r="88" customFormat="false" ht="12.75" hidden="false" customHeight="false" outlineLevel="0" collapsed="false">
      <c r="C88" s="30" t="n">
        <v>8</v>
      </c>
      <c r="K88" s="0" t="n">
        <v>1</v>
      </c>
      <c r="L88" s="0" t="n">
        <v>1</v>
      </c>
    </row>
    <row r="89" customFormat="false" ht="12.75" hidden="false" customHeight="false" outlineLevel="0" collapsed="false">
      <c r="C89" s="130" t="n">
        <v>9</v>
      </c>
    </row>
    <row r="90" customFormat="false" ht="12.75" hidden="false" customHeight="false" outlineLevel="0" collapsed="false">
      <c r="C90" s="130" t="n">
        <v>10</v>
      </c>
      <c r="K90" s="0" t="n">
        <v>1</v>
      </c>
      <c r="L90" s="0" t="n">
        <v>1</v>
      </c>
    </row>
    <row r="91" customFormat="false" ht="12.75" hidden="false" customHeight="false" outlineLevel="0" collapsed="false">
      <c r="C91" s="30" t="n">
        <v>11</v>
      </c>
      <c r="G91" s="134"/>
      <c r="L91" s="0" t="n">
        <v>1</v>
      </c>
    </row>
    <row r="92" customFormat="false" ht="12.75" hidden="false" customHeight="false" outlineLevel="0" collapsed="false">
      <c r="C92" s="30" t="n">
        <v>12</v>
      </c>
      <c r="I92" s="0" t="n">
        <v>1</v>
      </c>
      <c r="L92" s="0" t="n">
        <v>1</v>
      </c>
    </row>
    <row r="93" customFormat="false" ht="12.75" hidden="false" customHeight="false" outlineLevel="0" collapsed="false">
      <c r="C93" s="30" t="n">
        <v>13</v>
      </c>
    </row>
    <row r="94" customFormat="false" ht="12.75" hidden="false" customHeight="false" outlineLevel="0" collapsed="false">
      <c r="C94" s="30" t="n">
        <v>14</v>
      </c>
      <c r="L94" s="0" t="n">
        <v>2</v>
      </c>
    </row>
    <row r="95" customFormat="false" ht="12.75" hidden="false" customHeight="false" outlineLevel="0" collapsed="false">
      <c r="C95" s="30" t="n">
        <v>15</v>
      </c>
      <c r="D95" s="0" t="n">
        <v>1</v>
      </c>
      <c r="E95" s="0" t="n">
        <v>1</v>
      </c>
      <c r="I95" s="0" t="n">
        <v>1</v>
      </c>
      <c r="L95" s="0" t="n">
        <v>1</v>
      </c>
    </row>
    <row r="96" customFormat="false" ht="12.75" hidden="false" customHeight="false" outlineLevel="0" collapsed="false">
      <c r="C96" s="130" t="n">
        <v>16</v>
      </c>
      <c r="L96" s="0" t="n">
        <v>1</v>
      </c>
    </row>
    <row r="97" customFormat="false" ht="12.75" hidden="false" customHeight="false" outlineLevel="0" collapsed="false">
      <c r="C97" s="130" t="n">
        <v>17</v>
      </c>
      <c r="L97" s="0" t="n">
        <v>1</v>
      </c>
    </row>
    <row r="98" customFormat="false" ht="12.75" hidden="false" customHeight="false" outlineLevel="0" collapsed="false">
      <c r="C98" s="30" t="n">
        <v>18</v>
      </c>
      <c r="L98" s="0" t="n">
        <v>1</v>
      </c>
    </row>
    <row r="99" customFormat="false" ht="12.75" hidden="false" customHeight="false" outlineLevel="0" collapsed="false">
      <c r="C99" s="30" t="n">
        <v>19</v>
      </c>
      <c r="L99" s="0" t="n">
        <v>1</v>
      </c>
    </row>
    <row r="100" customFormat="false" ht="12.75" hidden="false" customHeight="false" outlineLevel="0" collapsed="false">
      <c r="C100" s="30" t="n">
        <v>20</v>
      </c>
    </row>
    <row r="101" customFormat="false" ht="12.75" hidden="false" customHeight="false" outlineLevel="0" collapsed="false">
      <c r="C101" s="30" t="n">
        <v>21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</row>
    <row r="102" customFormat="false" ht="12.75" hidden="false" customHeight="false" outlineLevel="0" collapsed="false">
      <c r="C102" s="30" t="n">
        <v>22</v>
      </c>
      <c r="L102" s="0" t="n">
        <v>2</v>
      </c>
    </row>
    <row r="103" customFormat="false" ht="12.75" hidden="false" customHeight="false" outlineLevel="0" collapsed="false">
      <c r="C103" s="130" t="n">
        <v>23</v>
      </c>
      <c r="L103" s="0" t="n">
        <v>1</v>
      </c>
    </row>
    <row r="104" customFormat="false" ht="12.75" hidden="false" customHeight="false" outlineLevel="0" collapsed="false">
      <c r="C104" s="130" t="n">
        <v>24</v>
      </c>
    </row>
    <row r="105" customFormat="false" ht="12.75" hidden="false" customHeight="false" outlineLevel="0" collapsed="false">
      <c r="C105" s="30" t="n">
        <v>25</v>
      </c>
      <c r="L105" s="0" t="n">
        <v>1</v>
      </c>
    </row>
    <row r="106" customFormat="false" ht="12.75" hidden="false" customHeight="false" outlineLevel="0" collapsed="false">
      <c r="C106" s="30" t="n">
        <v>26</v>
      </c>
      <c r="L106" s="0" t="n">
        <v>1</v>
      </c>
    </row>
    <row r="107" customFormat="false" ht="12.75" hidden="false" customHeight="false" outlineLevel="0" collapsed="false">
      <c r="C107" s="30" t="n">
        <v>27</v>
      </c>
      <c r="I107" s="0" t="n">
        <v>1</v>
      </c>
      <c r="J107" s="0" t="n">
        <v>1</v>
      </c>
      <c r="K107" s="0" t="n">
        <v>2</v>
      </c>
    </row>
    <row r="108" customFormat="false" ht="12.75" hidden="false" customHeight="false" outlineLevel="0" collapsed="false">
      <c r="C108" s="30" t="n">
        <v>28</v>
      </c>
    </row>
    <row r="109" customFormat="false" ht="12.75" hidden="false" customHeight="false" outlineLevel="0" collapsed="false">
      <c r="C109" s="30" t="n">
        <v>29</v>
      </c>
      <c r="L109" s="0" t="n">
        <v>1</v>
      </c>
    </row>
    <row r="110" customFormat="false" ht="12.75" hidden="false" customHeight="false" outlineLevel="0" collapsed="false">
      <c r="C110" s="130" t="n">
        <v>30</v>
      </c>
      <c r="L110" s="0" t="n">
        <v>1</v>
      </c>
      <c r="S110" s="134"/>
    </row>
    <row r="111" customFormat="false" ht="12.75" hidden="false" customHeight="false" outlineLevel="0" collapsed="false">
      <c r="C111" s="130"/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55</v>
      </c>
      <c r="K113" s="212" t="n">
        <v>87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  <c r="V113" s="209" t="s">
        <v>124</v>
      </c>
      <c r="W113" s="209" t="s">
        <v>125</v>
      </c>
      <c r="X113" s="209" t="s">
        <v>126</v>
      </c>
      <c r="Y113" s="209" t="s">
        <v>127</v>
      </c>
      <c r="Z113" s="209" t="s">
        <v>128</v>
      </c>
      <c r="AA113" s="209" t="s">
        <v>129</v>
      </c>
      <c r="AB113" s="209" t="s">
        <v>130</v>
      </c>
      <c r="AC113" s="209" t="s">
        <v>131</v>
      </c>
      <c r="AD113" s="209" t="s">
        <v>132</v>
      </c>
      <c r="AE113" s="209" t="s">
        <v>133</v>
      </c>
      <c r="AF113" s="209" t="s">
        <v>134</v>
      </c>
      <c r="AG113" s="209" t="s">
        <v>135</v>
      </c>
      <c r="AH113" s="209" t="s">
        <v>136</v>
      </c>
      <c r="AI113" s="209" t="s">
        <v>137</v>
      </c>
      <c r="AJ113" s="209" t="s">
        <v>138</v>
      </c>
      <c r="AK113" s="209" t="s">
        <v>139</v>
      </c>
      <c r="AL113" s="209" t="s">
        <v>140</v>
      </c>
      <c r="AM113" s="209" t="s">
        <v>141</v>
      </c>
      <c r="AN113" s="209" t="s">
        <v>142</v>
      </c>
      <c r="AO113" s="209" t="s">
        <v>143</v>
      </c>
      <c r="AP113" s="209" t="s">
        <v>144</v>
      </c>
      <c r="AQ113" s="209" t="s">
        <v>145</v>
      </c>
      <c r="AR113" s="209" t="s">
        <v>146</v>
      </c>
      <c r="AS113" s="210" t="s">
        <v>119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  <c r="V114" s="0" t="n">
        <v>2</v>
      </c>
      <c r="W114" s="0" t="n">
        <v>2</v>
      </c>
      <c r="X114" s="0" t="n">
        <v>2</v>
      </c>
      <c r="Y114" s="0" t="n">
        <v>2</v>
      </c>
      <c r="Z114" s="0" t="n">
        <v>2</v>
      </c>
      <c r="AA114" s="0" t="n">
        <v>2</v>
      </c>
      <c r="AB114" s="0" t="n">
        <v>2</v>
      </c>
      <c r="AC114" s="0" t="n">
        <v>2</v>
      </c>
      <c r="AD114" s="0" t="n">
        <v>2</v>
      </c>
      <c r="AE114" s="0" t="n">
        <v>2</v>
      </c>
      <c r="AF114" s="0" t="n">
        <v>2</v>
      </c>
      <c r="AG114" s="0" t="n">
        <v>2</v>
      </c>
      <c r="AH114" s="0" t="n">
        <v>2</v>
      </c>
      <c r="AI114" s="0" t="n">
        <v>2</v>
      </c>
      <c r="AJ114" s="0" t="n">
        <v>2</v>
      </c>
      <c r="AK114" s="0" t="n">
        <v>2</v>
      </c>
      <c r="AL114" s="0" t="n">
        <v>2</v>
      </c>
      <c r="AM114" s="0" t="n">
        <v>2</v>
      </c>
      <c r="AN114" s="0" t="n">
        <v>2</v>
      </c>
      <c r="AO114" s="0" t="n">
        <v>2</v>
      </c>
      <c r="AP114" s="0" t="n">
        <v>2</v>
      </c>
      <c r="AQ114" s="0" t="n">
        <v>2</v>
      </c>
      <c r="AR114" s="0" t="n">
        <v>2</v>
      </c>
      <c r="AS114" s="0" t="n">
        <f aca="false">SUM(V114:AR114)</f>
        <v>46</v>
      </c>
      <c r="AT114" s="0" t="s">
        <v>120</v>
      </c>
    </row>
    <row r="115" customFormat="false" ht="12.7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U115" s="30" t="s">
        <v>10</v>
      </c>
      <c r="V115" s="0" t="n">
        <f aca="false">SUM(V116:V146)</f>
        <v>0</v>
      </c>
      <c r="W115" s="0" t="n">
        <f aca="false">SUM(W116:W146)</f>
        <v>0</v>
      </c>
      <c r="X115" s="0" t="n">
        <f aca="false">SUM(X116:X146)</f>
        <v>0</v>
      </c>
      <c r="Y115" s="0" t="n">
        <f aca="false">SUM(Y116:Y146)</f>
        <v>0</v>
      </c>
      <c r="Z115" s="0" t="n">
        <f aca="false">SUM(Z116:Z146)</f>
        <v>0</v>
      </c>
      <c r="AA115" s="0" t="n">
        <f aca="false">SUM(AA116:AA146)</f>
        <v>0</v>
      </c>
      <c r="AB115" s="0" t="n">
        <f aca="false">SUM(AB116:AB146)</f>
        <v>0</v>
      </c>
      <c r="AC115" s="0" t="n">
        <f aca="false">SUM(AC116:AC146)</f>
        <v>0</v>
      </c>
      <c r="AD115" s="0" t="n">
        <f aca="false">SUM(AD116:AD146)</f>
        <v>0</v>
      </c>
      <c r="AE115" s="0" t="n">
        <f aca="false">SUM(AE116:AE146)</f>
        <v>0</v>
      </c>
      <c r="AF115" s="0" t="n">
        <f aca="false">SUM(AF116:AF146)</f>
        <v>0</v>
      </c>
      <c r="AG115" s="0" t="n">
        <f aca="false">SUM(AG116:AG146)</f>
        <v>0</v>
      </c>
      <c r="AH115" s="0" t="n">
        <f aca="false">SUM(AH116:AH146)</f>
        <v>0</v>
      </c>
      <c r="AI115" s="0" t="n">
        <f aca="false">SUM(AI116:AI146)</f>
        <v>0</v>
      </c>
      <c r="AJ115" s="0" t="n">
        <f aca="false">SUM(AJ116:AJ146)</f>
        <v>0</v>
      </c>
      <c r="AK115" s="0" t="n">
        <f aca="false">SUM(AK116:AK146)</f>
        <v>0</v>
      </c>
      <c r="AL115" s="0" t="n">
        <f aca="false">SUM(AL116:AL146)</f>
        <v>0</v>
      </c>
      <c r="AM115" s="0" t="n">
        <f aca="false">SUM(AM116:AM146)</f>
        <v>0</v>
      </c>
      <c r="AN115" s="0" t="n">
        <f aca="false">SUM(AN116:AN146)</f>
        <v>0</v>
      </c>
      <c r="AO115" s="0" t="n">
        <f aca="false">SUM(AO116:AO146)</f>
        <v>0</v>
      </c>
      <c r="AP115" s="0" t="n">
        <f aca="false">SUM(AP116:AP146)</f>
        <v>0</v>
      </c>
      <c r="AQ115" s="0" t="n">
        <f aca="false">SUM(AQ116:AQ146)</f>
        <v>0</v>
      </c>
      <c r="AR115" s="0" t="n">
        <f aca="false">SUM(AR116:AR146)</f>
        <v>0</v>
      </c>
      <c r="AS115" s="0" t="n">
        <f aca="false">SUM(V115:AR115)</f>
        <v>0</v>
      </c>
      <c r="AT115" s="0" t="s">
        <v>121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U116" s="30" t="n">
        <v>1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26</v>
      </c>
      <c r="E117" s="0" t="n">
        <f aca="false">SUM(E118:E148)</f>
        <v>11</v>
      </c>
      <c r="F117" s="0" t="n">
        <f aca="false">SUM(F118:F148)</f>
        <v>8</v>
      </c>
      <c r="G117" s="0" t="n">
        <f aca="false">SUM(G118:G148)</f>
        <v>5</v>
      </c>
      <c r="H117" s="0" t="n">
        <f aca="false">SUM(H118:H148)</f>
        <v>3</v>
      </c>
      <c r="I117" s="0" t="n">
        <f aca="false">SUM(I118:I148)</f>
        <v>6</v>
      </c>
      <c r="J117" s="0" t="n">
        <f aca="false">SUM(J118:J148)</f>
        <v>2</v>
      </c>
      <c r="K117" s="0" t="n">
        <f aca="false">SUM(K118:K148)</f>
        <v>0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61</v>
      </c>
      <c r="Q117" s="4" t="s">
        <v>121</v>
      </c>
      <c r="U117" s="130" t="n">
        <v>2</v>
      </c>
    </row>
    <row r="118" customFormat="false" ht="12.75" hidden="false" customHeight="false" outlineLevel="0" collapsed="false">
      <c r="C118" s="30" t="n">
        <v>1</v>
      </c>
      <c r="U118" s="130" t="n">
        <v>3</v>
      </c>
    </row>
    <row r="119" customFormat="false" ht="12.75" hidden="false" customHeight="false" outlineLevel="0" collapsed="false">
      <c r="C119" s="130" t="n">
        <v>2</v>
      </c>
      <c r="U119" s="30" t="n">
        <v>4</v>
      </c>
    </row>
    <row r="120" customFormat="false" ht="12.75" hidden="false" customHeight="false" outlineLevel="0" collapsed="false">
      <c r="C120" s="130" t="n">
        <v>3</v>
      </c>
      <c r="U120" s="30" t="n">
        <v>5</v>
      </c>
    </row>
    <row r="121" customFormat="false" ht="12.75" hidden="false" customHeight="false" outlineLevel="0" collapsed="false">
      <c r="C121" s="30" t="n">
        <v>4</v>
      </c>
      <c r="D121" s="0" t="n">
        <v>6</v>
      </c>
      <c r="U121" s="30" t="n">
        <v>6</v>
      </c>
    </row>
    <row r="122" customFormat="false" ht="12.75" hidden="false" customHeight="false" outlineLevel="0" collapsed="false">
      <c r="C122" s="30" t="n">
        <v>5</v>
      </c>
      <c r="D122" s="0" t="n">
        <v>20</v>
      </c>
      <c r="U122" s="30" t="n">
        <v>7</v>
      </c>
    </row>
    <row r="123" customFormat="false" ht="12.75" hidden="false" customHeight="false" outlineLevel="0" collapsed="false">
      <c r="C123" s="30" t="n">
        <v>6</v>
      </c>
      <c r="E123" s="0" t="n">
        <v>6</v>
      </c>
      <c r="U123" s="30" t="n">
        <v>8</v>
      </c>
    </row>
    <row r="124" customFormat="false" ht="12.75" hidden="false" customHeight="false" outlineLevel="0" collapsed="false">
      <c r="C124" s="30" t="n">
        <v>7</v>
      </c>
      <c r="E124" s="0" t="n">
        <v>5</v>
      </c>
      <c r="U124" s="130" t="n">
        <v>9</v>
      </c>
    </row>
    <row r="125" customFormat="false" ht="12.75" hidden="false" customHeight="false" outlineLevel="0" collapsed="false">
      <c r="C125" s="30" t="n">
        <v>8</v>
      </c>
      <c r="U125" s="130" t="n">
        <v>10</v>
      </c>
    </row>
    <row r="126" customFormat="false" ht="12.75" hidden="false" customHeight="false" outlineLevel="0" collapsed="false">
      <c r="C126" s="130" t="n">
        <v>9</v>
      </c>
      <c r="U126" s="30" t="n">
        <v>11</v>
      </c>
      <c r="Y126" s="134"/>
    </row>
    <row r="127" customFormat="false" ht="12.75" hidden="false" customHeight="false" outlineLevel="0" collapsed="false">
      <c r="C127" s="130" t="n">
        <v>10</v>
      </c>
      <c r="U127" s="30" t="n">
        <v>12</v>
      </c>
    </row>
    <row r="128" customFormat="false" ht="12.75" hidden="false" customHeight="false" outlineLevel="0" collapsed="false">
      <c r="C128" s="30" t="n">
        <v>11</v>
      </c>
      <c r="F128" s="0" t="n">
        <v>1</v>
      </c>
      <c r="U128" s="30" t="n">
        <v>13</v>
      </c>
    </row>
    <row r="129" customFormat="false" ht="12.75" hidden="false" customHeight="false" outlineLevel="0" collapsed="false">
      <c r="C129" s="30" t="n">
        <v>12</v>
      </c>
      <c r="F129" s="0" t="n">
        <v>2</v>
      </c>
      <c r="U129" s="30" t="n">
        <v>14</v>
      </c>
    </row>
    <row r="130" customFormat="false" ht="12.75" hidden="false" customHeight="false" outlineLevel="0" collapsed="false">
      <c r="C130" s="30" t="n">
        <v>13</v>
      </c>
      <c r="U130" s="30" t="n">
        <v>15</v>
      </c>
    </row>
    <row r="131" customFormat="false" ht="12.75" hidden="false" customHeight="false" outlineLevel="0" collapsed="false">
      <c r="C131" s="30" t="n">
        <v>14</v>
      </c>
      <c r="U131" s="130" t="n">
        <v>16</v>
      </c>
    </row>
    <row r="132" customFormat="false" ht="12.75" hidden="false" customHeight="false" outlineLevel="0" collapsed="false">
      <c r="C132" s="30" t="n">
        <v>15</v>
      </c>
      <c r="U132" s="130" t="n">
        <v>17</v>
      </c>
    </row>
    <row r="133" customFormat="false" ht="12.75" hidden="false" customHeight="false" outlineLevel="0" collapsed="false">
      <c r="C133" s="130" t="n">
        <v>16</v>
      </c>
      <c r="U133" s="30" t="n">
        <v>18</v>
      </c>
    </row>
    <row r="134" customFormat="false" ht="12.75" hidden="false" customHeight="false" outlineLevel="0" collapsed="false">
      <c r="C134" s="130" t="n">
        <v>17</v>
      </c>
      <c r="U134" s="30" t="n">
        <v>19</v>
      </c>
    </row>
    <row r="135" customFormat="false" ht="12.75" hidden="false" customHeight="false" outlineLevel="0" collapsed="false">
      <c r="C135" s="30" t="n">
        <v>18</v>
      </c>
      <c r="U135" s="30" t="n">
        <v>20</v>
      </c>
    </row>
    <row r="136" customFormat="false" ht="12.75" hidden="false" customHeight="false" outlineLevel="0" collapsed="false">
      <c r="C136" s="30" t="n">
        <v>19</v>
      </c>
      <c r="U136" s="30" t="n">
        <v>21</v>
      </c>
    </row>
    <row r="137" customFormat="false" ht="12.75" hidden="false" customHeight="false" outlineLevel="0" collapsed="false">
      <c r="C137" s="30" t="n">
        <v>20</v>
      </c>
      <c r="U137" s="30" t="n">
        <v>22</v>
      </c>
    </row>
    <row r="138" customFormat="false" ht="12.75" hidden="false" customHeight="false" outlineLevel="0" collapsed="false">
      <c r="C138" s="30" t="n">
        <v>21</v>
      </c>
      <c r="F138" s="0" t="n">
        <v>1</v>
      </c>
      <c r="U138" s="130" t="n">
        <v>23</v>
      </c>
    </row>
    <row r="139" customFormat="false" ht="12.75" hidden="false" customHeight="false" outlineLevel="0" collapsed="false">
      <c r="C139" s="30" t="n">
        <v>22</v>
      </c>
      <c r="F139" s="0" t="n">
        <v>4</v>
      </c>
      <c r="G139" s="0" t="n">
        <v>5</v>
      </c>
      <c r="U139" s="130" t="n">
        <v>24</v>
      </c>
    </row>
    <row r="140" customFormat="false" ht="12.75" hidden="false" customHeight="false" outlineLevel="0" collapsed="false">
      <c r="C140" s="130" t="n">
        <v>23</v>
      </c>
      <c r="H140" s="0" t="n">
        <v>2</v>
      </c>
      <c r="U140" s="30" t="n">
        <v>25</v>
      </c>
    </row>
    <row r="141" customFormat="false" ht="12.75" hidden="false" customHeight="false" outlineLevel="0" collapsed="false">
      <c r="C141" s="130" t="n">
        <v>24</v>
      </c>
      <c r="H141" s="0" t="n">
        <v>1</v>
      </c>
      <c r="U141" s="30" t="n">
        <v>26</v>
      </c>
    </row>
    <row r="142" customFormat="false" ht="12.75" hidden="false" customHeight="false" outlineLevel="0" collapsed="false">
      <c r="C142" s="30" t="n">
        <v>25</v>
      </c>
      <c r="I142" s="0" t="n">
        <v>2</v>
      </c>
      <c r="U142" s="30" t="n">
        <v>27</v>
      </c>
    </row>
    <row r="143" customFormat="false" ht="12.75" hidden="false" customHeight="false" outlineLevel="0" collapsed="false">
      <c r="C143" s="30" t="n">
        <v>26</v>
      </c>
      <c r="I143" s="0" t="n">
        <v>4</v>
      </c>
      <c r="U143" s="30" t="n">
        <v>28</v>
      </c>
    </row>
    <row r="144" customFormat="false" ht="12.75" hidden="false" customHeight="false" outlineLevel="0" collapsed="false">
      <c r="C144" s="30" t="n">
        <v>27</v>
      </c>
      <c r="J144" s="0" t="n">
        <v>2</v>
      </c>
      <c r="U144" s="30" t="n">
        <v>29</v>
      </c>
    </row>
    <row r="145" customFormat="false" ht="12.75" hidden="false" customHeight="false" outlineLevel="0" collapsed="false">
      <c r="C145" s="30" t="n">
        <v>28</v>
      </c>
      <c r="U145" s="130" t="n">
        <v>30</v>
      </c>
    </row>
    <row r="146" customFormat="false" ht="12.75" hidden="false" customHeight="false" outlineLevel="0" collapsed="false">
      <c r="C146" s="30" t="n">
        <v>29</v>
      </c>
      <c r="U146" s="130"/>
    </row>
    <row r="147" customFormat="false" ht="12.75" hidden="false" customHeight="false" outlineLevel="0" collapsed="false">
      <c r="C147" s="130" t="n">
        <v>30</v>
      </c>
    </row>
    <row r="148" customFormat="false" ht="12.75" hidden="false" customHeight="false" outlineLevel="0" collapsed="false">
      <c r="C148" s="130"/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D22:AD28">
    <cfRule type="cellIs" priority="5" operator="equal" aboveAverage="0" equalAverage="0" bottom="0" percent="0" rank="0" text="" dxfId="0">
      <formula>$AD$18</formula>
    </cfRule>
  </conditionalFormatting>
  <conditionalFormatting sqref="AC30:AC51">
    <cfRule type="cellIs" priority="6" operator="equal" aboveAverage="0" equalAverage="0" bottom="0" percent="0" rank="0" text="" dxfId="0">
      <formula>$AC$18</formula>
    </cfRule>
    <cfRule type="cellIs" priority="7" operator="equal" aboveAverage="0" equalAverage="0" bottom="0" percent="0" rank="0" text="" dxfId="1">
      <formula>$AC$18</formula>
    </cfRule>
  </conditionalFormatting>
  <conditionalFormatting sqref="AD30:AD51">
    <cfRule type="cellIs" priority="8" operator="equal" aboveAverage="0" equalAverage="0" bottom="0" percent="0" rank="0" text="" dxfId="2">
      <formula>$AD$18</formula>
    </cfRule>
  </conditionalFormatting>
  <conditionalFormatting sqref="AB30:AB51">
    <cfRule type="cellIs" priority="9" operator="equal" aboveAverage="0" equalAverage="0" bottom="0" percent="0" rank="0" text="" dxfId="3">
      <formula>$AB$18</formula>
    </cfRule>
  </conditionalFormatting>
  <conditionalFormatting sqref="AB29">
    <cfRule type="cellIs" priority="10" operator="equal" aboveAverage="0" equalAverage="0" bottom="0" percent="0" rank="0" text="" dxfId="4">
      <formula>$AB$18</formula>
    </cfRule>
  </conditionalFormatting>
  <conditionalFormatting sqref="AB21">
    <cfRule type="cellIs" priority="11" operator="equal" aboveAverage="0" equalAverage="0" bottom="0" percent="0" rank="0" text="" dxfId="5">
      <formula>$AB$18</formula>
    </cfRule>
  </conditionalFormatting>
  <conditionalFormatting sqref="AB22">
    <cfRule type="cellIs" priority="12" operator="equal" aboveAverage="0" equalAverage="0" bottom="0" percent="0" rank="0" text="" dxfId="6">
      <formula>$AB$18</formula>
    </cfRule>
  </conditionalFormatting>
  <conditionalFormatting sqref="AB23">
    <cfRule type="cellIs" priority="13" operator="equal" aboveAverage="0" equalAverage="0" bottom="0" percent="0" rank="0" text="" dxfId="7">
      <formula>$AB$18</formula>
    </cfRule>
  </conditionalFormatting>
  <conditionalFormatting sqref="AB24">
    <cfRule type="cellIs" priority="14" operator="equal" aboveAverage="0" equalAverage="0" bottom="0" percent="0" rank="0" text="" dxfId="8">
      <formula>$AB$18</formula>
    </cfRule>
  </conditionalFormatting>
  <conditionalFormatting sqref="AB25">
    <cfRule type="cellIs" priority="15" operator="equal" aboveAverage="0" equalAverage="0" bottom="0" percent="0" rank="0" text="" dxfId="9">
      <formula>$AB$18</formula>
    </cfRule>
  </conditionalFormatting>
  <conditionalFormatting sqref="AB26">
    <cfRule type="cellIs" priority="16" operator="equal" aboveAverage="0" equalAverage="0" bottom="0" percent="0" rank="0" text="" dxfId="10">
      <formula>$AB$18</formula>
    </cfRule>
  </conditionalFormatting>
  <conditionalFormatting sqref="AB27">
    <cfRule type="cellIs" priority="17" operator="equal" aboveAverage="0" equalAverage="0" bottom="0" percent="0" rank="0" text="" dxfId="11">
      <formula>$AB$18</formula>
    </cfRule>
  </conditionalFormatting>
  <conditionalFormatting sqref="AB28">
    <cfRule type="cellIs" priority="18" operator="equal" aboveAverage="0" equalAverage="0" bottom="0" percent="0" rank="0" text="" dxfId="12">
      <formula>$AB$18</formula>
    </cfRule>
  </conditionalFormatting>
  <conditionalFormatting sqref="A20:A51">
    <cfRule type="cellIs" priority="19" operator="lessThan" aboveAverage="0" equalAverage="0" bottom="0" percent="0" rank="0" text="" dxfId="13">
      <formula>0</formula>
    </cfRule>
  </conditionalFormatting>
  <conditionalFormatting sqref="A21:A51">
    <cfRule type="cellIs" priority="20" operator="lessThan" aboveAverage="0" equalAverage="0" bottom="0" percent="0" rank="0" text="" dxfId="14">
      <formula>0</formula>
    </cfRule>
    <cfRule type="cellIs" priority="21" operator="lessThan" aboveAverage="0" equalAverage="0" bottom="0" percent="0" rank="0" text="" dxfId="15">
      <formula>0</formula>
    </cfRule>
    <cfRule type="cellIs" priority="22" operator="lessThan" aboveAverage="0" equalAverage="0" bottom="0" percent="0" rank="0" text="" dxfId="16">
      <formula>0</formula>
    </cfRule>
  </conditionalFormatting>
  <conditionalFormatting sqref="D81:L110">
    <cfRule type="cellIs" priority="23" operator="greaterThan" aboveAverage="0" equalAverage="0" bottom="0" percent="0" rank="0" text="" dxfId="0">
      <formula>0</formula>
    </cfRule>
  </conditionalFormatting>
  <conditionalFormatting sqref="D118:O147">
    <cfRule type="cellIs" priority="24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36734693877551"/>
  </cols>
  <sheetData>
    <row r="1" customFormat="false" ht="12.75" hidden="false" customHeight="false" outlineLevel="0" collapsed="false">
      <c r="I1" s="163" t="n">
        <f aca="true">NOW()</f>
        <v>43164.7511921181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164" t="n">
        <f aca="false">I2-I1</f>
        <v>-547.176956006959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261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146599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0.395833333333333</v>
      </c>
      <c r="K8" s="180" t="n">
        <v>0.570833333333333</v>
      </c>
      <c r="L8" s="180" t="n">
        <v>0.390972222222222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0.433333333333333</v>
      </c>
      <c r="K9" s="180" t="n">
        <v>0.609722222222222</v>
      </c>
      <c r="L9" s="180" t="n">
        <v>0.422222222222222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0.900000000000001</v>
      </c>
      <c r="K10" s="174" t="n">
        <f aca="false">(K9-K8)*24</f>
        <v>0.933333333333338</v>
      </c>
      <c r="L10" s="174" t="n">
        <f aca="false">(L9-L8)*24</f>
        <v>0.75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H11" s="205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n">
        <f aca="false">R16/E18</f>
        <v>0.0380952380952381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f aca="false">COUNT(C21:C51)</f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31</v>
      </c>
      <c r="Q15" s="30"/>
      <c r="R15" s="190" t="n">
        <f aca="false">MAX(R21:R51)/F5</f>
        <v>0.78140703517588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1</v>
      </c>
      <c r="S16" s="132"/>
      <c r="T16" s="132"/>
      <c r="U16" s="30" t="n">
        <f aca="false">MAX(U21:U51)-U19</f>
        <v>0</v>
      </c>
      <c r="V16" s="30" t="n">
        <f aca="false">MAX(V21:V51)-V19</f>
        <v>159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42.458</v>
      </c>
      <c r="B17" s="192" t="n">
        <f aca="false">B14*COUNT(D21:D51)</f>
        <v>115</v>
      </c>
      <c r="C17" s="193" t="s">
        <v>88</v>
      </c>
      <c r="D17" s="194" t="n">
        <f aca="false">SUM(D21:D51)</f>
        <v>72.542</v>
      </c>
      <c r="E17" s="30"/>
      <c r="F17" s="30" t="n">
        <f aca="false">D17-E14</f>
        <v>-42.458</v>
      </c>
      <c r="H17" s="176"/>
      <c r="O17" s="184" t="s">
        <v>1</v>
      </c>
      <c r="P17" s="0" t="s">
        <v>89</v>
      </c>
      <c r="R17" s="170" t="n">
        <f aca="false">(MAX(R21:R51)-R19)/COUNT(R21:R51)</f>
        <v>0.032258064516129</v>
      </c>
      <c r="S17" s="30"/>
      <c r="U17" s="133" t="n">
        <f aca="false">U16/COUNT(U21:U51)</f>
        <v>0</v>
      </c>
      <c r="V17" s="134" t="n">
        <f aca="false">(MAX(V21:V51)-V19)/COUNT(V21:V51)</f>
        <v>5.12903225806452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26.25</v>
      </c>
      <c r="F18" s="30" t="n">
        <f aca="false">SUM(F21:F51)</f>
        <v>0</v>
      </c>
      <c r="G18" s="30" t="n">
        <f aca="false">SUM(G21:G51)</f>
        <v>0</v>
      </c>
      <c r="H18" s="159" t="n">
        <f aca="false">SUM(H21:H51)</f>
        <v>0.001</v>
      </c>
      <c r="I18" s="196" t="n">
        <f aca="false">SUM(I21:I51)</f>
        <v>36.29</v>
      </c>
      <c r="L18" s="196" t="n">
        <f aca="false">SUM(L21:L51)</f>
        <v>10.001</v>
      </c>
      <c r="O18" s="192" t="n">
        <f aca="false">O20/COUNT(P42:P50)</f>
        <v>32.1111111111111</v>
      </c>
      <c r="P18" s="0" t="s">
        <v>90</v>
      </c>
      <c r="R18" s="0" t="n">
        <f aca="false">F5-MAX(R21:R51)</f>
        <v>261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75</v>
      </c>
      <c r="AC18" s="0" t="n">
        <f aca="false">MAX(AC21:AC51)</f>
        <v>1</v>
      </c>
      <c r="AD18" s="0" t="n">
        <f aca="false">MAX(AD21:AD51)</f>
        <v>75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144.458</v>
      </c>
      <c r="C19" s="30" t="s">
        <v>86</v>
      </c>
      <c r="D19" s="132" t="n">
        <f aca="false">D17/COUNT(D21:D51)</f>
        <v>2.34006451612903</v>
      </c>
      <c r="E19" s="132" t="n">
        <f aca="false">E18/COUNT(E21:E51)</f>
        <v>0.846774193548387</v>
      </c>
      <c r="F19" s="30" t="n">
        <f aca="false">IF(COUNT(F21:F51)&gt;0,(F18/COUNT(F21:F51)),0)</f>
        <v>0</v>
      </c>
      <c r="G19" s="30" t="n">
        <f aca="false">IF(COUNT(G21:G51)&gt;0,(G18/COUNT(G21:G51)),0)</f>
        <v>0</v>
      </c>
      <c r="H19" s="191" t="n">
        <f aca="false">H18/COUNT(D21:D51)</f>
        <v>3.2258064516129E-005</v>
      </c>
      <c r="I19" s="132" t="n">
        <f aca="false">I18/COUNT(I21:I51)</f>
        <v>1.17064516129032</v>
      </c>
      <c r="L19" s="132" t="n">
        <f aca="false">L18/COUNT(L21:L51)</f>
        <v>2.50025</v>
      </c>
      <c r="P19" s="198" t="s">
        <v>91</v>
      </c>
      <c r="R19" s="0" t="n">
        <v>932</v>
      </c>
      <c r="S19" s="132" t="n">
        <v>0</v>
      </c>
      <c r="T19" s="30"/>
      <c r="U19" s="30" t="n">
        <v>0</v>
      </c>
      <c r="V19" s="30" t="n">
        <v>0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$F$5-O21</f>
        <v>289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1.978</v>
      </c>
      <c r="C21" s="130" t="n">
        <v>1</v>
      </c>
      <c r="D21" s="170" t="n">
        <f aca="false">IF(E21="","",SUM(E21:L21))</f>
        <v>5.022</v>
      </c>
      <c r="E21" s="0" t="n">
        <v>3.5</v>
      </c>
      <c r="H21" s="176" t="n">
        <v>0.001</v>
      </c>
      <c r="I21" s="0" t="n">
        <v>1.52</v>
      </c>
      <c r="L21" s="0" t="n">
        <v>0.001</v>
      </c>
      <c r="M21" s="208"/>
      <c r="O21" s="184" t="n">
        <v>905</v>
      </c>
      <c r="P21" s="130" t="n">
        <v>1</v>
      </c>
      <c r="Q21" s="0" t="n">
        <f aca="false">IF(R21="","",SUM(R21:AA21)-SUM($R$19:$AA$19))</f>
        <v>18</v>
      </c>
      <c r="R21" s="0" t="n">
        <v>933</v>
      </c>
      <c r="U21" s="176" t="n">
        <v>0</v>
      </c>
      <c r="V21" s="30" t="n">
        <v>17</v>
      </c>
      <c r="AB21" s="0" t="n">
        <f aca="false">IF(AC21="","",SUM(AC21:AK21))</f>
        <v>18</v>
      </c>
      <c r="AC21" s="199" t="n">
        <f aca="false">R21-R19</f>
        <v>1</v>
      </c>
      <c r="AD21" s="199" t="n">
        <f aca="false">V21-V19</f>
        <v>17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n">
        <f aca="false">IF(D22="","",SUM($J$12:$L$12)-D22)</f>
        <v>5</v>
      </c>
      <c r="C22" s="30" t="n">
        <v>2</v>
      </c>
      <c r="D22" s="170" t="n">
        <f aca="false">IF(E22="","",SUM(E22:L22))</f>
        <v>2</v>
      </c>
      <c r="E22" s="0" t="n">
        <v>1.5</v>
      </c>
      <c r="H22" s="176"/>
      <c r="I22" s="0" t="n">
        <v>0.5</v>
      </c>
      <c r="M22" s="208"/>
      <c r="N22" s="192"/>
      <c r="O22" s="203" t="n">
        <f aca="false">$O$21+$O$18</f>
        <v>937.111111111111</v>
      </c>
      <c r="P22" s="30" t="n">
        <v>2</v>
      </c>
      <c r="Q22" s="0" t="n">
        <f aca="false">IF(R22="","",SUM(R22:AA22)-SUM($R$19:$AA$19))</f>
        <v>18</v>
      </c>
      <c r="R22" s="0" t="n">
        <v>933</v>
      </c>
      <c r="U22" s="176"/>
      <c r="V22" s="30" t="n">
        <v>17</v>
      </c>
      <c r="AB22" s="0" t="n">
        <f aca="false">IF(AC22="","",SUM(AC22:AK22))</f>
        <v>0</v>
      </c>
      <c r="AC22" s="0" t="n">
        <f aca="false">IF(R22="","",R22-R21)</f>
        <v>0</v>
      </c>
      <c r="AD22" s="0" t="n">
        <f aca="false">IF(V22="","",V22-V21)</f>
        <v>0</v>
      </c>
    </row>
    <row r="23" customFormat="false" ht="15.75" hidden="false" customHeight="true" outlineLevel="0" collapsed="false">
      <c r="A23" s="186" t="n">
        <f aca="false">IF(D23="","",SUM($J$12:$L$12)-D23)</f>
        <v>5</v>
      </c>
      <c r="C23" s="30" t="n">
        <v>3</v>
      </c>
      <c r="D23" s="170" t="n">
        <f aca="false">IF(E23="","",SUM(E23:L23))</f>
        <v>2</v>
      </c>
      <c r="E23" s="0" t="n">
        <v>1.5</v>
      </c>
      <c r="H23" s="200"/>
      <c r="I23" s="0" t="n">
        <v>0.5</v>
      </c>
      <c r="M23" s="208"/>
      <c r="N23" s="192"/>
      <c r="O23" s="203" t="n">
        <f aca="false">O22+$O$18</f>
        <v>969.222222222222</v>
      </c>
      <c r="P23" s="30" t="n">
        <v>3</v>
      </c>
      <c r="Q23" s="0" t="n">
        <f aca="false">IF(R23="","",SUM(R23:AA23)-SUM($R$19:$AA$19))</f>
        <v>18</v>
      </c>
      <c r="R23" s="0" t="n">
        <v>933</v>
      </c>
      <c r="U23" s="176"/>
      <c r="V23" s="30" t="n">
        <v>17</v>
      </c>
      <c r="AB23" s="0" t="n">
        <f aca="false">IF(AC23="","",SUM(AC23:AK23))</f>
        <v>0</v>
      </c>
      <c r="AC23" s="0" t="n">
        <f aca="false">IF(R23="","",R23-R22)</f>
        <v>0</v>
      </c>
      <c r="AD23" s="0" t="n">
        <f aca="false">IF(V23="","",V23-V22)</f>
        <v>0</v>
      </c>
    </row>
    <row r="24" customFormat="false" ht="15.75" hidden="false" customHeight="true" outlineLevel="0" collapsed="false">
      <c r="A24" s="186" t="n">
        <f aca="false">IF(D24="","",SUM($J$12:$L$12)-D24)</f>
        <v>6.5</v>
      </c>
      <c r="C24" s="30" t="n">
        <v>4</v>
      </c>
      <c r="D24" s="0" t="n">
        <f aca="false">IF(E24="","",SUM(E24:L24))</f>
        <v>0.5</v>
      </c>
      <c r="E24" s="0" t="n">
        <v>0</v>
      </c>
      <c r="H24" s="176"/>
      <c r="I24" s="0" t="n">
        <v>0.5</v>
      </c>
      <c r="M24" s="208"/>
      <c r="N24" s="192"/>
      <c r="O24" s="203" t="n">
        <f aca="false">O23+$O$18</f>
        <v>1001.33333333333</v>
      </c>
      <c r="P24" s="30" t="n">
        <v>4</v>
      </c>
      <c r="Q24" s="0" t="n">
        <f aca="false">IF(R24="","",SUM(R24:AA24)-SUM($R$19:$AA$19))</f>
        <v>18</v>
      </c>
      <c r="R24" s="0" t="n">
        <v>933</v>
      </c>
      <c r="U24" s="176"/>
      <c r="V24" s="30" t="n">
        <v>17</v>
      </c>
      <c r="AB24" s="0" t="n">
        <f aca="false">IF(AC24="","",SUM(AC24:AK24))</f>
        <v>0</v>
      </c>
      <c r="AC24" s="0" t="n">
        <f aca="false">IF(R24="","",R24-R23)</f>
        <v>0</v>
      </c>
      <c r="AD24" s="0" t="n">
        <f aca="false">IF(V24="","",V24-V23)</f>
        <v>0</v>
      </c>
    </row>
    <row r="25" customFormat="false" ht="15.75" hidden="false" customHeight="true" outlineLevel="0" collapsed="false">
      <c r="A25" s="186" t="n">
        <f aca="false">IF(D25="","",SUM($J$12:$L$12)-D25)</f>
        <v>6.5</v>
      </c>
      <c r="C25" s="30" t="n">
        <v>5</v>
      </c>
      <c r="D25" s="0" t="n">
        <f aca="false">IF(E25="","",SUM(E25:L25))</f>
        <v>0.5</v>
      </c>
      <c r="E25" s="0" t="n">
        <v>0</v>
      </c>
      <c r="H25" s="176"/>
      <c r="I25" s="0" t="n">
        <v>0.5</v>
      </c>
      <c r="M25" s="208"/>
      <c r="N25" s="192"/>
      <c r="O25" s="203" t="n">
        <f aca="false">O24+$O$18</f>
        <v>1033.44444444444</v>
      </c>
      <c r="P25" s="30" t="n">
        <v>5</v>
      </c>
      <c r="Q25" s="0" t="n">
        <f aca="false">IF(R25="","",SUM(R25:AA25)-SUM($R$19:$AA$19))</f>
        <v>18</v>
      </c>
      <c r="R25" s="0" t="n">
        <v>933</v>
      </c>
      <c r="U25" s="176"/>
      <c r="V25" s="30" t="n">
        <v>17</v>
      </c>
      <c r="AB25" s="0" t="n">
        <f aca="false">IF(AC25="","",SUM(AC25:AK25))</f>
        <v>0</v>
      </c>
      <c r="AC25" s="0" t="n">
        <f aca="false">IF(R25="","",R25-R24)</f>
        <v>0</v>
      </c>
      <c r="AD25" s="0" t="n">
        <f aca="false">IF(V25="","",V25-V24)</f>
        <v>0</v>
      </c>
    </row>
    <row r="26" customFormat="false" ht="15.75" hidden="false" customHeight="true" outlineLevel="0" collapsed="false">
      <c r="A26" s="186" t="n">
        <f aca="false">IF(D26="","",SUM($J$12:$L$12)-D26)</f>
        <v>5.48</v>
      </c>
      <c r="C26" s="30" t="n">
        <v>6</v>
      </c>
      <c r="D26" s="0" t="n">
        <f aca="false">IF(E26="","",SUM(E26:L26))</f>
        <v>1.52</v>
      </c>
      <c r="E26" s="0" t="n">
        <v>0</v>
      </c>
      <c r="H26" s="176"/>
      <c r="I26" s="0" t="n">
        <v>1.52</v>
      </c>
      <c r="M26" s="208"/>
      <c r="N26" s="192"/>
      <c r="O26" s="203" t="n">
        <f aca="false">O25+$O$18</f>
        <v>1065.55555555556</v>
      </c>
      <c r="P26" s="30" t="n">
        <v>6</v>
      </c>
      <c r="Q26" s="0" t="n">
        <f aca="false">IF(R26="","",SUM(R26:AA26)-SUM($R$19:$AA$19))</f>
        <v>18</v>
      </c>
      <c r="R26" s="0" t="n">
        <v>933</v>
      </c>
      <c r="U26" s="176"/>
      <c r="V26" s="30" t="n">
        <v>17</v>
      </c>
      <c r="AB26" s="0" t="n">
        <f aca="false">IF(AC26="","",SUM(AC26:AK26))</f>
        <v>0</v>
      </c>
      <c r="AC26" s="0" t="n">
        <f aca="false">IF(R26="","",R26-R25)</f>
        <v>0</v>
      </c>
      <c r="AD26" s="0" t="n">
        <f aca="false">IF(V26="","",V26-V25)</f>
        <v>0</v>
      </c>
    </row>
    <row r="27" customFormat="false" ht="15.75" hidden="false" customHeight="true" outlineLevel="0" collapsed="false">
      <c r="A27" s="186" t="n">
        <f aca="false">IF(D27="","",SUM($J$12:$L$12)-D27)</f>
        <v>6</v>
      </c>
      <c r="C27" s="130" t="n">
        <v>7</v>
      </c>
      <c r="D27" s="0" t="n">
        <f aca="false">IF(E27="","",SUM(E27:L27))</f>
        <v>1</v>
      </c>
      <c r="E27" s="0" t="n">
        <v>0</v>
      </c>
      <c r="H27" s="176"/>
      <c r="I27" s="0" t="n">
        <v>1</v>
      </c>
      <c r="M27" s="208"/>
      <c r="N27" s="192"/>
      <c r="O27" s="203" t="n">
        <f aca="false">O26+$O$18</f>
        <v>1097.66666666667</v>
      </c>
      <c r="P27" s="130" t="n">
        <v>7</v>
      </c>
      <c r="Q27" s="0" t="n">
        <f aca="false">IF(R27="","",SUM(R27:AA27)-SUM($R$19:$AA$19))</f>
        <v>18</v>
      </c>
      <c r="R27" s="0" t="n">
        <v>933</v>
      </c>
      <c r="U27" s="176"/>
      <c r="V27" s="30" t="n">
        <v>17</v>
      </c>
      <c r="AB27" s="0" t="n">
        <f aca="false">IF(AC27="","",SUM(AC27:AK27))</f>
        <v>0</v>
      </c>
      <c r="AC27" s="0" t="n">
        <f aca="false">IF(R27="","",R27-R26)</f>
        <v>0</v>
      </c>
      <c r="AD27" s="0" t="n">
        <f aca="false">IF(V27="","",V27-V26)</f>
        <v>0</v>
      </c>
    </row>
    <row r="28" customFormat="false" ht="15.75" hidden="false" customHeight="true" outlineLevel="0" collapsed="false">
      <c r="A28" s="186" t="n">
        <f aca="false">IF(D28="","",SUM($J$12:$L$12)-D28)</f>
        <v>4.5</v>
      </c>
      <c r="C28" s="130" t="n">
        <v>8</v>
      </c>
      <c r="D28" s="170" t="n">
        <f aca="false">IF(E28="","",SUM(E28:L28))</f>
        <v>2.5</v>
      </c>
      <c r="E28" s="0" t="n">
        <v>0</v>
      </c>
      <c r="H28" s="176"/>
      <c r="I28" s="0" t="n">
        <v>2.5</v>
      </c>
      <c r="M28" s="208"/>
      <c r="N28" s="192"/>
      <c r="O28" s="203" t="n">
        <f aca="false">O27+$O$18</f>
        <v>1129.77777777778</v>
      </c>
      <c r="P28" s="130" t="n">
        <v>8</v>
      </c>
      <c r="Q28" s="0" t="n">
        <f aca="false">IF(R28="","",SUM(R28:AA28)-SUM($R$19:$AA$19))</f>
        <v>54</v>
      </c>
      <c r="R28" s="0" t="n">
        <v>933</v>
      </c>
      <c r="U28" s="176"/>
      <c r="V28" s="30" t="n">
        <v>53</v>
      </c>
      <c r="AB28" s="0" t="n">
        <f aca="false">IF(AC28="","",SUM(AC28:AK28))</f>
        <v>36</v>
      </c>
      <c r="AC28" s="0" t="n">
        <f aca="false">IF(R28="","",R28-R27)</f>
        <v>0</v>
      </c>
      <c r="AD28" s="0" t="n">
        <f aca="false">IF(V28="","",V28-V27)</f>
        <v>36</v>
      </c>
    </row>
    <row r="29" customFormat="false" ht="15.75" hidden="false" customHeight="true" outlineLevel="0" collapsed="false">
      <c r="A29" s="186" t="n">
        <f aca="false">IF(D29="","",SUM($J$12:$L$12)-D29)</f>
        <v>5.5</v>
      </c>
      <c r="C29" s="30" t="n">
        <v>9</v>
      </c>
      <c r="D29" s="0" t="n">
        <f aca="false">IF(E29="","",SUM(E29:L29))</f>
        <v>1.5</v>
      </c>
      <c r="E29" s="0" t="n">
        <v>0</v>
      </c>
      <c r="H29" s="176"/>
      <c r="I29" s="0" t="n">
        <v>1.5</v>
      </c>
      <c r="M29" s="208"/>
      <c r="N29" s="192"/>
      <c r="O29" s="203" t="n">
        <f aca="false">O28+$O$18</f>
        <v>1161.88888888889</v>
      </c>
      <c r="P29" s="30" t="n">
        <v>9</v>
      </c>
      <c r="Q29" s="0" t="n">
        <f aca="false">IF(R29="","",SUM(R29:AA29)-SUM($R$19:$AA$19))</f>
        <v>55</v>
      </c>
      <c r="R29" s="0" t="n">
        <v>933</v>
      </c>
      <c r="U29" s="176"/>
      <c r="V29" s="30" t="n">
        <v>54</v>
      </c>
      <c r="AB29" s="0" t="n">
        <f aca="false">IF(AC29="","",SUM(AC29:AK29))</f>
        <v>1</v>
      </c>
      <c r="AC29" s="0" t="n">
        <f aca="false">IF(R29="","",R29-R28)</f>
        <v>0</v>
      </c>
      <c r="AD29" s="0" t="n">
        <f aca="false">IF(V29="","",V29-V28)</f>
        <v>1</v>
      </c>
    </row>
    <row r="30" customFormat="false" ht="15.75" hidden="false" customHeight="true" outlineLevel="0" collapsed="false">
      <c r="A30" s="186" t="n">
        <f aca="false">IF(D30="","",SUM($J$12:$L$12)-D30)</f>
        <v>6.25</v>
      </c>
      <c r="C30" s="30" t="n">
        <v>10</v>
      </c>
      <c r="D30" s="0" t="n">
        <f aca="false">IF(E30="","",SUM(E30:L30))</f>
        <v>0.75</v>
      </c>
      <c r="E30" s="0" t="n">
        <v>0</v>
      </c>
      <c r="H30" s="176"/>
      <c r="I30" s="0" t="n">
        <v>0.75</v>
      </c>
      <c r="M30" s="208"/>
      <c r="N30" s="192"/>
      <c r="O30" s="203" t="n">
        <f aca="false">O29+$O$18</f>
        <v>1194</v>
      </c>
      <c r="P30" s="30" t="n">
        <v>10</v>
      </c>
      <c r="Q30" s="0" t="n">
        <f aca="false">IF(R30="","",SUM(R30:AA30)-SUM($R$19:$AA$19))</f>
        <v>55</v>
      </c>
      <c r="R30" s="0" t="n">
        <v>933</v>
      </c>
      <c r="U30" s="176"/>
      <c r="V30" s="30" t="n">
        <v>54</v>
      </c>
      <c r="AB30" s="0" t="n">
        <f aca="false">IF(AC30="","",SUM(AC30:AK30))</f>
        <v>0</v>
      </c>
      <c r="AC30" s="0" t="n">
        <f aca="false">IF(R30="","",R30-R29)</f>
        <v>0</v>
      </c>
      <c r="AD30" s="0" t="n">
        <f aca="false">IF(V30="","",V30-V29)</f>
        <v>0</v>
      </c>
    </row>
    <row r="31" customFormat="false" ht="15.75" hidden="false" customHeight="true" outlineLevel="0" collapsed="false">
      <c r="A31" s="186" t="n">
        <f aca="false">IF(D31="","",SUM($J$12:$L$12)-D31)</f>
        <v>5.5</v>
      </c>
      <c r="C31" s="30" t="n">
        <v>11</v>
      </c>
      <c r="D31" s="0" t="n">
        <f aca="false">IF(E31="","",SUM(E31:L31))</f>
        <v>1.5</v>
      </c>
      <c r="E31" s="0" t="n">
        <v>0</v>
      </c>
      <c r="H31" s="176"/>
      <c r="I31" s="0" t="n">
        <v>1.5</v>
      </c>
      <c r="M31" s="208"/>
      <c r="N31" s="192"/>
      <c r="P31" s="30" t="n">
        <v>11</v>
      </c>
      <c r="Q31" s="0" t="n">
        <f aca="false">IF(R31="","",SUM(R31:AA31)-SUM($R$19:$AA$19))</f>
        <v>55</v>
      </c>
      <c r="R31" s="0" t="n">
        <v>933</v>
      </c>
      <c r="U31" s="176"/>
      <c r="V31" s="30" t="n">
        <v>54</v>
      </c>
      <c r="AB31" s="0" t="n">
        <f aca="false">IF(AC31="","",SUM(AC31:AK31))</f>
        <v>0</v>
      </c>
      <c r="AC31" s="0" t="n">
        <f aca="false">IF(R31="","",R31-R30)</f>
        <v>0</v>
      </c>
      <c r="AD31" s="0" t="n">
        <f aca="false">IF(V31="","",V31-V30)</f>
        <v>0</v>
      </c>
    </row>
    <row r="32" customFormat="false" ht="15.75" hidden="false" customHeight="true" outlineLevel="0" collapsed="false">
      <c r="A32" s="186" t="n">
        <f aca="false">IF(D32="","",SUM($J$12:$L$12)-D32)</f>
        <v>5.75</v>
      </c>
      <c r="C32" s="30" t="n">
        <v>12</v>
      </c>
      <c r="D32" s="0" t="n">
        <f aca="false">IF(E32="","",SUM(E32:L32))</f>
        <v>1.25</v>
      </c>
      <c r="E32" s="0" t="n">
        <v>0.75</v>
      </c>
      <c r="H32" s="176"/>
      <c r="I32" s="0" t="n">
        <v>0.5</v>
      </c>
      <c r="M32" s="208"/>
      <c r="N32" s="192"/>
      <c r="P32" s="30" t="n">
        <v>12</v>
      </c>
      <c r="Q32" s="0" t="n">
        <f aca="false">IF(R32="","",SUM(R32:AA32)-SUM($R$19:$AA$19))</f>
        <v>59</v>
      </c>
      <c r="R32" s="0" t="n">
        <v>933</v>
      </c>
      <c r="U32" s="176"/>
      <c r="V32" s="30" t="n">
        <v>58</v>
      </c>
      <c r="AB32" s="0" t="n">
        <f aca="false">IF(AC32="","",SUM(AC32:AK32))</f>
        <v>4</v>
      </c>
      <c r="AC32" s="0" t="n">
        <f aca="false">IF(R32="","",R32-R31)</f>
        <v>0</v>
      </c>
      <c r="AD32" s="0" t="n">
        <f aca="false">IF(V32="","",V32-V31)</f>
        <v>4</v>
      </c>
    </row>
    <row r="33" customFormat="false" ht="15.75" hidden="false" customHeight="true" outlineLevel="0" collapsed="false">
      <c r="A33" s="186" t="n">
        <f aca="false">IF(D33="","",SUM($J$12:$L$12)-D33)</f>
        <v>4.5</v>
      </c>
      <c r="C33" s="30" t="n">
        <v>13</v>
      </c>
      <c r="D33" s="0" t="n">
        <f aca="false">IF(E33="","",SUM(E33:L33))</f>
        <v>2.5</v>
      </c>
      <c r="E33" s="0" t="n">
        <v>1</v>
      </c>
      <c r="H33" s="176"/>
      <c r="I33" s="0" t="n">
        <v>1.5</v>
      </c>
      <c r="M33" s="208"/>
      <c r="N33" s="192"/>
      <c r="P33" s="30" t="n">
        <v>13</v>
      </c>
      <c r="Q33" s="0" t="n">
        <f aca="false">IF(R33="","",SUM(R33:AA33)-SUM($R$19:$AA$19))</f>
        <v>59</v>
      </c>
      <c r="R33" s="0" t="n">
        <v>933</v>
      </c>
      <c r="U33" s="176"/>
      <c r="V33" s="30" t="n">
        <v>58</v>
      </c>
      <c r="AB33" s="0" t="n">
        <f aca="false">IF(AC33="","",SUM(AC33:AK33))</f>
        <v>0</v>
      </c>
      <c r="AC33" s="0" t="n">
        <f aca="false">IF(R33="","",R33-R32)</f>
        <v>0</v>
      </c>
      <c r="AD33" s="0" t="n">
        <f aca="false">IF(V33="","",V33-V32)</f>
        <v>0</v>
      </c>
    </row>
    <row r="34" customFormat="false" ht="15.75" hidden="false" customHeight="true" outlineLevel="0" collapsed="false">
      <c r="A34" s="186" t="n">
        <f aca="false">IF(D34="","",SUM($J$12:$L$12)-D34)</f>
        <v>4</v>
      </c>
      <c r="C34" s="130" t="n">
        <v>14</v>
      </c>
      <c r="D34" s="0" t="n">
        <f aca="false">IF(E34="","",SUM(E34:L34))</f>
        <v>3</v>
      </c>
      <c r="E34" s="0" t="n">
        <v>0</v>
      </c>
      <c r="H34" s="176"/>
      <c r="I34" s="0" t="n">
        <v>3</v>
      </c>
      <c r="M34" s="208"/>
      <c r="N34" s="192"/>
      <c r="P34" s="130" t="n">
        <v>14</v>
      </c>
      <c r="Q34" s="0" t="n">
        <f aca="false">IF(R34="","",SUM(R34:AA34)-SUM($R$19:$AA$19))</f>
        <v>59</v>
      </c>
      <c r="R34" s="0" t="n">
        <v>933</v>
      </c>
      <c r="U34" s="176"/>
      <c r="V34" s="30" t="n">
        <v>58</v>
      </c>
      <c r="AB34" s="0" t="n">
        <f aca="false">IF(AC34="","",SUM(AC34:AK34))</f>
        <v>0</v>
      </c>
      <c r="AC34" s="0" t="n">
        <f aca="false">IF(R34="","",R34-R33)</f>
        <v>0</v>
      </c>
      <c r="AD34" s="0" t="n">
        <f aca="false">IF(V34="","",V34-V33)</f>
        <v>0</v>
      </c>
    </row>
    <row r="35" customFormat="false" ht="15.75" hidden="false" customHeight="true" outlineLevel="0" collapsed="false">
      <c r="A35" s="186" t="n">
        <f aca="false">IF(D35="","",SUM($J$12:$L$12)-D35)</f>
        <v>3</v>
      </c>
      <c r="C35" s="130" t="n">
        <v>15</v>
      </c>
      <c r="D35" s="0" t="n">
        <f aca="false">IF(E35="","",SUM(E35:L35))</f>
        <v>4</v>
      </c>
      <c r="E35" s="0" t="n">
        <v>0</v>
      </c>
      <c r="H35" s="176"/>
      <c r="I35" s="0" t="n">
        <v>4</v>
      </c>
      <c r="M35" s="208"/>
      <c r="N35" s="192"/>
      <c r="P35" s="130" t="n">
        <v>15</v>
      </c>
      <c r="Q35" s="0" t="n">
        <f aca="false">IF(R35="","",SUM(R35:AA35)-SUM($R$19:$AA$19))</f>
        <v>83</v>
      </c>
      <c r="R35" s="0" t="n">
        <v>933</v>
      </c>
      <c r="U35" s="176"/>
      <c r="V35" s="30" t="n">
        <v>82</v>
      </c>
      <c r="AB35" s="0" t="n">
        <f aca="false">IF(AC35="","",SUM(AC35:AK35))</f>
        <v>24</v>
      </c>
      <c r="AC35" s="0" t="n">
        <f aca="false">IF(R35="","",R35-R34)</f>
        <v>0</v>
      </c>
      <c r="AD35" s="0" t="n">
        <f aca="false">IF(V35="","",V35-V34)</f>
        <v>24</v>
      </c>
    </row>
    <row r="36" customFormat="false" ht="15.75" hidden="false" customHeight="true" outlineLevel="0" collapsed="false">
      <c r="A36" s="186" t="n">
        <f aca="false">IF(D36="","",SUM($J$12:$L$12)-D36)</f>
        <v>5.5</v>
      </c>
      <c r="C36" s="30" t="n">
        <v>16</v>
      </c>
      <c r="D36" s="0" t="n">
        <f aca="false">IF(E36="","",SUM(E36:L36))</f>
        <v>1.5</v>
      </c>
      <c r="E36" s="0" t="n">
        <v>0</v>
      </c>
      <c r="H36" s="176"/>
      <c r="I36" s="0" t="n">
        <v>1.5</v>
      </c>
      <c r="M36" s="208"/>
      <c r="N36" s="192"/>
      <c r="P36" s="30" t="n">
        <v>16</v>
      </c>
      <c r="Q36" s="0" t="n">
        <f aca="false">IF(R36="","",SUM(R36:AA36)-SUM($R$19:$AA$19))</f>
        <v>83</v>
      </c>
      <c r="R36" s="0" t="n">
        <v>933</v>
      </c>
      <c r="U36" s="176"/>
      <c r="V36" s="30" t="n">
        <v>82</v>
      </c>
      <c r="AB36" s="0" t="n">
        <f aca="false">IF(AC36="","",SUM(AC36:AK36))</f>
        <v>0</v>
      </c>
      <c r="AC36" s="0" t="n">
        <f aca="false">IF(R36="","",R36-R35)</f>
        <v>0</v>
      </c>
      <c r="AD36" s="0" t="n">
        <f aca="false">IF(V36="","",V36-V35)</f>
        <v>0</v>
      </c>
    </row>
    <row r="37" customFormat="false" ht="15.75" hidden="false" customHeight="true" outlineLevel="0" collapsed="false">
      <c r="A37" s="186" t="n">
        <f aca="false">IF(D37="","",SUM($J$12:$L$12)-D37)</f>
        <v>5.5</v>
      </c>
      <c r="C37" s="30" t="n">
        <v>17</v>
      </c>
      <c r="D37" s="0" t="n">
        <f aca="false">IF(E37="","",SUM(E37:L37))</f>
        <v>1.5</v>
      </c>
      <c r="E37" s="0" t="n">
        <v>0.5</v>
      </c>
      <c r="F37" s="202"/>
      <c r="H37" s="176"/>
      <c r="I37" s="0" t="n">
        <v>1</v>
      </c>
      <c r="M37" s="208"/>
      <c r="N37" s="192"/>
      <c r="P37" s="30" t="n">
        <v>17</v>
      </c>
      <c r="Q37" s="0" t="n">
        <f aca="false">IF(R37="","",SUM(R37:AA37)-SUM($R$19:$AA$19))</f>
        <v>83</v>
      </c>
      <c r="R37" s="0" t="n">
        <v>933</v>
      </c>
      <c r="S37" s="202"/>
      <c r="U37" s="176"/>
      <c r="V37" s="30" t="n">
        <v>82</v>
      </c>
      <c r="AB37" s="0" t="n">
        <f aca="false">IF(AC37="","",SUM(AC37:AK37))</f>
        <v>0</v>
      </c>
      <c r="AC37" s="0" t="n">
        <f aca="false">IF(R37="","",R37-R36)</f>
        <v>0</v>
      </c>
      <c r="AD37" s="0" t="n">
        <f aca="false">IF(V37="","",V37-V36)</f>
        <v>0</v>
      </c>
    </row>
    <row r="38" customFormat="false" ht="15.75" hidden="false" customHeight="true" outlineLevel="0" collapsed="false">
      <c r="A38" s="186" t="n">
        <f aca="false">IF(D38="","",SUM($J$12:$L$12)-D38)</f>
        <v>3.5</v>
      </c>
      <c r="C38" s="30" t="n">
        <v>18</v>
      </c>
      <c r="D38" s="0" t="n">
        <f aca="false">IF(E38="","",SUM(E38:L38))</f>
        <v>3.5</v>
      </c>
      <c r="E38" s="0" t="n">
        <v>2.5</v>
      </c>
      <c r="H38" s="176"/>
      <c r="I38" s="0" t="n">
        <v>1</v>
      </c>
      <c r="M38" s="208"/>
      <c r="N38" s="192"/>
      <c r="P38" s="30" t="n">
        <v>18</v>
      </c>
      <c r="Q38" s="0" t="n">
        <f aca="false">IF(R38="","",SUM(R38:AA38)-SUM($R$19:$AA$19))</f>
        <v>83</v>
      </c>
      <c r="R38" s="0" t="n">
        <v>933</v>
      </c>
      <c r="U38" s="176"/>
      <c r="V38" s="30" t="n">
        <v>82</v>
      </c>
      <c r="AB38" s="0" t="n">
        <f aca="false">IF(AC38="","",SUM(AC38:AK38))</f>
        <v>0</v>
      </c>
      <c r="AC38" s="0" t="n">
        <f aca="false">IF(R38="","",R38-R37)</f>
        <v>0</v>
      </c>
      <c r="AD38" s="0" t="n">
        <f aca="false">IF(V38="","",V38-V37)</f>
        <v>0</v>
      </c>
    </row>
    <row r="39" customFormat="false" ht="15.75" hidden="false" customHeight="true" outlineLevel="0" collapsed="false">
      <c r="A39" s="186" t="n">
        <f aca="false">IF(D39="","",SUM($J$12:$L$12)-D39)</f>
        <v>2</v>
      </c>
      <c r="C39" s="30" t="n">
        <v>19</v>
      </c>
      <c r="D39" s="0" t="n">
        <f aca="false">IF(E39="","",SUM(E39:L39))</f>
        <v>5</v>
      </c>
      <c r="E39" s="0" t="n">
        <v>4.5</v>
      </c>
      <c r="H39" s="176"/>
      <c r="I39" s="0" t="n">
        <v>0.5</v>
      </c>
      <c r="M39" s="208"/>
      <c r="N39" s="192"/>
      <c r="P39" s="30" t="n">
        <v>19</v>
      </c>
      <c r="Q39" s="0" t="n">
        <f aca="false">IF(R39="","",SUM(R39:AA39)-SUM($R$19:$AA$19))</f>
        <v>83</v>
      </c>
      <c r="R39" s="0" t="n">
        <v>933</v>
      </c>
      <c r="U39" s="176"/>
      <c r="V39" s="30" t="n">
        <v>82</v>
      </c>
      <c r="AB39" s="0" t="n">
        <f aca="false">IF(AC39="","",SUM(AC39:AK39))</f>
        <v>0</v>
      </c>
      <c r="AC39" s="0" t="n">
        <f aca="false">IF(R39="","",R39-R38)</f>
        <v>0</v>
      </c>
      <c r="AD39" s="0" t="n">
        <f aca="false">IF(V39="","",V39-V38)</f>
        <v>0</v>
      </c>
    </row>
    <row r="40" customFormat="false" ht="15.75" hidden="false" customHeight="true" outlineLevel="0" collapsed="false">
      <c r="A40" s="186" t="n">
        <f aca="false">IF(D40="","",SUM($J$12:$L$12)-D40)</f>
        <v>3.5</v>
      </c>
      <c r="C40" s="30" t="n">
        <v>20</v>
      </c>
      <c r="D40" s="0" t="n">
        <f aca="false">IF(E40="","",SUM(E40:L40))</f>
        <v>3.5</v>
      </c>
      <c r="E40" s="0" t="n">
        <v>2.5</v>
      </c>
      <c r="H40" s="176"/>
      <c r="I40" s="0" t="n">
        <v>1</v>
      </c>
      <c r="M40" s="208"/>
      <c r="N40" s="192"/>
      <c r="P40" s="30" t="n">
        <v>20</v>
      </c>
      <c r="Q40" s="0" t="n">
        <f aca="false">IF(R40="","",SUM(R40:AA40)-SUM($R$19:$AA$19))</f>
        <v>83</v>
      </c>
      <c r="R40" s="0" t="n">
        <v>933</v>
      </c>
      <c r="U40" s="176"/>
      <c r="V40" s="30" t="n">
        <v>82</v>
      </c>
      <c r="AB40" s="0" t="n">
        <f aca="false">IF(AC40="","",SUM(AC40:AK40))</f>
        <v>0</v>
      </c>
      <c r="AC40" s="0" t="n">
        <f aca="false">IF(R40="","",R40-R39)</f>
        <v>0</v>
      </c>
      <c r="AD40" s="0" t="n">
        <f aca="false">IF(V40="","",V40-V39)</f>
        <v>0</v>
      </c>
    </row>
    <row r="41" customFormat="false" ht="15.75" hidden="false" customHeight="true" outlineLevel="0" collapsed="false">
      <c r="A41" s="186" t="n">
        <f aca="false">IF(D41="","",SUM($J$12:$L$12)-D41)</f>
        <v>6.5</v>
      </c>
      <c r="C41" s="130" t="n">
        <v>21</v>
      </c>
      <c r="D41" s="0" t="n">
        <f aca="false">IF(E41="","",SUM(E41:L41))</f>
        <v>0.5</v>
      </c>
      <c r="E41" s="0" t="n">
        <v>0</v>
      </c>
      <c r="H41" s="176"/>
      <c r="I41" s="0" t="n">
        <v>0.5</v>
      </c>
      <c r="M41" s="208"/>
      <c r="N41" s="192"/>
      <c r="P41" s="130" t="n">
        <v>21</v>
      </c>
      <c r="Q41" s="0" t="n">
        <f aca="false">IF(R41="","",SUM(R41:AA41)-SUM($R$19:$AA$19))</f>
        <v>83</v>
      </c>
      <c r="R41" s="0" t="n">
        <v>933</v>
      </c>
      <c r="U41" s="176"/>
      <c r="V41" s="30" t="n">
        <v>82</v>
      </c>
      <c r="AB41" s="0" t="n">
        <f aca="false">IF(AC41="","",SUM(AC41:AK41))</f>
        <v>0</v>
      </c>
      <c r="AC41" s="0" t="n">
        <f aca="false">IF(R41="","",R41-R40)</f>
        <v>0</v>
      </c>
      <c r="AD41" s="0" t="n">
        <f aca="false">IF(V41="","",V41-V40)</f>
        <v>0</v>
      </c>
    </row>
    <row r="42" customFormat="false" ht="15.75" hidden="false" customHeight="true" outlineLevel="0" collapsed="false">
      <c r="A42" s="186" t="n">
        <f aca="false">IF(D42="","",SUM($J$12:$L$12)-D42)</f>
        <v>6</v>
      </c>
      <c r="C42" s="130" t="n">
        <v>22</v>
      </c>
      <c r="D42" s="0" t="n">
        <f aca="false">IF(E42="","",SUM(E42:L42))</f>
        <v>1</v>
      </c>
      <c r="E42" s="0" t="n">
        <v>0</v>
      </c>
      <c r="H42" s="176"/>
      <c r="I42" s="0" t="n">
        <v>1</v>
      </c>
      <c r="M42" s="208"/>
      <c r="N42" s="192"/>
      <c r="P42" s="130" t="n">
        <v>22</v>
      </c>
      <c r="Q42" s="0" t="n">
        <f aca="false">IF(R42="","",SUM(R42:AA42)-SUM($R$19:$AA$19))</f>
        <v>85</v>
      </c>
      <c r="R42" s="0" t="n">
        <v>933</v>
      </c>
      <c r="U42" s="176"/>
      <c r="V42" s="30" t="n">
        <v>84</v>
      </c>
      <c r="AB42" s="0" t="n">
        <f aca="false">IF(AC42="","",SUM(AC42:AK42))</f>
        <v>2</v>
      </c>
      <c r="AC42" s="0" t="n">
        <f aca="false">IF(R42="","",R42-R41)</f>
        <v>0</v>
      </c>
      <c r="AD42" s="0" t="n">
        <f aca="false">IF(V42="","",V42-V41)</f>
        <v>2</v>
      </c>
    </row>
    <row r="43" customFormat="false" ht="15.75" hidden="false" customHeight="true" outlineLevel="0" collapsed="false">
      <c r="A43" s="186" t="n">
        <f aca="false">IF(D43="","",SUM($J$12:$L$12)-D43)</f>
        <v>6.5</v>
      </c>
      <c r="C43" s="30" t="n">
        <v>23</v>
      </c>
      <c r="D43" s="0" t="n">
        <f aca="false">IF(E43="","",SUM(E43:L43))</f>
        <v>0.5</v>
      </c>
      <c r="E43" s="0" t="n">
        <v>0</v>
      </c>
      <c r="F43" s="30"/>
      <c r="H43" s="159"/>
      <c r="I43" s="0" t="n">
        <v>0.5</v>
      </c>
      <c r="M43" s="208"/>
      <c r="N43" s="192"/>
      <c r="P43" s="30" t="n">
        <v>23</v>
      </c>
      <c r="Q43" s="0" t="n">
        <f aca="false">IF(R43="","",SUM(R43:AA43)-SUM($R$19:$AA$19))</f>
        <v>85</v>
      </c>
      <c r="R43" s="0" t="n">
        <v>933</v>
      </c>
      <c r="U43" s="176"/>
      <c r="V43" s="30" t="n">
        <v>84</v>
      </c>
      <c r="AB43" s="0" t="n">
        <f aca="false">IF(AC43="","",SUM(AC43:AK43))</f>
        <v>0</v>
      </c>
      <c r="AC43" s="0" t="n">
        <f aca="false">IF(R43="","",R43-R42)</f>
        <v>0</v>
      </c>
      <c r="AD43" s="0" t="n">
        <f aca="false">IF(V43="","",V43-V42)</f>
        <v>0</v>
      </c>
    </row>
    <row r="44" customFormat="false" ht="15.75" hidden="false" customHeight="true" outlineLevel="0" collapsed="false">
      <c r="A44" s="186" t="n">
        <f aca="false">IF(D44="","",SUM($J$12:$L$12)-D44)</f>
        <v>6.5</v>
      </c>
      <c r="C44" s="30" t="n">
        <v>24</v>
      </c>
      <c r="D44" s="0" t="n">
        <f aca="false">IF(E44="","",SUM(E44:L44))</f>
        <v>0.5</v>
      </c>
      <c r="E44" s="0" t="n">
        <v>0</v>
      </c>
      <c r="F44" s="30"/>
      <c r="H44" s="159"/>
      <c r="I44" s="0" t="n">
        <v>0.5</v>
      </c>
      <c r="M44" s="208"/>
      <c r="P44" s="30" t="n">
        <v>24</v>
      </c>
      <c r="Q44" s="0" t="n">
        <f aca="false">IF(R44="","",SUM(R44:AA44)-SUM($R$19:$AA$19))</f>
        <v>85</v>
      </c>
      <c r="R44" s="0" t="n">
        <v>933</v>
      </c>
      <c r="U44" s="176"/>
      <c r="V44" s="30" t="n">
        <v>84</v>
      </c>
      <c r="AB44" s="0" t="n">
        <f aca="false">IF(AC44="","",SUM(AC44:AK44))</f>
        <v>0</v>
      </c>
      <c r="AC44" s="0" t="n">
        <f aca="false">IF(R44="","",R44-R43)</f>
        <v>0</v>
      </c>
      <c r="AD44" s="0" t="n">
        <f aca="false">IF(V44="","",V44-V43)</f>
        <v>0</v>
      </c>
    </row>
    <row r="45" customFormat="false" ht="15.75" hidden="false" customHeight="true" outlineLevel="0" collapsed="false">
      <c r="A45" s="186" t="n">
        <f aca="false">IF(D45="","",SUM($J$12:$L$12)-D45)</f>
        <v>-1</v>
      </c>
      <c r="C45" s="30" t="n">
        <v>25</v>
      </c>
      <c r="D45" s="0" t="n">
        <f aca="false">IF(E45="","",SUM(E45:L45))</f>
        <v>8</v>
      </c>
      <c r="E45" s="0" t="n">
        <v>1</v>
      </c>
      <c r="F45" s="30"/>
      <c r="H45" s="159"/>
      <c r="I45" s="0" t="n">
        <v>1</v>
      </c>
      <c r="L45" s="0" t="n">
        <v>6</v>
      </c>
      <c r="M45" s="208" t="n">
        <v>2</v>
      </c>
      <c r="P45" s="30" t="n">
        <v>25</v>
      </c>
      <c r="Q45" s="0" t="n">
        <f aca="false">IF(R45="","",SUM(R45:AA45)-SUM($R$19:$AA$19))</f>
        <v>85</v>
      </c>
      <c r="R45" s="0" t="n">
        <v>933</v>
      </c>
      <c r="S45" s="30"/>
      <c r="U45" s="159"/>
      <c r="V45" s="30" t="n">
        <v>84</v>
      </c>
      <c r="AB45" s="0" t="n">
        <f aca="false">IF(AC45="","",SUM(AC45:AK45))</f>
        <v>0</v>
      </c>
      <c r="AC45" s="0" t="n">
        <f aca="false">IF(R45="","",R45-R44)</f>
        <v>0</v>
      </c>
      <c r="AD45" s="0" t="n">
        <f aca="false">IF(V45="","",V45-V44)</f>
        <v>0</v>
      </c>
    </row>
    <row r="46" customFormat="false" ht="15.75" hidden="false" customHeight="true" outlineLevel="0" collapsed="false">
      <c r="A46" s="186" t="n">
        <f aca="false">IF(D46="","",SUM($J$12:$L$12)-D46)</f>
        <v>3</v>
      </c>
      <c r="C46" s="30" t="n">
        <v>26</v>
      </c>
      <c r="D46" s="0" t="n">
        <f aca="false">IF(E46="","",SUM(E46:L46))</f>
        <v>4</v>
      </c>
      <c r="E46" s="0" t="n">
        <v>2.5</v>
      </c>
      <c r="F46" s="30"/>
      <c r="H46" s="159"/>
      <c r="I46" s="0" t="n">
        <v>1</v>
      </c>
      <c r="L46" s="0" t="n">
        <v>0.5</v>
      </c>
      <c r="M46" s="208" t="n">
        <v>2</v>
      </c>
      <c r="P46" s="30" t="n">
        <v>26</v>
      </c>
      <c r="Q46" s="0" t="n">
        <f aca="false">IF(R46="","",SUM(R46:AA46)-SUM($R$19:$AA$19))</f>
        <v>85</v>
      </c>
      <c r="R46" s="0" t="n">
        <v>933</v>
      </c>
      <c r="S46" s="30"/>
      <c r="U46" s="159"/>
      <c r="V46" s="30" t="n">
        <v>84</v>
      </c>
      <c r="AB46" s="0" t="n">
        <f aca="false">IF(AC46="","",SUM(AC46:AK46))</f>
        <v>0</v>
      </c>
      <c r="AC46" s="0" t="n">
        <f aca="false">IF(R46="","",R46-R45)</f>
        <v>0</v>
      </c>
      <c r="AD46" s="0" t="n">
        <f aca="false">IF(V46="","",V46-V45)</f>
        <v>0</v>
      </c>
    </row>
    <row r="47" customFormat="false" ht="15.75" hidden="false" customHeight="true" outlineLevel="0" collapsed="false">
      <c r="A47" s="186" t="n">
        <f aca="false">IF(D47="","",SUM($J$12:$L$12)-D47)</f>
        <v>0</v>
      </c>
      <c r="C47" s="30" t="n">
        <v>27</v>
      </c>
      <c r="D47" s="0" t="n">
        <f aca="false">IF(E47="","",SUM(E47:L47))</f>
        <v>7</v>
      </c>
      <c r="E47" s="0" t="n">
        <v>2.5</v>
      </c>
      <c r="F47" s="30"/>
      <c r="H47" s="159"/>
      <c r="I47" s="0" t="n">
        <v>1</v>
      </c>
      <c r="L47" s="0" t="n">
        <v>3.5</v>
      </c>
      <c r="M47" s="208" t="n">
        <v>2</v>
      </c>
      <c r="P47" s="30" t="n">
        <v>27</v>
      </c>
      <c r="Q47" s="0" t="n">
        <f aca="false">IF(R47="","",SUM(R47:AA47)-SUM($R$19:$AA$19))</f>
        <v>85</v>
      </c>
      <c r="R47" s="0" t="n">
        <v>933</v>
      </c>
      <c r="S47" s="30"/>
      <c r="U47" s="159"/>
      <c r="V47" s="30" t="n">
        <v>84</v>
      </c>
      <c r="AB47" s="0" t="n">
        <f aca="false">IF(AC47="","",SUM(AC47:AK47))</f>
        <v>0</v>
      </c>
      <c r="AC47" s="0" t="n">
        <f aca="false">IF(R47="","",R47-R46)</f>
        <v>0</v>
      </c>
      <c r="AD47" s="0" t="n">
        <f aca="false">IF(V47="","",V47-V46)</f>
        <v>0</v>
      </c>
    </row>
    <row r="48" customFormat="false" ht="15.75" hidden="false" customHeight="true" outlineLevel="0" collapsed="false">
      <c r="A48" s="186" t="n">
        <f aca="false">IF(D48="","",SUM($J$12:$L$12)-D48)</f>
        <v>6.5</v>
      </c>
      <c r="C48" s="130" t="n">
        <v>28</v>
      </c>
      <c r="D48" s="0" t="n">
        <f aca="false">IF(E48="","",SUM(E48:L48))</f>
        <v>0.5</v>
      </c>
      <c r="E48" s="0" t="n">
        <v>0</v>
      </c>
      <c r="H48" s="159"/>
      <c r="I48" s="0" t="n">
        <v>0.5</v>
      </c>
      <c r="M48" s="208"/>
      <c r="P48" s="130" t="n">
        <v>28</v>
      </c>
      <c r="Q48" s="0" t="n">
        <f aca="false">IF(R48="","",SUM(R48:AA48)-SUM($R$19:$AA$19))</f>
        <v>85</v>
      </c>
      <c r="R48" s="0" t="n">
        <v>933</v>
      </c>
      <c r="U48" s="159"/>
      <c r="V48" s="30" t="n">
        <v>84</v>
      </c>
      <c r="AB48" s="0" t="n">
        <f aca="false">IF(AC48="","",SUM(AC48:AK48))</f>
        <v>0</v>
      </c>
      <c r="AC48" s="0" t="n">
        <f aca="false">IF(R48="","",R48-R47)</f>
        <v>0</v>
      </c>
      <c r="AD48" s="0" t="n">
        <f aca="false">IF(V48="","",V48-V47)</f>
        <v>0</v>
      </c>
    </row>
    <row r="49" customFormat="false" ht="15.75" hidden="false" customHeight="true" outlineLevel="0" collapsed="false">
      <c r="A49" s="186" t="n">
        <f aca="false">IF(D49="","",SUM($J$12:$L$12)-D49)</f>
        <v>4</v>
      </c>
      <c r="C49" s="130" t="n">
        <v>29</v>
      </c>
      <c r="D49" s="0" t="n">
        <f aca="false">IF(E49="","",SUM(E49:L49))</f>
        <v>3</v>
      </c>
      <c r="E49" s="0" t="n">
        <v>0</v>
      </c>
      <c r="H49" s="159"/>
      <c r="I49" s="0" t="n">
        <v>3</v>
      </c>
      <c r="M49" s="208"/>
      <c r="P49" s="130" t="n">
        <v>29</v>
      </c>
      <c r="Q49" s="0" t="n">
        <f aca="false">IF(R49="","",SUM(R49:AA49)-SUM($R$19:$AA$19))</f>
        <v>160</v>
      </c>
      <c r="R49" s="0" t="n">
        <v>933</v>
      </c>
      <c r="U49" s="159"/>
      <c r="V49" s="30" t="n">
        <v>159</v>
      </c>
      <c r="AB49" s="0" t="n">
        <f aca="false">IF(AC49="","",SUM(AC49:AK49))</f>
        <v>75</v>
      </c>
      <c r="AC49" s="0" t="n">
        <f aca="false">IF(R49="","",R49-R48)</f>
        <v>0</v>
      </c>
      <c r="AD49" s="0" t="n">
        <f aca="false">IF(V49="","",V49-V48)</f>
        <v>75</v>
      </c>
    </row>
    <row r="50" customFormat="false" ht="15.75" hidden="false" customHeight="true" outlineLevel="0" collapsed="false">
      <c r="A50" s="186" t="n">
        <f aca="false">IF(D50="","",SUM($J$12:$L$12)-D50)</f>
        <v>5.5</v>
      </c>
      <c r="C50" s="30" t="n">
        <v>30</v>
      </c>
      <c r="D50" s="0" t="n">
        <f aca="false">IF(E50="","",SUM(E50:L50))</f>
        <v>1.5</v>
      </c>
      <c r="E50" s="0" t="n">
        <v>1</v>
      </c>
      <c r="H50" s="176"/>
      <c r="I50" s="0" t="n">
        <v>0.5</v>
      </c>
      <c r="M50" s="208"/>
      <c r="P50" s="30" t="n">
        <v>30</v>
      </c>
      <c r="Q50" s="0" t="n">
        <f aca="false">IF(R50="","",SUM(R50:AA50)-SUM($R$19:$AA$19))</f>
        <v>160</v>
      </c>
      <c r="R50" s="0" t="n">
        <v>933</v>
      </c>
      <c r="U50" s="176"/>
      <c r="V50" s="30" t="n">
        <v>159</v>
      </c>
      <c r="AB50" s="0" t="n">
        <f aca="false">IF(AC50="","",SUM(AC50:AK50))</f>
        <v>0</v>
      </c>
      <c r="AC50" s="0" t="n">
        <f aca="false">IF(R50="","",R50-R49)</f>
        <v>0</v>
      </c>
      <c r="AD50" s="0" t="n">
        <f aca="false">IF(V50="","",V50-V49)</f>
        <v>0</v>
      </c>
    </row>
    <row r="51" customFormat="false" ht="12.75" hidden="false" customHeight="false" outlineLevel="0" collapsed="false">
      <c r="A51" s="186" t="n">
        <f aca="false">IF(D51="","",SUM($J$12:$L$12)-D51)</f>
        <v>5.5</v>
      </c>
      <c r="C51" s="30" t="n">
        <v>31</v>
      </c>
      <c r="D51" s="0" t="n">
        <f aca="false">IF(E51="","",SUM(E51:L51))</f>
        <v>1.5</v>
      </c>
      <c r="E51" s="0" t="n">
        <v>1</v>
      </c>
      <c r="H51" s="176"/>
      <c r="I51" s="0" t="n">
        <v>0.5</v>
      </c>
      <c r="M51" s="208"/>
      <c r="P51" s="30" t="n">
        <v>31</v>
      </c>
      <c r="Q51" s="0" t="n">
        <f aca="false">IF(R51="","",SUM(R51:AA51)-SUM($R$19:$AA$19))</f>
        <v>160</v>
      </c>
      <c r="R51" s="0" t="n">
        <v>933</v>
      </c>
      <c r="U51" s="176"/>
      <c r="V51" s="30" t="n">
        <v>159</v>
      </c>
      <c r="AB51" s="0" t="n">
        <f aca="false">IF(AC51="","",SUM(AC51:AK51))</f>
        <v>0</v>
      </c>
      <c r="AC51" s="0" t="n">
        <f aca="false">IF(R51="","",R51-R50)</f>
        <v>0</v>
      </c>
      <c r="AD51" s="0" t="n">
        <f aca="false">IF(V51="","",V51-V50)</f>
        <v>0</v>
      </c>
    </row>
    <row r="52" customFormat="false" ht="12.75" hidden="false" customHeight="false" outlineLevel="0" collapsed="false">
      <c r="C52" s="30"/>
      <c r="M52" s="208"/>
      <c r="P52" s="30"/>
    </row>
    <row r="53" customFormat="false" ht="12.75" hidden="false" customHeight="false" outlineLevel="0" collapsed="false">
      <c r="C53" s="30"/>
      <c r="O53" s="203" t="n">
        <f aca="false">COUNT(O22:O30)</f>
        <v>9</v>
      </c>
      <c r="P53" s="30"/>
    </row>
    <row r="54" customFormat="false" ht="12.75" hidden="false" customHeight="false" outlineLevel="0" collapsed="false">
      <c r="C54" s="30"/>
    </row>
    <row r="55" customFormat="false" ht="12.75" hidden="false" customHeight="false" outlineLevel="0" collapsed="false">
      <c r="C55" s="30"/>
    </row>
    <row r="56" customFormat="false" ht="12.75" hidden="false" customHeight="false" outlineLevel="0" collapsed="false">
      <c r="C56" s="30"/>
    </row>
    <row r="57" customFormat="false" ht="12.75" hidden="false" customHeight="false" outlineLevel="0" collapsed="false">
      <c r="C57" s="30"/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164</v>
      </c>
      <c r="M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12</v>
      </c>
      <c r="J79" s="0" t="n">
        <v>12</v>
      </c>
      <c r="K79" s="0" t="n">
        <v>12</v>
      </c>
      <c r="L79" s="0" t="n">
        <v>12</v>
      </c>
      <c r="M79" s="0" t="n">
        <f aca="false">SUM(D79:L79)</f>
        <v>83</v>
      </c>
      <c r="N79" s="0" t="s">
        <v>120</v>
      </c>
    </row>
    <row r="80" customFormat="false" ht="12.75" hidden="false" customHeight="false" outlineLevel="0" collapsed="false">
      <c r="C80" s="30" t="s">
        <v>10</v>
      </c>
      <c r="D80" s="0" t="n">
        <f aca="false">SUM(D81:D111)</f>
        <v>3</v>
      </c>
      <c r="E80" s="0" t="n">
        <f aca="false">SUM(E81:E111)</f>
        <v>3</v>
      </c>
      <c r="F80" s="0" t="n">
        <f aca="false">SUM(F81:F111)</f>
        <v>6</v>
      </c>
      <c r="G80" s="0" t="n">
        <f aca="false">SUM(G81:G111)</f>
        <v>1</v>
      </c>
      <c r="H80" s="0" t="n">
        <f aca="false">SUM(H81:H111)</f>
        <v>2</v>
      </c>
      <c r="I80" s="0" t="n">
        <f aca="false">SUM(I81:I111)</f>
        <v>3</v>
      </c>
      <c r="J80" s="0" t="n">
        <f aca="false">SUM(J81:J111)</f>
        <v>3</v>
      </c>
      <c r="K80" s="0" t="n">
        <f aca="false">SUM(K81:K111)</f>
        <v>5</v>
      </c>
      <c r="L80" s="0" t="n">
        <f aca="false">SUM(L81:L111)</f>
        <v>13</v>
      </c>
      <c r="M80" s="0" t="n">
        <f aca="false">SUM(D80:L80)</f>
        <v>39</v>
      </c>
      <c r="N80" s="0" t="s">
        <v>121</v>
      </c>
    </row>
    <row r="81" customFormat="false" ht="12.75" hidden="false" customHeight="false" outlineLevel="0" collapsed="false">
      <c r="C81" s="130" t="n">
        <v>1</v>
      </c>
      <c r="L81" s="0" t="n">
        <v>1</v>
      </c>
    </row>
    <row r="82" customFormat="false" ht="12.75" hidden="false" customHeight="false" outlineLevel="0" collapsed="false">
      <c r="C82" s="30" t="n">
        <v>2</v>
      </c>
      <c r="L82" s="0" t="n">
        <v>1</v>
      </c>
    </row>
    <row r="83" customFormat="false" ht="12.75" hidden="false" customHeight="false" outlineLevel="0" collapsed="false">
      <c r="C83" s="30" t="n">
        <v>3</v>
      </c>
      <c r="L83" s="0" t="n">
        <v>1</v>
      </c>
    </row>
    <row r="84" customFormat="false" ht="12.75" hidden="false" customHeight="false" outlineLevel="0" collapsed="false">
      <c r="C84" s="30" t="n">
        <v>4</v>
      </c>
    </row>
    <row r="85" customFormat="false" ht="12.75" hidden="false" customHeight="false" outlineLevel="0" collapsed="false">
      <c r="C85" s="30" t="n">
        <v>5</v>
      </c>
    </row>
    <row r="86" customFormat="false" ht="12.75" hidden="false" customHeight="false" outlineLevel="0" collapsed="false">
      <c r="C86" s="30" t="n">
        <v>6</v>
      </c>
      <c r="J86" s="0" t="n">
        <v>1</v>
      </c>
      <c r="K86" s="0" t="n">
        <v>1</v>
      </c>
      <c r="L86" s="0" t="n">
        <v>1</v>
      </c>
    </row>
    <row r="87" customFormat="false" ht="12.75" hidden="false" customHeight="false" outlineLevel="0" collapsed="false">
      <c r="C87" s="130" t="n">
        <v>7</v>
      </c>
    </row>
    <row r="88" customFormat="false" ht="12.75" hidden="false" customHeight="false" outlineLevel="0" collapsed="false">
      <c r="C88" s="130" t="n">
        <v>8</v>
      </c>
    </row>
    <row r="89" customFormat="false" ht="12.75" hidden="false" customHeight="false" outlineLevel="0" collapsed="false">
      <c r="C89" s="30" t="n">
        <v>9</v>
      </c>
      <c r="H89" s="0" t="n">
        <v>1</v>
      </c>
      <c r="I89" s="0" t="n">
        <v>1</v>
      </c>
      <c r="J89" s="0" t="n">
        <v>1</v>
      </c>
      <c r="K89" s="0" t="n">
        <v>1</v>
      </c>
      <c r="L89" s="0" t="n">
        <v>1</v>
      </c>
    </row>
    <row r="90" customFormat="false" ht="12.75" hidden="false" customHeight="false" outlineLevel="0" collapsed="false">
      <c r="C90" s="30" t="n">
        <v>10</v>
      </c>
      <c r="L90" s="0" t="n">
        <v>1</v>
      </c>
    </row>
    <row r="91" customFormat="false" ht="12.75" hidden="false" customHeight="false" outlineLevel="0" collapsed="false">
      <c r="C91" s="30" t="n">
        <v>11</v>
      </c>
      <c r="D91" s="0" t="n">
        <v>1</v>
      </c>
      <c r="E91" s="0" t="n">
        <v>1</v>
      </c>
      <c r="F91" s="0" t="n">
        <v>1</v>
      </c>
      <c r="G91" s="134"/>
      <c r="L91" s="0" t="n">
        <v>1</v>
      </c>
    </row>
    <row r="92" customFormat="false" ht="12.75" hidden="false" customHeight="false" outlineLevel="0" collapsed="false">
      <c r="C92" s="30" t="n">
        <v>12</v>
      </c>
    </row>
    <row r="93" customFormat="false" ht="12.75" hidden="false" customHeight="false" outlineLevel="0" collapsed="false">
      <c r="C93" s="30" t="n">
        <v>13</v>
      </c>
      <c r="D93" s="0" t="n">
        <v>1</v>
      </c>
      <c r="K93" s="0" t="n">
        <v>1</v>
      </c>
      <c r="L93" s="0" t="n">
        <v>1</v>
      </c>
    </row>
    <row r="94" customFormat="false" ht="12.75" hidden="false" customHeight="false" outlineLevel="0" collapsed="false">
      <c r="C94" s="130" t="n">
        <v>14</v>
      </c>
      <c r="E94" s="0" t="n">
        <v>1</v>
      </c>
      <c r="L94" s="0" t="n">
        <v>1</v>
      </c>
    </row>
    <row r="95" customFormat="false" ht="12.75" hidden="false" customHeight="false" outlineLevel="0" collapsed="false">
      <c r="C95" s="130" t="n">
        <v>15</v>
      </c>
      <c r="F95" s="0" t="n">
        <v>1</v>
      </c>
      <c r="K95" s="0" t="n">
        <v>1</v>
      </c>
    </row>
    <row r="96" customFormat="false" ht="12.75" hidden="false" customHeight="false" outlineLevel="0" collapsed="false">
      <c r="C96" s="30" t="n">
        <v>16</v>
      </c>
      <c r="D96" s="0" t="n">
        <v>1</v>
      </c>
      <c r="E96" s="0" t="n">
        <v>1</v>
      </c>
      <c r="F96" s="0" t="n">
        <v>3</v>
      </c>
    </row>
    <row r="97" customFormat="false" ht="12.75" hidden="false" customHeight="false" outlineLevel="0" collapsed="false">
      <c r="C97" s="30" t="n">
        <v>17</v>
      </c>
      <c r="F97" s="0" t="n">
        <v>1</v>
      </c>
    </row>
    <row r="98" customFormat="false" ht="12.75" hidden="false" customHeight="false" outlineLevel="0" collapsed="false">
      <c r="C98" s="30" t="n">
        <v>18</v>
      </c>
      <c r="L98" s="0" t="n">
        <v>1</v>
      </c>
    </row>
    <row r="99" customFormat="false" ht="12.75" hidden="false" customHeight="false" outlineLevel="0" collapsed="false">
      <c r="C99" s="30" t="n">
        <v>19</v>
      </c>
      <c r="G99" s="0" t="n">
        <v>1</v>
      </c>
      <c r="H99" s="0" t="n">
        <v>1</v>
      </c>
    </row>
    <row r="100" customFormat="false" ht="12.75" hidden="false" customHeight="false" outlineLevel="0" collapsed="false">
      <c r="C100" s="30" t="n">
        <v>20</v>
      </c>
      <c r="I100" s="0" t="n">
        <v>1</v>
      </c>
    </row>
    <row r="101" customFormat="false" ht="12.75" hidden="false" customHeight="false" outlineLevel="0" collapsed="false">
      <c r="C101" s="130" t="n">
        <v>21</v>
      </c>
      <c r="J101" s="0" t="n">
        <v>1</v>
      </c>
    </row>
    <row r="102" customFormat="false" ht="12.75" hidden="false" customHeight="false" outlineLevel="0" collapsed="false">
      <c r="C102" s="130" t="n">
        <v>22</v>
      </c>
    </row>
    <row r="103" customFormat="false" ht="12.75" hidden="false" customHeight="false" outlineLevel="0" collapsed="false">
      <c r="C103" s="30" t="n">
        <v>23</v>
      </c>
    </row>
    <row r="104" customFormat="false" ht="12.75" hidden="false" customHeight="false" outlineLevel="0" collapsed="false">
      <c r="C104" s="30" t="n">
        <v>24</v>
      </c>
    </row>
    <row r="105" customFormat="false" ht="12.75" hidden="false" customHeight="false" outlineLevel="0" collapsed="false">
      <c r="C105" s="30" t="n">
        <v>25</v>
      </c>
      <c r="L105" s="0" t="n">
        <v>1</v>
      </c>
    </row>
    <row r="106" customFormat="false" ht="12.75" hidden="false" customHeight="false" outlineLevel="0" collapsed="false">
      <c r="C106" s="30" t="n">
        <v>26</v>
      </c>
      <c r="K106" s="0" t="n">
        <v>1</v>
      </c>
      <c r="L106" s="0" t="n">
        <v>2</v>
      </c>
    </row>
    <row r="107" customFormat="false" ht="12.75" hidden="false" customHeight="false" outlineLevel="0" collapsed="false">
      <c r="C107" s="30" t="n">
        <v>27</v>
      </c>
    </row>
    <row r="108" customFormat="false" ht="12.75" hidden="false" customHeight="false" outlineLevel="0" collapsed="false">
      <c r="C108" s="130" t="n">
        <v>28</v>
      </c>
    </row>
    <row r="109" customFormat="false" ht="12.75" hidden="false" customHeight="false" outlineLevel="0" collapsed="false">
      <c r="C109" s="130" t="n">
        <v>29</v>
      </c>
      <c r="I109" s="0" t="n">
        <v>1</v>
      </c>
    </row>
    <row r="110" customFormat="false" ht="12.75" hidden="false" customHeight="false" outlineLevel="0" collapsed="false">
      <c r="C110" s="30" t="n">
        <v>30</v>
      </c>
      <c r="S110" s="134"/>
    </row>
    <row r="111" customFormat="false" ht="12.75" hidden="false" customHeight="false" outlineLevel="0" collapsed="false">
      <c r="C111" s="30" t="n">
        <v>31</v>
      </c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2.75" hidden="false" customHeight="false" outlineLevel="0" collapsed="false"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76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17</v>
      </c>
      <c r="K117" s="0" t="n">
        <f aca="false">SUM(K118:K148)</f>
        <v>8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25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130" t="n">
        <v>1</v>
      </c>
      <c r="U118" s="130" t="n">
        <v>1</v>
      </c>
    </row>
    <row r="119" customFormat="false" ht="12.75" hidden="false" customHeight="false" outlineLevel="0" collapsed="false">
      <c r="C119" s="30" t="n">
        <v>2</v>
      </c>
      <c r="U119" s="30" t="n">
        <v>2</v>
      </c>
    </row>
    <row r="120" customFormat="false" ht="12.75" hidden="false" customHeight="false" outlineLevel="0" collapsed="false">
      <c r="C120" s="30" t="n">
        <v>3</v>
      </c>
      <c r="U120" s="30" t="n">
        <v>3</v>
      </c>
    </row>
    <row r="121" customFormat="false" ht="12.75" hidden="false" customHeight="false" outlineLevel="0" collapsed="false">
      <c r="C121" s="30" t="n">
        <v>4</v>
      </c>
      <c r="U121" s="30" t="n">
        <v>4</v>
      </c>
    </row>
    <row r="122" customFormat="false" ht="12.75" hidden="false" customHeight="false" outlineLevel="0" collapsed="false">
      <c r="C122" s="30" t="n">
        <v>5</v>
      </c>
      <c r="J122" s="0" t="n">
        <v>4</v>
      </c>
      <c r="U122" s="30" t="n">
        <v>5</v>
      </c>
    </row>
    <row r="123" customFormat="false" ht="12.75" hidden="false" customHeight="false" outlineLevel="0" collapsed="false">
      <c r="C123" s="30" t="n">
        <v>6</v>
      </c>
      <c r="U123" s="30" t="n">
        <v>6</v>
      </c>
    </row>
    <row r="124" customFormat="false" ht="12.75" hidden="false" customHeight="false" outlineLevel="0" collapsed="false">
      <c r="C124" s="130" t="n">
        <v>7</v>
      </c>
      <c r="J124" s="0" t="n">
        <v>2</v>
      </c>
      <c r="U124" s="130" t="n">
        <v>7</v>
      </c>
    </row>
    <row r="125" customFormat="false" ht="12.75" hidden="false" customHeight="false" outlineLevel="0" collapsed="false">
      <c r="C125" s="130" t="n">
        <v>8</v>
      </c>
      <c r="J125" s="0" t="n">
        <v>1</v>
      </c>
      <c r="U125" s="130" t="n">
        <v>8</v>
      </c>
    </row>
    <row r="126" customFormat="false" ht="12.75" hidden="false" customHeight="false" outlineLevel="0" collapsed="false">
      <c r="C126" s="30" t="n">
        <v>9</v>
      </c>
      <c r="U126" s="30" t="n">
        <v>9</v>
      </c>
    </row>
    <row r="127" customFormat="false" ht="12.75" hidden="false" customHeight="false" outlineLevel="0" collapsed="false">
      <c r="C127" s="30" t="n">
        <v>10</v>
      </c>
      <c r="J127" s="0" t="n">
        <v>1</v>
      </c>
      <c r="U127" s="30" t="n">
        <v>10</v>
      </c>
    </row>
    <row r="128" customFormat="false" ht="12.75" hidden="false" customHeight="false" outlineLevel="0" collapsed="false">
      <c r="C128" s="30" t="n">
        <v>11</v>
      </c>
      <c r="J128" s="0" t="n">
        <v>1</v>
      </c>
      <c r="U128" s="30" t="n">
        <v>11</v>
      </c>
      <c r="Y128" s="134"/>
    </row>
    <row r="129" customFormat="false" ht="12.75" hidden="false" customHeight="false" outlineLevel="0" collapsed="false">
      <c r="C129" s="30" t="n">
        <v>12</v>
      </c>
      <c r="J129" s="0" t="n">
        <v>1</v>
      </c>
      <c r="U129" s="30" t="n">
        <v>12</v>
      </c>
    </row>
    <row r="130" customFormat="false" ht="12.75" hidden="false" customHeight="false" outlineLevel="0" collapsed="false">
      <c r="C130" s="30" t="n">
        <v>13</v>
      </c>
      <c r="U130" s="30" t="n">
        <v>13</v>
      </c>
    </row>
    <row r="131" customFormat="false" ht="12.75" hidden="false" customHeight="false" outlineLevel="0" collapsed="false">
      <c r="C131" s="130" t="n">
        <v>14</v>
      </c>
      <c r="U131" s="130" t="n">
        <v>14</v>
      </c>
    </row>
    <row r="132" customFormat="false" ht="12.75" hidden="false" customHeight="false" outlineLevel="0" collapsed="false">
      <c r="C132" s="130" t="n">
        <v>15</v>
      </c>
      <c r="J132" s="0" t="n">
        <v>7</v>
      </c>
      <c r="K132" s="0" t="n">
        <v>4</v>
      </c>
      <c r="U132" s="130" t="n">
        <v>15</v>
      </c>
    </row>
    <row r="133" customFormat="false" ht="12.75" hidden="false" customHeight="false" outlineLevel="0" collapsed="false">
      <c r="C133" s="30" t="n">
        <v>16</v>
      </c>
      <c r="U133" s="30" t="n">
        <v>16</v>
      </c>
    </row>
    <row r="134" customFormat="false" ht="12.75" hidden="false" customHeight="false" outlineLevel="0" collapsed="false">
      <c r="C134" s="30" t="n">
        <v>17</v>
      </c>
      <c r="U134" s="30" t="n">
        <v>17</v>
      </c>
    </row>
    <row r="135" customFormat="false" ht="12.75" hidden="false" customHeight="false" outlineLevel="0" collapsed="false">
      <c r="C135" s="30" t="n">
        <v>18</v>
      </c>
      <c r="U135" s="30" t="n">
        <v>18</v>
      </c>
    </row>
    <row r="136" customFormat="false" ht="12.75" hidden="false" customHeight="false" outlineLevel="0" collapsed="false">
      <c r="C136" s="30" t="n">
        <v>19</v>
      </c>
      <c r="U136" s="30" t="n">
        <v>19</v>
      </c>
    </row>
    <row r="137" customFormat="false" ht="12.75" hidden="false" customHeight="false" outlineLevel="0" collapsed="false">
      <c r="C137" s="30" t="n">
        <v>20</v>
      </c>
      <c r="U137" s="30" t="n">
        <v>20</v>
      </c>
    </row>
    <row r="138" customFormat="false" ht="12.75" hidden="false" customHeight="false" outlineLevel="0" collapsed="false">
      <c r="C138" s="130" t="n">
        <v>21</v>
      </c>
      <c r="U138" s="130" t="n">
        <v>21</v>
      </c>
    </row>
    <row r="139" customFormat="false" ht="12.75" hidden="false" customHeight="false" outlineLevel="0" collapsed="false">
      <c r="C139" s="130" t="n">
        <v>22</v>
      </c>
      <c r="K139" s="0" t="n">
        <v>4</v>
      </c>
      <c r="U139" s="130" t="n">
        <v>22</v>
      </c>
    </row>
    <row r="140" customFormat="false" ht="12.75" hidden="false" customHeight="false" outlineLevel="0" collapsed="false">
      <c r="C140" s="30" t="n">
        <v>23</v>
      </c>
      <c r="U140" s="30" t="n">
        <v>23</v>
      </c>
    </row>
    <row r="141" customFormat="false" ht="12.75" hidden="false" customHeight="false" outlineLevel="0" collapsed="false">
      <c r="C141" s="30" t="n">
        <v>24</v>
      </c>
      <c r="U141" s="30" t="n">
        <v>24</v>
      </c>
    </row>
    <row r="142" customFormat="false" ht="12.75" hidden="false" customHeight="false" outlineLevel="0" collapsed="false">
      <c r="C142" s="30" t="n">
        <v>25</v>
      </c>
      <c r="U142" s="30" t="n">
        <v>25</v>
      </c>
    </row>
    <row r="143" customFormat="false" ht="12.75" hidden="false" customHeight="false" outlineLevel="0" collapsed="false">
      <c r="C143" s="30" t="n">
        <v>26</v>
      </c>
      <c r="U143" s="30" t="n">
        <v>26</v>
      </c>
    </row>
    <row r="144" customFormat="false" ht="12.75" hidden="false" customHeight="false" outlineLevel="0" collapsed="false">
      <c r="C144" s="30" t="n">
        <v>27</v>
      </c>
      <c r="U144" s="30" t="n">
        <v>27</v>
      </c>
    </row>
    <row r="145" customFormat="false" ht="12.75" hidden="false" customHeight="false" outlineLevel="0" collapsed="false">
      <c r="C145" s="130" t="n">
        <v>28</v>
      </c>
      <c r="U145" s="130" t="n">
        <v>28</v>
      </c>
    </row>
    <row r="146" customFormat="false" ht="12.75" hidden="false" customHeight="false" outlineLevel="0" collapsed="false">
      <c r="C146" s="130" t="n">
        <v>29</v>
      </c>
      <c r="U146" s="130" t="n">
        <v>29</v>
      </c>
    </row>
    <row r="147" customFormat="false" ht="12.75" hidden="false" customHeight="false" outlineLevel="0" collapsed="false">
      <c r="C147" s="30" t="n">
        <v>30</v>
      </c>
      <c r="U147" s="30" t="n">
        <v>30</v>
      </c>
    </row>
    <row r="148" customFormat="false" ht="12.75" hidden="false" customHeight="false" outlineLevel="0" collapsed="false">
      <c r="C148" s="30" t="n">
        <v>31</v>
      </c>
      <c r="U148" s="30" t="n">
        <v>31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D22:AD28">
    <cfRule type="cellIs" priority="5" operator="equal" aboveAverage="0" equalAverage="0" bottom="0" percent="0" rank="0" text="" dxfId="0">
      <formula>$AD$18</formula>
    </cfRule>
  </conditionalFormatting>
  <conditionalFormatting sqref="AC30:AC51">
    <cfRule type="cellIs" priority="6" operator="equal" aboveAverage="0" equalAverage="0" bottom="0" percent="0" rank="0" text="" dxfId="0">
      <formula>$AC$18</formula>
    </cfRule>
    <cfRule type="cellIs" priority="7" operator="equal" aboveAverage="0" equalAverage="0" bottom="0" percent="0" rank="0" text="" dxfId="1">
      <formula>$AC$18</formula>
    </cfRule>
  </conditionalFormatting>
  <conditionalFormatting sqref="AD30:AD51">
    <cfRule type="cellIs" priority="8" operator="equal" aboveAverage="0" equalAverage="0" bottom="0" percent="0" rank="0" text="" dxfId="2">
      <formula>$AD$18</formula>
    </cfRule>
  </conditionalFormatting>
  <conditionalFormatting sqref="AB30:AB51">
    <cfRule type="cellIs" priority="9" operator="equal" aboveAverage="0" equalAverage="0" bottom="0" percent="0" rank="0" text="" dxfId="3">
      <formula>$AB$18</formula>
    </cfRule>
  </conditionalFormatting>
  <conditionalFormatting sqref="AB29">
    <cfRule type="cellIs" priority="10" operator="equal" aboveAverage="0" equalAverage="0" bottom="0" percent="0" rank="0" text="" dxfId="4">
      <formula>$AB$18</formula>
    </cfRule>
  </conditionalFormatting>
  <conditionalFormatting sqref="AB21">
    <cfRule type="cellIs" priority="11" operator="equal" aboveAverage="0" equalAverage="0" bottom="0" percent="0" rank="0" text="" dxfId="5">
      <formula>$AB$18</formula>
    </cfRule>
  </conditionalFormatting>
  <conditionalFormatting sqref="AB22">
    <cfRule type="cellIs" priority="12" operator="equal" aboveAverage="0" equalAverage="0" bottom="0" percent="0" rank="0" text="" dxfId="6">
      <formula>$AB$18</formula>
    </cfRule>
  </conditionalFormatting>
  <conditionalFormatting sqref="AB23">
    <cfRule type="cellIs" priority="13" operator="equal" aboveAverage="0" equalAverage="0" bottom="0" percent="0" rank="0" text="" dxfId="7">
      <formula>$AB$18</formula>
    </cfRule>
  </conditionalFormatting>
  <conditionalFormatting sqref="AB24">
    <cfRule type="cellIs" priority="14" operator="equal" aboveAverage="0" equalAverage="0" bottom="0" percent="0" rank="0" text="" dxfId="8">
      <formula>$AB$18</formula>
    </cfRule>
  </conditionalFormatting>
  <conditionalFormatting sqref="AB25">
    <cfRule type="cellIs" priority="15" operator="equal" aboveAverage="0" equalAverage="0" bottom="0" percent="0" rank="0" text="" dxfId="9">
      <formula>$AB$18</formula>
    </cfRule>
  </conditionalFormatting>
  <conditionalFormatting sqref="AB26">
    <cfRule type="cellIs" priority="16" operator="equal" aboveAverage="0" equalAverage="0" bottom="0" percent="0" rank="0" text="" dxfId="10">
      <formula>$AB$18</formula>
    </cfRule>
  </conditionalFormatting>
  <conditionalFormatting sqref="AB27">
    <cfRule type="cellIs" priority="17" operator="equal" aboveAverage="0" equalAverage="0" bottom="0" percent="0" rank="0" text="" dxfId="11">
      <formula>$AB$18</formula>
    </cfRule>
  </conditionalFormatting>
  <conditionalFormatting sqref="AB28">
    <cfRule type="cellIs" priority="18" operator="equal" aboveAverage="0" equalAverage="0" bottom="0" percent="0" rank="0" text="" dxfId="12">
      <formula>$AB$18</formula>
    </cfRule>
  </conditionalFormatting>
  <conditionalFormatting sqref="A20:A51">
    <cfRule type="cellIs" priority="19" operator="lessThan" aboveAverage="0" equalAverage="0" bottom="0" percent="0" rank="0" text="" dxfId="13">
      <formula>0</formula>
    </cfRule>
  </conditionalFormatting>
  <conditionalFormatting sqref="A21:A51">
    <cfRule type="cellIs" priority="20" operator="lessThan" aboveAverage="0" equalAverage="0" bottom="0" percent="0" rank="0" text="" dxfId="14">
      <formula>0</formula>
    </cfRule>
    <cfRule type="cellIs" priority="21" operator="lessThan" aboveAverage="0" equalAverage="0" bottom="0" percent="0" rank="0" text="" dxfId="15">
      <formula>0</formula>
    </cfRule>
    <cfRule type="cellIs" priority="22" operator="lessThan" aboveAverage="0" equalAverage="0" bottom="0" percent="0" rank="0" text="" dxfId="16">
      <formula>0</formula>
    </cfRule>
  </conditionalFormatting>
  <conditionalFormatting sqref="D81:L110">
    <cfRule type="cellIs" priority="23" operator="greaterThan" aboveAverage="0" equalAverage="0" bottom="0" percent="0" rank="0" text="" dxfId="0">
      <formula>0</formula>
    </cfRule>
  </conditionalFormatting>
  <conditionalFormatting sqref="D118:O147">
    <cfRule type="cellIs" priority="24" operator="greaterThan" aboveAverage="0" equalAverage="0" bottom="0" percent="0" rank="0" text="" dxfId="0">
      <formula>0</formula>
    </cfRule>
  </conditionalFormatting>
  <conditionalFormatting sqref="AC21:AC51">
    <cfRule type="cellIs" priority="25" operator="equal" aboveAverage="0" equalAverage="0" bottom="0" percent="0" rank="0" text="" dxfId="0">
      <formula>$AC$18</formula>
    </cfRule>
  </conditionalFormatting>
  <conditionalFormatting sqref="AD21:AD51">
    <cfRule type="cellIs" priority="26" operator="equal" aboveAverage="0" equalAverage="0" bottom="0" percent="0" rank="0" text="" dxfId="0">
      <formula>$AD$18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3734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2015-11-16T12:39:18Z</dcterms:created>
  <dc:creator>alexei</dc:creator>
  <dc:description/>
  <dc:language>en-US</dc:language>
  <cp:lastModifiedBy/>
  <dcterms:modified xsi:type="dcterms:W3CDTF">2018-03-05T18:01:33Z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