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cf6fa0ca0c978b58/Documents/"/>
    </mc:Choice>
  </mc:AlternateContent>
  <xr:revisionPtr revIDLastSave="1692" documentId="13_ncr:1_{1BFD6978-BA3C-4978-B546-04F93943F309}" xr6:coauthVersionLast="47" xr6:coauthVersionMax="47" xr10:uidLastSave="{7C7E0884-7705-42CB-B7E4-537D3DC8055C}"/>
  <bookViews>
    <workbookView xWindow="-108" yWindow="-108" windowWidth="23256" windowHeight="12456" activeTab="3" xr2:uid="{F97AE720-576F-46A4-9D64-5E51CE416377}"/>
  </bookViews>
  <sheets>
    <sheet name="Data" sheetId="1" r:id="rId1"/>
    <sheet name="Pivot Table 1" sheetId="4" r:id="rId2"/>
    <sheet name="Pivot table 2" sheetId="5" r:id="rId3"/>
    <sheet name="Dashboard" sheetId="6" r:id="rId4"/>
    <sheet name="Dashboard II" sheetId="7" r:id="rId5"/>
    <sheet name="Questions" sheetId="2" r:id="rId6"/>
  </sheets>
  <definedNames>
    <definedName name="Slicer_Department">#N/A</definedName>
    <definedName name="Slicer_Satisfaction_Category">#N/A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G4" i="5"/>
  <c r="E5" i="4"/>
  <c r="J17" i="5"/>
  <c r="H4" i="5"/>
  <c r="I4" i="5" l="1"/>
</calcChain>
</file>

<file path=xl/sharedStrings.xml><?xml version="1.0" encoding="utf-8"?>
<sst xmlns="http://schemas.openxmlformats.org/spreadsheetml/2006/main" count="744" uniqueCount="455">
  <si>
    <t>Department</t>
  </si>
  <si>
    <t>IND02438</t>
  </si>
  <si>
    <t>IND28133</t>
  </si>
  <si>
    <t>IND07164</t>
  </si>
  <si>
    <t>IND30478</t>
  </si>
  <si>
    <t>IND24003</t>
  </si>
  <si>
    <t>IND08609</t>
  </si>
  <si>
    <t>IND14345</t>
  </si>
  <si>
    <t>IND16300</t>
  </si>
  <si>
    <t>IND27336</t>
  </si>
  <si>
    <t>IND41409</t>
  </si>
  <si>
    <t>IND01460</t>
  </si>
  <si>
    <t>IND07665</t>
  </si>
  <si>
    <t>IND13556</t>
  </si>
  <si>
    <t>IND20559</t>
  </si>
  <si>
    <t>IND12896</t>
  </si>
  <si>
    <t>IND18204</t>
  </si>
  <si>
    <t>IND43525</t>
  </si>
  <si>
    <t>IND21424</t>
  </si>
  <si>
    <t>IND40030</t>
  </si>
  <si>
    <t>IND22302</t>
  </si>
  <si>
    <t>IND24750</t>
  </si>
  <si>
    <t>IND08173</t>
  </si>
  <si>
    <t>IND21310</t>
  </si>
  <si>
    <t>IND24366</t>
  </si>
  <si>
    <t>IND06318</t>
  </si>
  <si>
    <t>IND22204</t>
  </si>
  <si>
    <t>IND41510</t>
  </si>
  <si>
    <t>IND02947</t>
  </si>
  <si>
    <t>IND21633</t>
  </si>
  <si>
    <t>IND41210</t>
  </si>
  <si>
    <t>IND17550</t>
  </si>
  <si>
    <t>IND30016</t>
  </si>
  <si>
    <t>IND31764</t>
  </si>
  <si>
    <t>IND21118</t>
  </si>
  <si>
    <t>IND13230</t>
  </si>
  <si>
    <t>IND23503</t>
  </si>
  <si>
    <t>IND23009</t>
  </si>
  <si>
    <t>IND16251</t>
  </si>
  <si>
    <t>IND31502</t>
  </si>
  <si>
    <t>IND38874</t>
  </si>
  <si>
    <t>IND04297</t>
  </si>
  <si>
    <t>IND29124</t>
  </si>
  <si>
    <t>IND40935</t>
  </si>
  <si>
    <t>IND0463</t>
  </si>
  <si>
    <t>IND19955</t>
  </si>
  <si>
    <t>IND29898</t>
  </si>
  <si>
    <t>IND38961</t>
  </si>
  <si>
    <t>IND44725</t>
  </si>
  <si>
    <t>IND02198</t>
  </si>
  <si>
    <t>IND24197</t>
  </si>
  <si>
    <t>IND01835</t>
  </si>
  <si>
    <t>IND09516</t>
  </si>
  <si>
    <t>IND40870</t>
  </si>
  <si>
    <t>IND21560</t>
  </si>
  <si>
    <t>IND25217</t>
  </si>
  <si>
    <t>IND37503</t>
  </si>
  <si>
    <t>IND15216</t>
  </si>
  <si>
    <t>IND21703</t>
  </si>
  <si>
    <t>IND25958</t>
  </si>
  <si>
    <t>IND30439</t>
  </si>
  <si>
    <t>IND32895</t>
  </si>
  <si>
    <t>IND36072</t>
  </si>
  <si>
    <t>IND43578</t>
  </si>
  <si>
    <t>IND30248</t>
  </si>
  <si>
    <t>IND38757</t>
  </si>
  <si>
    <t>IND26312</t>
  </si>
  <si>
    <t>IND0234</t>
  </si>
  <si>
    <t>IND18896</t>
  </si>
  <si>
    <t>IND06323</t>
  </si>
  <si>
    <t>IND09616</t>
  </si>
  <si>
    <t>IND05081</t>
  </si>
  <si>
    <t>IND20622</t>
  </si>
  <si>
    <t>IND24625</t>
  </si>
  <si>
    <t>IND34139</t>
  </si>
  <si>
    <t>IND11972</t>
  </si>
  <si>
    <t>IND08365</t>
  </si>
  <si>
    <t>IND30334</t>
  </si>
  <si>
    <t>IND36638</t>
  </si>
  <si>
    <t>IND10308</t>
  </si>
  <si>
    <t>IND35179</t>
  </si>
  <si>
    <t>IND09604</t>
  </si>
  <si>
    <t>IND04427</t>
  </si>
  <si>
    <t>IND16967</t>
  </si>
  <si>
    <t>IND34303</t>
  </si>
  <si>
    <t>IND37496</t>
  </si>
  <si>
    <t>IND10898</t>
  </si>
  <si>
    <t>IND36692</t>
  </si>
  <si>
    <t>IND19455</t>
  </si>
  <si>
    <t>IND27490</t>
  </si>
  <si>
    <t>IND17538</t>
  </si>
  <si>
    <t>IND24185</t>
  </si>
  <si>
    <t>IND36961</t>
  </si>
  <si>
    <t>IND02719</t>
  </si>
  <si>
    <t>IND05615</t>
  </si>
  <si>
    <t>IND09082</t>
  </si>
  <si>
    <t>IND24961</t>
  </si>
  <si>
    <t>IND27342</t>
  </si>
  <si>
    <t>IND27994</t>
  </si>
  <si>
    <t>IND10485</t>
  </si>
  <si>
    <t>IND16337</t>
  </si>
  <si>
    <t>IND07521</t>
  </si>
  <si>
    <t>IND10328</t>
  </si>
  <si>
    <t>IND32485</t>
  </si>
  <si>
    <t>IND34746</t>
  </si>
  <si>
    <t>IND36536</t>
  </si>
  <si>
    <t>IND06361</t>
  </si>
  <si>
    <t>IND12562</t>
  </si>
  <si>
    <t>IND22820</t>
  </si>
  <si>
    <t>IND27386</t>
  </si>
  <si>
    <t>IND39001</t>
  </si>
  <si>
    <t>IND04678</t>
  </si>
  <si>
    <t>IND23073</t>
  </si>
  <si>
    <t>IND30104</t>
  </si>
  <si>
    <t>IND15117</t>
  </si>
  <si>
    <t>IND38017</t>
  </si>
  <si>
    <t>IND06875</t>
  </si>
  <si>
    <t>IND21577</t>
  </si>
  <si>
    <t>IND26914</t>
  </si>
  <si>
    <t>IND15804</t>
  </si>
  <si>
    <t>IND40954</t>
  </si>
  <si>
    <t>IND35990</t>
  </si>
  <si>
    <t>IND37669</t>
  </si>
  <si>
    <t>IND36618</t>
  </si>
  <si>
    <t>IND05008</t>
  </si>
  <si>
    <t>IND03262</t>
  </si>
  <si>
    <t>IND11117</t>
  </si>
  <si>
    <t>IND28138</t>
  </si>
  <si>
    <t>IND37226</t>
  </si>
  <si>
    <t>IND0521</t>
  </si>
  <si>
    <t>IND13372</t>
  </si>
  <si>
    <t>IND17302</t>
  </si>
  <si>
    <t>IND17471</t>
  </si>
  <si>
    <t>IND0881</t>
  </si>
  <si>
    <t>IND32175</t>
  </si>
  <si>
    <t>IND39036</t>
  </si>
  <si>
    <t>IND04634</t>
  </si>
  <si>
    <t>IND19947</t>
  </si>
  <si>
    <t>IND02513</t>
  </si>
  <si>
    <t>IND14819</t>
  </si>
  <si>
    <t>IND18272</t>
  </si>
  <si>
    <t>IND05552</t>
  </si>
  <si>
    <t>IND18930</t>
  </si>
  <si>
    <t>IND21059</t>
  </si>
  <si>
    <t>IND30847</t>
  </si>
  <si>
    <t>IND37054</t>
  </si>
  <si>
    <t>IND01497</t>
  </si>
  <si>
    <t>IND09083</t>
  </si>
  <si>
    <t>IND02261</t>
  </si>
  <si>
    <t>IND16957</t>
  </si>
  <si>
    <t>IND17000</t>
  </si>
  <si>
    <t>IND44713</t>
  </si>
  <si>
    <t>IND21308</t>
  </si>
  <si>
    <t>IND16549</t>
  </si>
  <si>
    <t>IND16885</t>
  </si>
  <si>
    <t>IND0303</t>
  </si>
  <si>
    <t>IND09693</t>
  </si>
  <si>
    <t>IND15384</t>
  </si>
  <si>
    <t>IND23381</t>
  </si>
  <si>
    <t>IND26259</t>
  </si>
  <si>
    <t>IND14788</t>
  </si>
  <si>
    <t>IND44000</t>
  </si>
  <si>
    <t>IND14758</t>
  </si>
  <si>
    <t>IND20741</t>
  </si>
  <si>
    <t>IND21140</t>
  </si>
  <si>
    <t>IND26885</t>
  </si>
  <si>
    <t>IND06026</t>
  </si>
  <si>
    <t>IND10990</t>
  </si>
  <si>
    <t>IND28377</t>
  </si>
  <si>
    <t>IND10806</t>
  </si>
  <si>
    <t>IND03259</t>
  </si>
  <si>
    <t>IND03963</t>
  </si>
  <si>
    <t>IND04181</t>
  </si>
  <si>
    <t>IND31430</t>
  </si>
  <si>
    <t>IND31870</t>
  </si>
  <si>
    <t>IND44113</t>
  </si>
  <si>
    <t>IND02033</t>
  </si>
  <si>
    <t>IND34753</t>
  </si>
  <si>
    <t>IND35044</t>
  </si>
  <si>
    <t>IND17131</t>
  </si>
  <si>
    <t>IND29549</t>
  </si>
  <si>
    <t>IND06962</t>
  </si>
  <si>
    <t>IND08956</t>
  </si>
  <si>
    <t>IND23874</t>
  </si>
  <si>
    <t>IND28320</t>
  </si>
  <si>
    <t>IND43812</t>
  </si>
  <si>
    <t>IND02857</t>
  </si>
  <si>
    <t>IND09513</t>
  </si>
  <si>
    <t>IND33556</t>
  </si>
  <si>
    <t>IND38080</t>
  </si>
  <si>
    <t>IND43469</t>
  </si>
  <si>
    <t>IND13463</t>
  </si>
  <si>
    <t>IND42799</t>
  </si>
  <si>
    <t>IND44570</t>
  </si>
  <si>
    <t>IND33860</t>
  </si>
  <si>
    <t>IND39257</t>
  </si>
  <si>
    <t>IND28422</t>
  </si>
  <si>
    <t>IND12179</t>
  </si>
  <si>
    <t>IND16585</t>
  </si>
  <si>
    <t>IND25094</t>
  </si>
  <si>
    <t>IND18533</t>
  </si>
  <si>
    <t>IND30817</t>
  </si>
  <si>
    <t>Emp ID</t>
  </si>
  <si>
    <t>Full Name</t>
  </si>
  <si>
    <t>Last Evaluation</t>
  </si>
  <si>
    <t>Average Number of Project</t>
  </si>
  <si>
    <t>Average Monthly Hours</t>
  </si>
  <si>
    <t>Service Years</t>
  </si>
  <si>
    <t>Work Accident</t>
  </si>
  <si>
    <t>Departed Staffs</t>
  </si>
  <si>
    <t>Thomas Miller</t>
  </si>
  <si>
    <t>Joshua Lewis</t>
  </si>
  <si>
    <t>Jonathan King</t>
  </si>
  <si>
    <t>Kyle Figueroa</t>
  </si>
  <si>
    <t>Shannon Allen</t>
  </si>
  <si>
    <t>Daryl Noble</t>
  </si>
  <si>
    <t>Tracy Figueroa</t>
  </si>
  <si>
    <t>Eric Sanders</t>
  </si>
  <si>
    <t>Joshua Nelson</t>
  </si>
  <si>
    <t>Donald Davis</t>
  </si>
  <si>
    <t>Emily Dawson</t>
  </si>
  <si>
    <t>Angela Davis</t>
  </si>
  <si>
    <t>Melissa Galvan</t>
  </si>
  <si>
    <t>Erin Smith</t>
  </si>
  <si>
    <t>James Hernandez</t>
  </si>
  <si>
    <t>Amanda White</t>
  </si>
  <si>
    <t>Michael Morton</t>
  </si>
  <si>
    <t>Michelle Moreno</t>
  </si>
  <si>
    <t>Shannon Wilson</t>
  </si>
  <si>
    <t>Chad Zamora</t>
  </si>
  <si>
    <t>Stephanie Rivera</t>
  </si>
  <si>
    <t>Tracy Briggs</t>
  </si>
  <si>
    <t>Kimberly Cooper</t>
  </si>
  <si>
    <t>Heather Mueller</t>
  </si>
  <si>
    <t>Susan Johnson</t>
  </si>
  <si>
    <t>Stephen Watson</t>
  </si>
  <si>
    <t>Amanda Brown</t>
  </si>
  <si>
    <t>Michelle Perez</t>
  </si>
  <si>
    <t>Kim Larson</t>
  </si>
  <si>
    <t>Emily Palmer</t>
  </si>
  <si>
    <t>Steven Anderson</t>
  </si>
  <si>
    <t>Dennis Nash</t>
  </si>
  <si>
    <t>Robin Hurst</t>
  </si>
  <si>
    <t>Samantha Williams</t>
  </si>
  <si>
    <t>Jesse Solis</t>
  </si>
  <si>
    <t>Carlos Bush</t>
  </si>
  <si>
    <t>Vicki Kim</t>
  </si>
  <si>
    <t>Karen Harmon</t>
  </si>
  <si>
    <t>Alexandra Wilson</t>
  </si>
  <si>
    <t>Stephanie Lawson</t>
  </si>
  <si>
    <t>Walter Barker</t>
  </si>
  <si>
    <t>Mallory Lawrence</t>
  </si>
  <si>
    <t>Jonathan Stanley</t>
  </si>
  <si>
    <t>Jamie Wells</t>
  </si>
  <si>
    <t>James Berg</t>
  </si>
  <si>
    <t>Elizabeth Bowen</t>
  </si>
  <si>
    <t>Cynthia Ochoa</t>
  </si>
  <si>
    <t>Kristine Smith</t>
  </si>
  <si>
    <t>Walter Jones</t>
  </si>
  <si>
    <t>Brian Anderson</t>
  </si>
  <si>
    <t>Jessica Robinson</t>
  </si>
  <si>
    <t>Harold Nguyen</t>
  </si>
  <si>
    <t>Marilyn Williams</t>
  </si>
  <si>
    <t>Victoria Townsend</t>
  </si>
  <si>
    <t>David Odom</t>
  </si>
  <si>
    <t>Melissa Nguyen</t>
  </si>
  <si>
    <t>Rachel Harris</t>
  </si>
  <si>
    <t>Lori Garcia</t>
  </si>
  <si>
    <t>Corey Orr</t>
  </si>
  <si>
    <t>Janet Campbell</t>
  </si>
  <si>
    <t>Glen Johnson</t>
  </si>
  <si>
    <t>Brandon Vega</t>
  </si>
  <si>
    <t>Maria Short</t>
  </si>
  <si>
    <t>Alejandro Rice</t>
  </si>
  <si>
    <t>Debra Chen</t>
  </si>
  <si>
    <t>Dana Taylor</t>
  </si>
  <si>
    <t>Jordan Morales</t>
  </si>
  <si>
    <t>Gregory Wong</t>
  </si>
  <si>
    <t>Thomas Baxter</t>
  </si>
  <si>
    <t>Amy Garcia</t>
  </si>
  <si>
    <t>Bradley Paul</t>
  </si>
  <si>
    <t>John Moore</t>
  </si>
  <si>
    <t>Allison Smith</t>
  </si>
  <si>
    <t>Melissa Dunn</t>
  </si>
  <si>
    <t>Daniel Mata</t>
  </si>
  <si>
    <t>Paula Gamble</t>
  </si>
  <si>
    <t>Sarah Fernandez</t>
  </si>
  <si>
    <t>Kathryn Scott</t>
  </si>
  <si>
    <t>Steven Schroeder</t>
  </si>
  <si>
    <t>Calvin Mullen</t>
  </si>
  <si>
    <t>Mark Wilson</t>
  </si>
  <si>
    <t>Debbie Torres</t>
  </si>
  <si>
    <t>Carrie Lowe</t>
  </si>
  <si>
    <t>Jerry Mccoy</t>
  </si>
  <si>
    <t>Ashley Bradshaw</t>
  </si>
  <si>
    <t>Molly Jones</t>
  </si>
  <si>
    <t>Daniel Young</t>
  </si>
  <si>
    <t>Sarah Levy</t>
  </si>
  <si>
    <t>Susan Foley</t>
  </si>
  <si>
    <t>Gail Taylor</t>
  </si>
  <si>
    <t>Colleen Jacobson</t>
  </si>
  <si>
    <t>Patricia Campos</t>
  </si>
  <si>
    <t>Amy Carr</t>
  </si>
  <si>
    <t>Renee Jones</t>
  </si>
  <si>
    <t>Cheryl Spencer</t>
  </si>
  <si>
    <t>Mary Barber</t>
  </si>
  <si>
    <t>Christy Snyder</t>
  </si>
  <si>
    <t>Tracy Morris</t>
  </si>
  <si>
    <t>Brittany Jackson</t>
  </si>
  <si>
    <t>Ronald Flores</t>
  </si>
  <si>
    <t>William Taylor</t>
  </si>
  <si>
    <t>Jeffrey Hodges</t>
  </si>
  <si>
    <t>Michael Raymond</t>
  </si>
  <si>
    <t>Patrick Green</t>
  </si>
  <si>
    <t>Jennifer Gilbert</t>
  </si>
  <si>
    <t>Justin Williams</t>
  </si>
  <si>
    <t>Kevin Welch</t>
  </si>
  <si>
    <t>Jackie Holden</t>
  </si>
  <si>
    <t>Brian Thomas</t>
  </si>
  <si>
    <t>Danielle Rodriguez</t>
  </si>
  <si>
    <t>Kathleen May</t>
  </si>
  <si>
    <t>Robert Ward</t>
  </si>
  <si>
    <t>Samantha Baldwin</t>
  </si>
  <si>
    <t>Michael Moore</t>
  </si>
  <si>
    <t>Brandon Weber</t>
  </si>
  <si>
    <t>Adrian Walker</t>
  </si>
  <si>
    <t>Michael Rodriguez</t>
  </si>
  <si>
    <t>Johnathan Williams</t>
  </si>
  <si>
    <t>Nicholas Johnson</t>
  </si>
  <si>
    <t>Jeffery Fields</t>
  </si>
  <si>
    <t>Dawn Martin</t>
  </si>
  <si>
    <t>Jill Anderson</t>
  </si>
  <si>
    <t>Alicia Butler</t>
  </si>
  <si>
    <t>Samantha Allen</t>
  </si>
  <si>
    <t>Geoffrey Kelley</t>
  </si>
  <si>
    <t>James Lee</t>
  </si>
  <si>
    <t>Michael Perez</t>
  </si>
  <si>
    <t>John Elliott</t>
  </si>
  <si>
    <t>Stacy Wilson</t>
  </si>
  <si>
    <t>Patrick Manning</t>
  </si>
  <si>
    <t>Denise Singleton</t>
  </si>
  <si>
    <t>Alyssa Montoya</t>
  </si>
  <si>
    <t>Rhonda Skinner</t>
  </si>
  <si>
    <t>Timothy Avery</t>
  </si>
  <si>
    <t>Angela Carpenter</t>
  </si>
  <si>
    <t>Andrew Johnson</t>
  </si>
  <si>
    <t>Jessica Tate</t>
  </si>
  <si>
    <t>Matthew Martin</t>
  </si>
  <si>
    <t>Timothy Johnson</t>
  </si>
  <si>
    <t>James Reese</t>
  </si>
  <si>
    <t>Katrina Williams</t>
  </si>
  <si>
    <t>Jasmine Payne</t>
  </si>
  <si>
    <t>Heidi Villa</t>
  </si>
  <si>
    <t>Patricia Collins</t>
  </si>
  <si>
    <t>Cesar Davis</t>
  </si>
  <si>
    <t>Brett Butler</t>
  </si>
  <si>
    <t>Cristina Garcia</t>
  </si>
  <si>
    <t>Joshua White</t>
  </si>
  <si>
    <t>Bethany Castro</t>
  </si>
  <si>
    <t>Mary Singh</t>
  </si>
  <si>
    <t>Scott Johnson</t>
  </si>
  <si>
    <t>Matthew Moran</t>
  </si>
  <si>
    <t>Susan Hill</t>
  </si>
  <si>
    <t>Sherry Werner</t>
  </si>
  <si>
    <t>Jon Hays</t>
  </si>
  <si>
    <t>Kelly Bryant</t>
  </si>
  <si>
    <t>Ryan Avila</t>
  </si>
  <si>
    <t>Jenny Riley</t>
  </si>
  <si>
    <t>Elizabeth Williams</t>
  </si>
  <si>
    <t>Michael Oneal</t>
  </si>
  <si>
    <t>Daniel Lopez</t>
  </si>
  <si>
    <t>William Thomas</t>
  </si>
  <si>
    <t>Anthony Barton</t>
  </si>
  <si>
    <t>William Reed</t>
  </si>
  <si>
    <t>Yvette Hughes</t>
  </si>
  <si>
    <t>Leslie Wallace</t>
  </si>
  <si>
    <t>Alexis Hickman</t>
  </si>
  <si>
    <t>Laura Gonzalez</t>
  </si>
  <si>
    <t>Joshua Fowler</t>
  </si>
  <si>
    <t>Shannon Gray</t>
  </si>
  <si>
    <t>Vincent Jones</t>
  </si>
  <si>
    <t>Cindy West</t>
  </si>
  <si>
    <t>Patricia Ortega</t>
  </si>
  <si>
    <t>Andrew Dalton</t>
  </si>
  <si>
    <t>Michael Riley</t>
  </si>
  <si>
    <t>Kara Garcia</t>
  </si>
  <si>
    <t>Carrie Smith</t>
  </si>
  <si>
    <t>Shane Lewis</t>
  </si>
  <si>
    <t>Russell Newton</t>
  </si>
  <si>
    <t>Robert Gonzalez</t>
  </si>
  <si>
    <t>Tyrone Underwood</t>
  </si>
  <si>
    <t>Brian Delgado</t>
  </si>
  <si>
    <t>Manuel Sanchez</t>
  </si>
  <si>
    <t>Joshua Chen</t>
  </si>
  <si>
    <t>Douglas Sweeney</t>
  </si>
  <si>
    <t>Joseph Friedman</t>
  </si>
  <si>
    <t>Steven Hernandez</t>
  </si>
  <si>
    <t>Shannon Ingram</t>
  </si>
  <si>
    <t>Drew Rojas</t>
  </si>
  <si>
    <t>Michael Baker</t>
  </si>
  <si>
    <t>Stephanie Fisher</t>
  </si>
  <si>
    <t>Jeremy Miller</t>
  </si>
  <si>
    <t>Daniel Pierce</t>
  </si>
  <si>
    <t>Michael Hernandez</t>
  </si>
  <si>
    <t>Victor Gutierrez</t>
  </si>
  <si>
    <t>Sales</t>
  </si>
  <si>
    <t>Accounting</t>
  </si>
  <si>
    <t>Technical</t>
  </si>
  <si>
    <t>Support</t>
  </si>
  <si>
    <t>Management</t>
  </si>
  <si>
    <t>Marketing</t>
  </si>
  <si>
    <t>Human Resource</t>
  </si>
  <si>
    <t>Information Technology</t>
  </si>
  <si>
    <t>Product Management</t>
  </si>
  <si>
    <t>Salary</t>
  </si>
  <si>
    <t>Douglas Lindsey</t>
  </si>
  <si>
    <t>Anthony Roberson</t>
  </si>
  <si>
    <t>Stephanie Bailey</t>
  </si>
  <si>
    <t>Alexis Smith Dds</t>
  </si>
  <si>
    <t>Autumn Taylor</t>
  </si>
  <si>
    <t>1. Total number of staffs 
2. Total number of current staffs 
3. What is the average satisfaction level of employees in each department? 
4. How many employees are in each salary category within each department? 
5. What is the average number of projects completed by employees in each department? 
6. How many employees have left the company in each department? Attricion &amp; Attricion rate 
7. What is the average monthly hours worked by employees in each department? 
8. How many employees have been promoted in the last five years in each department?
9. How many work accidents have occurred in each department?</t>
  </si>
  <si>
    <t>Last 5 Years Promotion</t>
  </si>
  <si>
    <t>Count of Emp ID</t>
  </si>
  <si>
    <t>Question 1</t>
  </si>
  <si>
    <t>Question 2</t>
  </si>
  <si>
    <t>Row Labels</t>
  </si>
  <si>
    <t>Grand Total</t>
  </si>
  <si>
    <t>Satisfaction Category</t>
  </si>
  <si>
    <t>Satisfaction Level</t>
  </si>
  <si>
    <t>Question 3</t>
  </si>
  <si>
    <t>(All)</t>
  </si>
  <si>
    <t>Average of Satisfaction Level</t>
  </si>
  <si>
    <t>Question 4</t>
  </si>
  <si>
    <t>Salary Category</t>
  </si>
  <si>
    <t>Question 5</t>
  </si>
  <si>
    <t>Average of Average Number of Project</t>
  </si>
  <si>
    <t>Question 6</t>
  </si>
  <si>
    <t>Sum of Departed Staffs</t>
  </si>
  <si>
    <t>Employee Count</t>
  </si>
  <si>
    <t>Attrition</t>
  </si>
  <si>
    <t>Attrition rate</t>
  </si>
  <si>
    <t>Question 7</t>
  </si>
  <si>
    <t>Sum of Average Monthly Hours</t>
  </si>
  <si>
    <t>Sum of Last 5 Years Promotion</t>
  </si>
  <si>
    <t>Question 8</t>
  </si>
  <si>
    <t>Question 9</t>
  </si>
  <si>
    <t>Sum of Work Accident</t>
  </si>
  <si>
    <t>Count of Salary Category</t>
  </si>
  <si>
    <t>Average Income</t>
  </si>
  <si>
    <t>High Income</t>
  </si>
  <si>
    <t>Low Income</t>
  </si>
  <si>
    <t>Premium Income</t>
  </si>
  <si>
    <t>Column Labels</t>
  </si>
  <si>
    <t>Total Work Accident</t>
  </si>
  <si>
    <t>Total Number of Current Staffs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</si>
</sst>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9" fontId="0" fillId="0" borderId="0" xfId="0" applyNumberFormat="1"/>
    <xf numFmtId="49" fontId="0" fillId="0" borderId="0" xfId="0" applyNumberFormat="1"/>
    <xf numFmtId="1" fontId="0" fillId="0" borderId="0" xfId="0" applyNumberFormat="1"/>
    <xf numFmtId="164" fontId="0" fillId="0" borderId="0" xfId="0" applyNumberFormat="1"/>
    <xf numFmtId="0" fontId="0" fillId="0" borderId="0" xfId="0" applyAlignment="1">
      <alignment wrapText="1"/>
    </xf>
    <xf numFmtId="0" fontId="0" fillId="0" borderId="0" xfId="0" applyAlignment="1">
      <alignment vertical="center"/>
    </xf>
    <xf numFmtId="0" fontId="0" fillId="0" borderId="0" xfId="0" pivotButton="1"/>
    <xf numFmtId="0" fontId="0" fillId="0" borderId="0" xfId="0" applyAlignment="1">
      <alignment horizontal="left"/>
    </xf>
    <xf numFmtId="1" fontId="0" fillId="0" borderId="0" xfId="0" applyNumberFormat="1" applyAlignment="1">
      <alignment horizontal="left"/>
    </xf>
    <xf numFmtId="10" fontId="0" fillId="0" borderId="0" xfId="0" applyNumberFormat="1"/>
    <xf numFmtId="0" fontId="1" fillId="0" borderId="0" xfId="0" applyFont="1"/>
    <xf numFmtId="10" fontId="1" fillId="0" borderId="0" xfId="0" applyNumberFormat="1" applyFont="1"/>
    <xf numFmtId="0" fontId="0" fillId="0" borderId="0" xfId="0" applyNumberFormat="1"/>
    <xf numFmtId="0" fontId="0" fillId="2" borderId="0" xfId="0" applyFill="1"/>
  </cellXfs>
  <cellStyles count="1">
    <cellStyle name="Normal" xfId="0" builtinId="0"/>
  </cellStyles>
  <dxfs count="15">
    <dxf>
      <numFmt numFmtId="30" formatCode="@"/>
    </dxf>
    <dxf>
      <numFmt numFmtId="164" formatCode="[$£-809]#,##0"/>
    </dxf>
    <dxf>
      <numFmt numFmtId="30" formatCode="@"/>
    </dxf>
    <dxf>
      <numFmt numFmtId="1" formatCode="0"/>
    </dxf>
    <dxf>
      <numFmt numFmtId="1" formatCode="0"/>
    </dxf>
    <dxf>
      <numFmt numFmtId="1" formatCode="0"/>
    </dxf>
    <dxf>
      <numFmt numFmtId="1" formatCode="0"/>
    </dxf>
    <dxf>
      <numFmt numFmtId="1" formatCode="0"/>
    </dxf>
    <dxf>
      <numFmt numFmtId="1" formatCode="0"/>
    </dxf>
    <dxf>
      <numFmt numFmtId="13" formatCode="0%"/>
    </dxf>
    <dxf>
      <numFmt numFmtId="30" formatCode="@"/>
    </dxf>
    <dxf>
      <numFmt numFmtId="13" formatCode="0%"/>
    </dxf>
    <dxf>
      <numFmt numFmtId="30" formatCode="@"/>
      <fill>
        <patternFill patternType="none">
          <fgColor indexed="64"/>
          <bgColor indexed="65"/>
        </patternFill>
      </fill>
    </dxf>
    <dxf>
      <numFmt numFmtId="30" formatCode="@"/>
      <fill>
        <patternFill patternType="none">
          <fgColor indexed="64"/>
          <bgColor indexed="65"/>
        </patternFill>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1!PivotTable3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CURRENT</a:t>
            </a:r>
            <a:r>
              <a:rPr lang="en-US" sz="1200" b="1" baseline="0"/>
              <a:t> NUMBER OF STAFFS PER DEPT</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1'!$D$4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1'!$C$5:$C$14</c:f>
              <c:strCache>
                <c:ptCount val="9"/>
                <c:pt idx="0">
                  <c:v>Management</c:v>
                </c:pt>
                <c:pt idx="1">
                  <c:v>Accounting</c:v>
                </c:pt>
                <c:pt idx="2">
                  <c:v>Human Resource</c:v>
                </c:pt>
                <c:pt idx="3">
                  <c:v>Marketing</c:v>
                </c:pt>
                <c:pt idx="4">
                  <c:v>Product Management</c:v>
                </c:pt>
                <c:pt idx="5">
                  <c:v>Information Technology</c:v>
                </c:pt>
                <c:pt idx="6">
                  <c:v>Support</c:v>
                </c:pt>
                <c:pt idx="7">
                  <c:v>Technical</c:v>
                </c:pt>
                <c:pt idx="8">
                  <c:v>Sales</c:v>
                </c:pt>
              </c:strCache>
            </c:strRef>
          </c:cat>
          <c:val>
            <c:numRef>
              <c:f>'Pivot Table 1'!$D$5:$D$14</c:f>
              <c:numCache>
                <c:formatCode>General</c:formatCode>
                <c:ptCount val="9"/>
                <c:pt idx="0">
                  <c:v>3</c:v>
                </c:pt>
                <c:pt idx="1">
                  <c:v>5</c:v>
                </c:pt>
                <c:pt idx="2">
                  <c:v>7</c:v>
                </c:pt>
                <c:pt idx="3">
                  <c:v>8</c:v>
                </c:pt>
                <c:pt idx="4">
                  <c:v>8</c:v>
                </c:pt>
                <c:pt idx="5">
                  <c:v>8</c:v>
                </c:pt>
                <c:pt idx="6">
                  <c:v>17</c:v>
                </c:pt>
                <c:pt idx="7">
                  <c:v>30</c:v>
                </c:pt>
                <c:pt idx="8">
                  <c:v>42</c:v>
                </c:pt>
              </c:numCache>
            </c:numRef>
          </c:val>
          <c:extLst>
            <c:ext xmlns:c16="http://schemas.microsoft.com/office/drawing/2014/chart" uri="{C3380CC4-5D6E-409C-BE32-E72D297353CC}">
              <c16:uniqueId val="{00000000-A95E-49BA-A666-2D4CA9325C61}"/>
            </c:ext>
          </c:extLst>
        </c:ser>
        <c:dLbls>
          <c:dLblPos val="outEnd"/>
          <c:showLegendKey val="0"/>
          <c:showVal val="1"/>
          <c:showCatName val="0"/>
          <c:showSerName val="0"/>
          <c:showPercent val="0"/>
          <c:showBubbleSize val="0"/>
        </c:dLbls>
        <c:gapWidth val="182"/>
        <c:axId val="1629733023"/>
        <c:axId val="1629746943"/>
      </c:barChart>
      <c:catAx>
        <c:axId val="1629733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746943"/>
        <c:crosses val="autoZero"/>
        <c:auto val="1"/>
        <c:lblAlgn val="ctr"/>
        <c:lblOffset val="100"/>
        <c:noMultiLvlLbl val="0"/>
      </c:catAx>
      <c:valAx>
        <c:axId val="1629746943"/>
        <c:scaling>
          <c:orientation val="minMax"/>
        </c:scaling>
        <c:delete val="1"/>
        <c:axPos val="b"/>
        <c:numFmt formatCode="General" sourceLinked="1"/>
        <c:majorTickMark val="none"/>
        <c:minorTickMark val="none"/>
        <c:tickLblPos val="nextTo"/>
        <c:crossAx val="162973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1!PivotTable6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EMPLOYEE</a:t>
            </a:r>
            <a:r>
              <a:rPr lang="en-US" sz="1400" b="1" baseline="0"/>
              <a:t> SATISFACTION RATE PER DEPT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 1'!$D$19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1'!$C$20:$C$28</c:f>
              <c:strCache>
                <c:ptCount val="9"/>
                <c:pt idx="0">
                  <c:v>Accounting</c:v>
                </c:pt>
                <c:pt idx="1">
                  <c:v>Human Resource</c:v>
                </c:pt>
                <c:pt idx="2">
                  <c:v>Information Technology</c:v>
                </c:pt>
                <c:pt idx="3">
                  <c:v>Management</c:v>
                </c:pt>
                <c:pt idx="4">
                  <c:v>Marketing</c:v>
                </c:pt>
                <c:pt idx="5">
                  <c:v>Product Management</c:v>
                </c:pt>
                <c:pt idx="6">
                  <c:v>Sales</c:v>
                </c:pt>
                <c:pt idx="7">
                  <c:v>Support</c:v>
                </c:pt>
                <c:pt idx="8">
                  <c:v>Technical</c:v>
                </c:pt>
              </c:strCache>
            </c:strRef>
          </c:cat>
          <c:val>
            <c:numRef>
              <c:f>'Pivot Table 1'!$D$20:$D$28</c:f>
              <c:numCache>
                <c:formatCode>0%</c:formatCode>
                <c:ptCount val="9"/>
                <c:pt idx="0">
                  <c:v>0.37000000000000005</c:v>
                </c:pt>
                <c:pt idx="1">
                  <c:v>0.41833333333333339</c:v>
                </c:pt>
                <c:pt idx="2">
                  <c:v>0.37166666666666676</c:v>
                </c:pt>
                <c:pt idx="3">
                  <c:v>0.61250000000000004</c:v>
                </c:pt>
                <c:pt idx="4">
                  <c:v>0.42076923076923084</c:v>
                </c:pt>
                <c:pt idx="5">
                  <c:v>0.41785714285714282</c:v>
                </c:pt>
                <c:pt idx="6">
                  <c:v>0.42911764705882349</c:v>
                </c:pt>
                <c:pt idx="7">
                  <c:v>0.41192307692307695</c:v>
                </c:pt>
                <c:pt idx="8">
                  <c:v>0.40146341463414636</c:v>
                </c:pt>
              </c:numCache>
            </c:numRef>
          </c:val>
          <c:extLst>
            <c:ext xmlns:c16="http://schemas.microsoft.com/office/drawing/2014/chart" uri="{C3380CC4-5D6E-409C-BE32-E72D297353CC}">
              <c16:uniqueId val="{00000000-6341-4189-BACD-1EE43D4C9A7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EMPLOYEE SALARY CATEGORY PER DEPT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1'!$K$2:$K$3</c:f>
              <c:strCache>
                <c:ptCount val="1"/>
                <c:pt idx="0">
                  <c:v>Accounting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1'!$K$4:$K$7</c:f>
              <c:numCache>
                <c:formatCode>General</c:formatCode>
                <c:ptCount val="4"/>
                <c:pt idx="0">
                  <c:v>1</c:v>
                </c:pt>
                <c:pt idx="1">
                  <c:v>3</c:v>
                </c:pt>
                <c:pt idx="3">
                  <c:v>7</c:v>
                </c:pt>
              </c:numCache>
            </c:numRef>
          </c:val>
          <c:extLst>
            <c:ext xmlns:c16="http://schemas.microsoft.com/office/drawing/2014/chart" uri="{C3380CC4-5D6E-409C-BE32-E72D297353CC}">
              <c16:uniqueId val="{00000000-38E8-44B4-BAC9-446CDA6CF98B}"/>
            </c:ext>
          </c:extLst>
        </c:ser>
        <c:ser>
          <c:idx val="1"/>
          <c:order val="1"/>
          <c:tx>
            <c:strRef>
              <c:f>'Pivot Table 1'!$L$2:$L$3</c:f>
              <c:strCache>
                <c:ptCount val="1"/>
                <c:pt idx="0">
                  <c:v>Human Resource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1'!$L$4:$L$7</c:f>
              <c:numCache>
                <c:formatCode>General</c:formatCode>
                <c:ptCount val="4"/>
                <c:pt idx="0">
                  <c:v>2</c:v>
                </c:pt>
                <c:pt idx="1">
                  <c:v>2</c:v>
                </c:pt>
                <c:pt idx="2">
                  <c:v>2</c:v>
                </c:pt>
                <c:pt idx="3">
                  <c:v>6</c:v>
                </c:pt>
              </c:numCache>
            </c:numRef>
          </c:val>
          <c:extLst>
            <c:ext xmlns:c16="http://schemas.microsoft.com/office/drawing/2014/chart" uri="{C3380CC4-5D6E-409C-BE32-E72D297353CC}">
              <c16:uniqueId val="{00000013-38E8-44B4-BAC9-446CDA6CF98B}"/>
            </c:ext>
          </c:extLst>
        </c:ser>
        <c:ser>
          <c:idx val="2"/>
          <c:order val="2"/>
          <c:tx>
            <c:strRef>
              <c:f>'Pivot Table 1'!$M$2:$M$3</c:f>
              <c:strCache>
                <c:ptCount val="1"/>
                <c:pt idx="0">
                  <c:v>Information Technology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1'!$M$4:$M$7</c:f>
              <c:numCache>
                <c:formatCode>General</c:formatCode>
                <c:ptCount val="4"/>
                <c:pt idx="0">
                  <c:v>1</c:v>
                </c:pt>
                <c:pt idx="1">
                  <c:v>2</c:v>
                </c:pt>
                <c:pt idx="3">
                  <c:v>9</c:v>
                </c:pt>
              </c:numCache>
            </c:numRef>
          </c:val>
          <c:extLst>
            <c:ext xmlns:c16="http://schemas.microsoft.com/office/drawing/2014/chart" uri="{C3380CC4-5D6E-409C-BE32-E72D297353CC}">
              <c16:uniqueId val="{00000014-38E8-44B4-BAC9-446CDA6CF98B}"/>
            </c:ext>
          </c:extLst>
        </c:ser>
        <c:ser>
          <c:idx val="3"/>
          <c:order val="3"/>
          <c:tx>
            <c:strRef>
              <c:f>'Pivot Table 1'!$N$2:$N$3</c:f>
              <c:strCache>
                <c:ptCount val="1"/>
                <c:pt idx="0">
                  <c:v>Management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1'!$N$4:$N$7</c:f>
              <c:numCache>
                <c:formatCode>General</c:formatCode>
                <c:ptCount val="4"/>
                <c:pt idx="1">
                  <c:v>1</c:v>
                </c:pt>
                <c:pt idx="2">
                  <c:v>1</c:v>
                </c:pt>
                <c:pt idx="3">
                  <c:v>2</c:v>
                </c:pt>
              </c:numCache>
            </c:numRef>
          </c:val>
          <c:extLst>
            <c:ext xmlns:c16="http://schemas.microsoft.com/office/drawing/2014/chart" uri="{C3380CC4-5D6E-409C-BE32-E72D297353CC}">
              <c16:uniqueId val="{00000015-38E8-44B4-BAC9-446CDA6CF98B}"/>
            </c:ext>
          </c:extLst>
        </c:ser>
        <c:ser>
          <c:idx val="4"/>
          <c:order val="4"/>
          <c:tx>
            <c:strRef>
              <c:f>'Pivot Table 1'!$O$2:$O$3</c:f>
              <c:strCache>
                <c:ptCount val="1"/>
                <c:pt idx="0">
                  <c:v>Marketing</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1'!$O$4:$O$7</c:f>
              <c:numCache>
                <c:formatCode>General</c:formatCode>
                <c:ptCount val="4"/>
                <c:pt idx="0">
                  <c:v>1</c:v>
                </c:pt>
                <c:pt idx="1">
                  <c:v>2</c:v>
                </c:pt>
                <c:pt idx="2">
                  <c:v>2</c:v>
                </c:pt>
                <c:pt idx="3">
                  <c:v>8</c:v>
                </c:pt>
              </c:numCache>
            </c:numRef>
          </c:val>
          <c:extLst>
            <c:ext xmlns:c16="http://schemas.microsoft.com/office/drawing/2014/chart" uri="{C3380CC4-5D6E-409C-BE32-E72D297353CC}">
              <c16:uniqueId val="{00000016-38E8-44B4-BAC9-446CDA6CF98B}"/>
            </c:ext>
          </c:extLst>
        </c:ser>
        <c:ser>
          <c:idx val="5"/>
          <c:order val="5"/>
          <c:tx>
            <c:strRef>
              <c:f>'Pivot Table 1'!$P$2:$P$3</c:f>
              <c:strCache>
                <c:ptCount val="1"/>
                <c:pt idx="0">
                  <c:v>Product Management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1'!$P$4:$P$7</c:f>
              <c:numCache>
                <c:formatCode>General</c:formatCode>
                <c:ptCount val="4"/>
                <c:pt idx="0">
                  <c:v>1</c:v>
                </c:pt>
                <c:pt idx="1">
                  <c:v>3</c:v>
                </c:pt>
                <c:pt idx="2">
                  <c:v>4</c:v>
                </c:pt>
                <c:pt idx="3">
                  <c:v>6</c:v>
                </c:pt>
              </c:numCache>
            </c:numRef>
          </c:val>
          <c:extLst>
            <c:ext xmlns:c16="http://schemas.microsoft.com/office/drawing/2014/chart" uri="{C3380CC4-5D6E-409C-BE32-E72D297353CC}">
              <c16:uniqueId val="{00000017-38E8-44B4-BAC9-446CDA6CF98B}"/>
            </c:ext>
          </c:extLst>
        </c:ser>
        <c:ser>
          <c:idx val="6"/>
          <c:order val="6"/>
          <c:tx>
            <c:strRef>
              <c:f>'Pivot Table 1'!$Q$2:$Q$3</c:f>
              <c:strCache>
                <c:ptCount val="1"/>
                <c:pt idx="0">
                  <c:v>Sales</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1'!$Q$4:$Q$7</c:f>
              <c:numCache>
                <c:formatCode>General</c:formatCode>
                <c:ptCount val="4"/>
                <c:pt idx="0">
                  <c:v>4</c:v>
                </c:pt>
                <c:pt idx="1">
                  <c:v>20</c:v>
                </c:pt>
                <c:pt idx="2">
                  <c:v>7</c:v>
                </c:pt>
                <c:pt idx="3">
                  <c:v>37</c:v>
                </c:pt>
              </c:numCache>
            </c:numRef>
          </c:val>
          <c:extLst>
            <c:ext xmlns:c16="http://schemas.microsoft.com/office/drawing/2014/chart" uri="{C3380CC4-5D6E-409C-BE32-E72D297353CC}">
              <c16:uniqueId val="{00000018-38E8-44B4-BAC9-446CDA6CF98B}"/>
            </c:ext>
          </c:extLst>
        </c:ser>
        <c:ser>
          <c:idx val="7"/>
          <c:order val="7"/>
          <c:tx>
            <c:strRef>
              <c:f>'Pivot Table 1'!$R$2:$R$3</c:f>
              <c:strCache>
                <c:ptCount val="1"/>
                <c:pt idx="0">
                  <c:v>Support</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1'!$R$4:$R$7</c:f>
              <c:numCache>
                <c:formatCode>General</c:formatCode>
                <c:ptCount val="4"/>
                <c:pt idx="1">
                  <c:v>8</c:v>
                </c:pt>
                <c:pt idx="2">
                  <c:v>5</c:v>
                </c:pt>
                <c:pt idx="3">
                  <c:v>13</c:v>
                </c:pt>
              </c:numCache>
            </c:numRef>
          </c:val>
          <c:extLst>
            <c:ext xmlns:c16="http://schemas.microsoft.com/office/drawing/2014/chart" uri="{C3380CC4-5D6E-409C-BE32-E72D297353CC}">
              <c16:uniqueId val="{00000019-38E8-44B4-BAC9-446CDA6CF98B}"/>
            </c:ext>
          </c:extLst>
        </c:ser>
        <c:ser>
          <c:idx val="8"/>
          <c:order val="8"/>
          <c:tx>
            <c:strRef>
              <c:f>'Pivot Table 1'!$S$2:$S$3</c:f>
              <c:strCache>
                <c:ptCount val="1"/>
                <c:pt idx="0">
                  <c:v>Technical</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1'!$S$4:$S$7</c:f>
              <c:numCache>
                <c:formatCode>General</c:formatCode>
                <c:ptCount val="4"/>
                <c:pt idx="0">
                  <c:v>1</c:v>
                </c:pt>
                <c:pt idx="1">
                  <c:v>13</c:v>
                </c:pt>
                <c:pt idx="2">
                  <c:v>7</c:v>
                </c:pt>
                <c:pt idx="3">
                  <c:v>20</c:v>
                </c:pt>
              </c:numCache>
            </c:numRef>
          </c:val>
          <c:extLst>
            <c:ext xmlns:c16="http://schemas.microsoft.com/office/drawing/2014/chart" uri="{C3380CC4-5D6E-409C-BE32-E72D297353CC}">
              <c16:uniqueId val="{0000001A-38E8-44B4-BAC9-446CDA6CF98B}"/>
            </c:ext>
          </c:extLst>
        </c:ser>
        <c:dLbls>
          <c:dLblPos val="outEnd"/>
          <c:showLegendKey val="0"/>
          <c:showVal val="1"/>
          <c:showCatName val="0"/>
          <c:showSerName val="0"/>
          <c:showPercent val="0"/>
          <c:showBubbleSize val="0"/>
        </c:dLbls>
        <c:gapWidth val="219"/>
        <c:overlap val="-27"/>
        <c:axId val="619920335"/>
        <c:axId val="619919855"/>
      </c:barChart>
      <c:catAx>
        <c:axId val="61992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919855"/>
        <c:crosses val="autoZero"/>
        <c:auto val="1"/>
        <c:lblAlgn val="ctr"/>
        <c:lblOffset val="100"/>
        <c:noMultiLvlLbl val="0"/>
      </c:catAx>
      <c:valAx>
        <c:axId val="619919855"/>
        <c:scaling>
          <c:orientation val="minMax"/>
        </c:scaling>
        <c:delete val="1"/>
        <c:axPos val="l"/>
        <c:numFmt formatCode="General" sourceLinked="1"/>
        <c:majorTickMark val="none"/>
        <c:minorTickMark val="none"/>
        <c:tickLblPos val="nextTo"/>
        <c:crossAx val="61992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1!PivotTable7</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200" b="1"/>
              <a:t>AVERAGE</a:t>
            </a:r>
            <a:r>
              <a:rPr lang="en-US" sz="1200" b="1" baseline="0"/>
              <a:t> EMPLOYEE PROJECT COMPLETED PER DEPT</a:t>
            </a:r>
            <a:endParaRPr lang="en-US" sz="1200" b="1"/>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1'!$G$17</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 1'!$F$18:$F$26</c:f>
              <c:strCache>
                <c:ptCount val="9"/>
                <c:pt idx="0">
                  <c:v>Information Technology</c:v>
                </c:pt>
                <c:pt idx="1">
                  <c:v>Accounting</c:v>
                </c:pt>
                <c:pt idx="2">
                  <c:v>Technical</c:v>
                </c:pt>
                <c:pt idx="3">
                  <c:v>Product Management</c:v>
                </c:pt>
                <c:pt idx="4">
                  <c:v>Marketing</c:v>
                </c:pt>
                <c:pt idx="5">
                  <c:v>Support</c:v>
                </c:pt>
                <c:pt idx="6">
                  <c:v>Sales</c:v>
                </c:pt>
                <c:pt idx="7">
                  <c:v>Management</c:v>
                </c:pt>
                <c:pt idx="8">
                  <c:v>Human Resource</c:v>
                </c:pt>
              </c:strCache>
            </c:strRef>
          </c:cat>
          <c:val>
            <c:numRef>
              <c:f>'Pivot Table 1'!$G$18:$G$26</c:f>
              <c:numCache>
                <c:formatCode>0</c:formatCode>
                <c:ptCount val="9"/>
                <c:pt idx="0">
                  <c:v>4.833333333333333</c:v>
                </c:pt>
                <c:pt idx="1">
                  <c:v>4.3636363636363633</c:v>
                </c:pt>
                <c:pt idx="2">
                  <c:v>4.1707317073170733</c:v>
                </c:pt>
                <c:pt idx="3">
                  <c:v>4.1428571428571432</c:v>
                </c:pt>
                <c:pt idx="4">
                  <c:v>3.8461538461538463</c:v>
                </c:pt>
                <c:pt idx="5">
                  <c:v>3.6923076923076925</c:v>
                </c:pt>
                <c:pt idx="6">
                  <c:v>3.6176470588235294</c:v>
                </c:pt>
                <c:pt idx="7">
                  <c:v>3.25</c:v>
                </c:pt>
                <c:pt idx="8">
                  <c:v>2.9166666666666665</c:v>
                </c:pt>
              </c:numCache>
            </c:numRef>
          </c:val>
          <c:smooth val="0"/>
          <c:extLst>
            <c:ext xmlns:c16="http://schemas.microsoft.com/office/drawing/2014/chart" uri="{C3380CC4-5D6E-409C-BE32-E72D297353CC}">
              <c16:uniqueId val="{00000000-97B8-475D-BA85-4829A5A26D93}"/>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24289439"/>
        <c:axId val="624273599"/>
      </c:lineChart>
      <c:catAx>
        <c:axId val="62428943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24273599"/>
        <c:crosses val="autoZero"/>
        <c:auto val="1"/>
        <c:lblAlgn val="ctr"/>
        <c:lblOffset val="100"/>
        <c:noMultiLvlLbl val="0"/>
      </c:catAx>
      <c:valAx>
        <c:axId val="624273599"/>
        <c:scaling>
          <c:orientation val="minMax"/>
        </c:scaling>
        <c:delete val="1"/>
        <c:axPos val="l"/>
        <c:numFmt formatCode="0" sourceLinked="1"/>
        <c:majorTickMark val="none"/>
        <c:minorTickMark val="none"/>
        <c:tickLblPos val="nextTo"/>
        <c:crossAx val="624289439"/>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2!PivotTable8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a:t>
            </a:r>
            <a:r>
              <a:rPr lang="en-US" b="1" baseline="0"/>
              <a:t> PER DEPT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2'!$A$4:$A$13</c:f>
              <c:strCache>
                <c:ptCount val="9"/>
                <c:pt idx="0">
                  <c:v>Management</c:v>
                </c:pt>
                <c:pt idx="1">
                  <c:v>Information Technology</c:v>
                </c:pt>
                <c:pt idx="2">
                  <c:v>Marketing</c:v>
                </c:pt>
                <c:pt idx="3">
                  <c:v>Human Resource</c:v>
                </c:pt>
                <c:pt idx="4">
                  <c:v>Product Management</c:v>
                </c:pt>
                <c:pt idx="5">
                  <c:v>Accounting</c:v>
                </c:pt>
                <c:pt idx="6">
                  <c:v>Support</c:v>
                </c:pt>
                <c:pt idx="7">
                  <c:v>Technical</c:v>
                </c:pt>
                <c:pt idx="8">
                  <c:v>Sales</c:v>
                </c:pt>
              </c:strCache>
            </c:strRef>
          </c:cat>
          <c:val>
            <c:numRef>
              <c:f>'Pivot table 2'!$B$4:$B$13</c:f>
              <c:numCache>
                <c:formatCode>0</c:formatCode>
                <c:ptCount val="9"/>
                <c:pt idx="0">
                  <c:v>1</c:v>
                </c:pt>
                <c:pt idx="1">
                  <c:v>4</c:v>
                </c:pt>
                <c:pt idx="2">
                  <c:v>5</c:v>
                </c:pt>
                <c:pt idx="3">
                  <c:v>5</c:v>
                </c:pt>
                <c:pt idx="4">
                  <c:v>6</c:v>
                </c:pt>
                <c:pt idx="5">
                  <c:v>6</c:v>
                </c:pt>
                <c:pt idx="6">
                  <c:v>9</c:v>
                </c:pt>
                <c:pt idx="7">
                  <c:v>11</c:v>
                </c:pt>
                <c:pt idx="8">
                  <c:v>26</c:v>
                </c:pt>
              </c:numCache>
            </c:numRef>
          </c:val>
          <c:extLst>
            <c:ext xmlns:c16="http://schemas.microsoft.com/office/drawing/2014/chart" uri="{C3380CC4-5D6E-409C-BE32-E72D297353CC}">
              <c16:uniqueId val="{00000000-AA28-4600-A188-794B8CF70BB2}"/>
            </c:ext>
          </c:extLst>
        </c:ser>
        <c:dLbls>
          <c:dLblPos val="outEnd"/>
          <c:showLegendKey val="0"/>
          <c:showVal val="1"/>
          <c:showCatName val="0"/>
          <c:showSerName val="0"/>
          <c:showPercent val="0"/>
          <c:showBubbleSize val="0"/>
        </c:dLbls>
        <c:gapWidth val="182"/>
        <c:axId val="727462239"/>
        <c:axId val="727434399"/>
      </c:barChart>
      <c:catAx>
        <c:axId val="72746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434399"/>
        <c:crosses val="autoZero"/>
        <c:auto val="1"/>
        <c:lblAlgn val="ctr"/>
        <c:lblOffset val="100"/>
        <c:noMultiLvlLbl val="0"/>
      </c:catAx>
      <c:valAx>
        <c:axId val="727434399"/>
        <c:scaling>
          <c:orientation val="minMax"/>
        </c:scaling>
        <c:delete val="1"/>
        <c:axPos val="b"/>
        <c:numFmt formatCode="0" sourceLinked="1"/>
        <c:majorTickMark val="none"/>
        <c:minorTickMark val="none"/>
        <c:tickLblPos val="nextTo"/>
        <c:crossAx val="72746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2!PivotTable13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EMPLOYEE MONTHLY HOURS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2'!$A$17:$A$25</c:f>
              <c:strCache>
                <c:ptCount val="9"/>
                <c:pt idx="0">
                  <c:v>Sales</c:v>
                </c:pt>
                <c:pt idx="1">
                  <c:v>Technical</c:v>
                </c:pt>
                <c:pt idx="2">
                  <c:v>Support</c:v>
                </c:pt>
                <c:pt idx="3">
                  <c:v>Product Management</c:v>
                </c:pt>
                <c:pt idx="4">
                  <c:v>Information Technology</c:v>
                </c:pt>
                <c:pt idx="5">
                  <c:v>Marketing</c:v>
                </c:pt>
                <c:pt idx="6">
                  <c:v>Accounting</c:v>
                </c:pt>
                <c:pt idx="7">
                  <c:v>Human Resource</c:v>
                </c:pt>
                <c:pt idx="8">
                  <c:v>Management</c:v>
                </c:pt>
              </c:strCache>
            </c:strRef>
          </c:cat>
          <c:val>
            <c:numRef>
              <c:f>'Pivot table 2'!$B$17:$B$25</c:f>
              <c:numCache>
                <c:formatCode>0</c:formatCode>
                <c:ptCount val="9"/>
                <c:pt idx="0">
                  <c:v>13552</c:v>
                </c:pt>
                <c:pt idx="1">
                  <c:v>8739</c:v>
                </c:pt>
                <c:pt idx="2">
                  <c:v>5040</c:v>
                </c:pt>
                <c:pt idx="3">
                  <c:v>3181</c:v>
                </c:pt>
                <c:pt idx="4">
                  <c:v>2876</c:v>
                </c:pt>
                <c:pt idx="5">
                  <c:v>2798</c:v>
                </c:pt>
                <c:pt idx="6">
                  <c:v>2432</c:v>
                </c:pt>
                <c:pt idx="7">
                  <c:v>2138</c:v>
                </c:pt>
                <c:pt idx="8">
                  <c:v>630</c:v>
                </c:pt>
              </c:numCache>
            </c:numRef>
          </c:val>
          <c:extLst>
            <c:ext xmlns:c16="http://schemas.microsoft.com/office/drawing/2014/chart" uri="{C3380CC4-5D6E-409C-BE32-E72D297353CC}">
              <c16:uniqueId val="{00000000-376A-4BD5-A2FA-59B857CEC7B5}"/>
            </c:ext>
          </c:extLst>
        </c:ser>
        <c:dLbls>
          <c:dLblPos val="outEnd"/>
          <c:showLegendKey val="0"/>
          <c:showVal val="1"/>
          <c:showCatName val="0"/>
          <c:showSerName val="0"/>
          <c:showPercent val="0"/>
          <c:showBubbleSize val="0"/>
        </c:dLbls>
        <c:gapWidth val="219"/>
        <c:overlap val="-27"/>
        <c:axId val="727448799"/>
        <c:axId val="727462719"/>
      </c:barChart>
      <c:catAx>
        <c:axId val="727448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462719"/>
        <c:crosses val="autoZero"/>
        <c:auto val="1"/>
        <c:lblAlgn val="ctr"/>
        <c:lblOffset val="100"/>
        <c:noMultiLvlLbl val="0"/>
      </c:catAx>
      <c:valAx>
        <c:axId val="727462719"/>
        <c:scaling>
          <c:orientation val="minMax"/>
        </c:scaling>
        <c:delete val="1"/>
        <c:axPos val="l"/>
        <c:numFmt formatCode="0" sourceLinked="1"/>
        <c:majorTickMark val="none"/>
        <c:minorTickMark val="none"/>
        <c:tickLblPos val="nextTo"/>
        <c:crossAx val="727448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2!PivotTable14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EMPLOYEE</a:t>
            </a:r>
            <a:r>
              <a:rPr lang="en-US" b="1" baseline="0"/>
              <a:t> LAST 5 YEARS PROMOTION</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'Pivot table 2'!$E$16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2'!$D$17:$D$25</c:f>
              <c:strCache>
                <c:ptCount val="9"/>
                <c:pt idx="0">
                  <c:v>Sales</c:v>
                </c:pt>
                <c:pt idx="1">
                  <c:v>Management</c:v>
                </c:pt>
                <c:pt idx="2">
                  <c:v>Product Management</c:v>
                </c:pt>
                <c:pt idx="3">
                  <c:v>Support</c:v>
                </c:pt>
                <c:pt idx="4">
                  <c:v>Human Resource</c:v>
                </c:pt>
                <c:pt idx="5">
                  <c:v>Technical</c:v>
                </c:pt>
                <c:pt idx="6">
                  <c:v>Information Technology</c:v>
                </c:pt>
                <c:pt idx="7">
                  <c:v>Accounting</c:v>
                </c:pt>
                <c:pt idx="8">
                  <c:v>Marketing</c:v>
                </c:pt>
              </c:strCache>
            </c:strRef>
          </c:cat>
          <c:val>
            <c:numRef>
              <c:f>'Pivot table 2'!$E$17:$E$25</c:f>
              <c:numCache>
                <c:formatCode>0</c:formatCode>
                <c:ptCount val="9"/>
                <c:pt idx="0">
                  <c:v>2</c:v>
                </c:pt>
                <c:pt idx="1">
                  <c:v>1</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898C-438F-9A6B-0E4EBA74A5C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2!PivotTable15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EMPLOYEE</a:t>
            </a:r>
            <a:r>
              <a:rPr lang="en-US" b="1" baseline="0"/>
              <a:t> WORK ACCIDENT PER DEPT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 2'!$H$16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2'!$G$17:$G$26</c:f>
              <c:strCache>
                <c:ptCount val="9"/>
                <c:pt idx="0">
                  <c:v>Technical</c:v>
                </c:pt>
                <c:pt idx="1">
                  <c:v>Sales</c:v>
                </c:pt>
                <c:pt idx="2">
                  <c:v>Support</c:v>
                </c:pt>
                <c:pt idx="3">
                  <c:v>Product Management</c:v>
                </c:pt>
                <c:pt idx="4">
                  <c:v>Marketing</c:v>
                </c:pt>
                <c:pt idx="5">
                  <c:v>Accounting</c:v>
                </c:pt>
                <c:pt idx="6">
                  <c:v>Management</c:v>
                </c:pt>
                <c:pt idx="7">
                  <c:v>Human Resource</c:v>
                </c:pt>
                <c:pt idx="8">
                  <c:v>Information Technology</c:v>
                </c:pt>
              </c:strCache>
            </c:strRef>
          </c:cat>
          <c:val>
            <c:numRef>
              <c:f>'Pivot table 2'!$H$17:$H$26</c:f>
              <c:numCache>
                <c:formatCode>0</c:formatCode>
                <c:ptCount val="9"/>
                <c:pt idx="0">
                  <c:v>3</c:v>
                </c:pt>
                <c:pt idx="1">
                  <c:v>1</c:v>
                </c:pt>
                <c:pt idx="2">
                  <c:v>1</c:v>
                </c:pt>
                <c:pt idx="3">
                  <c:v>1</c:v>
                </c:pt>
                <c:pt idx="4">
                  <c:v>1</c:v>
                </c:pt>
                <c:pt idx="5">
                  <c:v>0</c:v>
                </c:pt>
                <c:pt idx="6">
                  <c:v>0</c:v>
                </c:pt>
                <c:pt idx="7">
                  <c:v>0</c:v>
                </c:pt>
                <c:pt idx="8">
                  <c:v>0</c:v>
                </c:pt>
              </c:numCache>
            </c:numRef>
          </c:val>
          <c:extLst>
            <c:ext xmlns:c16="http://schemas.microsoft.com/office/drawing/2014/chart" uri="{C3380CC4-5D6E-409C-BE32-E72D297353CC}">
              <c16:uniqueId val="{00000000-EC52-48E2-B842-3A6049F033F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1!PivotTable5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accent6">
                    <a:lumMod val="40000"/>
                    <a:lumOff val="60000"/>
                  </a:schemeClr>
                </a:solidFill>
              </a:rPr>
              <a:t>AVERAGE</a:t>
            </a:r>
            <a:r>
              <a:rPr lang="en-US" sz="1400" b="1" baseline="0">
                <a:solidFill>
                  <a:schemeClr val="accent6">
                    <a:lumMod val="40000"/>
                    <a:lumOff val="60000"/>
                  </a:schemeClr>
                </a:solidFill>
              </a:rPr>
              <a:t> EMPLOYEE SALARY CATEGORY PER DEPT</a:t>
            </a:r>
            <a:endParaRPr lang="en-US" sz="1400" b="1">
              <a:solidFill>
                <a:schemeClr val="accent6">
                  <a:lumMod val="40000"/>
                  <a:lumOff val="6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1'!$K$2:$K$3</c:f>
              <c:strCache>
                <c:ptCount val="1"/>
                <c:pt idx="0">
                  <c:v>Accounting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1'!$K$4:$K$7</c:f>
              <c:numCache>
                <c:formatCode>General</c:formatCode>
                <c:ptCount val="4"/>
                <c:pt idx="0">
                  <c:v>1</c:v>
                </c:pt>
                <c:pt idx="1">
                  <c:v>3</c:v>
                </c:pt>
                <c:pt idx="3">
                  <c:v>7</c:v>
                </c:pt>
              </c:numCache>
            </c:numRef>
          </c:val>
          <c:extLst>
            <c:ext xmlns:c16="http://schemas.microsoft.com/office/drawing/2014/chart" uri="{C3380CC4-5D6E-409C-BE32-E72D297353CC}">
              <c16:uniqueId val="{00000000-0052-4721-9893-60038E93E6FD}"/>
            </c:ext>
          </c:extLst>
        </c:ser>
        <c:ser>
          <c:idx val="1"/>
          <c:order val="1"/>
          <c:tx>
            <c:strRef>
              <c:f>'Pivot Table 1'!$L$2:$L$3</c:f>
              <c:strCache>
                <c:ptCount val="1"/>
                <c:pt idx="0">
                  <c:v>Human Resource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1'!$L$4:$L$7</c:f>
              <c:numCache>
                <c:formatCode>General</c:formatCode>
                <c:ptCount val="4"/>
                <c:pt idx="0">
                  <c:v>2</c:v>
                </c:pt>
                <c:pt idx="1">
                  <c:v>2</c:v>
                </c:pt>
                <c:pt idx="2">
                  <c:v>2</c:v>
                </c:pt>
                <c:pt idx="3">
                  <c:v>6</c:v>
                </c:pt>
              </c:numCache>
            </c:numRef>
          </c:val>
          <c:extLst>
            <c:ext xmlns:c16="http://schemas.microsoft.com/office/drawing/2014/chart" uri="{C3380CC4-5D6E-409C-BE32-E72D297353CC}">
              <c16:uniqueId val="{00000013-0052-4721-9893-60038E93E6FD}"/>
            </c:ext>
          </c:extLst>
        </c:ser>
        <c:ser>
          <c:idx val="2"/>
          <c:order val="2"/>
          <c:tx>
            <c:strRef>
              <c:f>'Pivot Table 1'!$M$2:$M$3</c:f>
              <c:strCache>
                <c:ptCount val="1"/>
                <c:pt idx="0">
                  <c:v>Information Technology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1'!$M$4:$M$7</c:f>
              <c:numCache>
                <c:formatCode>General</c:formatCode>
                <c:ptCount val="4"/>
                <c:pt idx="0">
                  <c:v>1</c:v>
                </c:pt>
                <c:pt idx="1">
                  <c:v>2</c:v>
                </c:pt>
                <c:pt idx="3">
                  <c:v>9</c:v>
                </c:pt>
              </c:numCache>
            </c:numRef>
          </c:val>
          <c:extLst>
            <c:ext xmlns:c16="http://schemas.microsoft.com/office/drawing/2014/chart" uri="{C3380CC4-5D6E-409C-BE32-E72D297353CC}">
              <c16:uniqueId val="{00000014-0052-4721-9893-60038E93E6FD}"/>
            </c:ext>
          </c:extLst>
        </c:ser>
        <c:ser>
          <c:idx val="3"/>
          <c:order val="3"/>
          <c:tx>
            <c:strRef>
              <c:f>'Pivot Table 1'!$N$2:$N$3</c:f>
              <c:strCache>
                <c:ptCount val="1"/>
                <c:pt idx="0">
                  <c:v>Management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1'!$N$4:$N$7</c:f>
              <c:numCache>
                <c:formatCode>General</c:formatCode>
                <c:ptCount val="4"/>
                <c:pt idx="1">
                  <c:v>1</c:v>
                </c:pt>
                <c:pt idx="2">
                  <c:v>1</c:v>
                </c:pt>
                <c:pt idx="3">
                  <c:v>2</c:v>
                </c:pt>
              </c:numCache>
            </c:numRef>
          </c:val>
          <c:extLst>
            <c:ext xmlns:c16="http://schemas.microsoft.com/office/drawing/2014/chart" uri="{C3380CC4-5D6E-409C-BE32-E72D297353CC}">
              <c16:uniqueId val="{00000015-0052-4721-9893-60038E93E6FD}"/>
            </c:ext>
          </c:extLst>
        </c:ser>
        <c:ser>
          <c:idx val="4"/>
          <c:order val="4"/>
          <c:tx>
            <c:strRef>
              <c:f>'Pivot Table 1'!$O$2:$O$3</c:f>
              <c:strCache>
                <c:ptCount val="1"/>
                <c:pt idx="0">
                  <c:v>Marketing</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1'!$O$4:$O$7</c:f>
              <c:numCache>
                <c:formatCode>General</c:formatCode>
                <c:ptCount val="4"/>
                <c:pt idx="0">
                  <c:v>1</c:v>
                </c:pt>
                <c:pt idx="1">
                  <c:v>2</c:v>
                </c:pt>
                <c:pt idx="2">
                  <c:v>2</c:v>
                </c:pt>
                <c:pt idx="3">
                  <c:v>8</c:v>
                </c:pt>
              </c:numCache>
            </c:numRef>
          </c:val>
          <c:extLst>
            <c:ext xmlns:c16="http://schemas.microsoft.com/office/drawing/2014/chart" uri="{C3380CC4-5D6E-409C-BE32-E72D297353CC}">
              <c16:uniqueId val="{00000016-0052-4721-9893-60038E93E6FD}"/>
            </c:ext>
          </c:extLst>
        </c:ser>
        <c:ser>
          <c:idx val="5"/>
          <c:order val="5"/>
          <c:tx>
            <c:strRef>
              <c:f>'Pivot Table 1'!$P$2:$P$3</c:f>
              <c:strCache>
                <c:ptCount val="1"/>
                <c:pt idx="0">
                  <c:v>Product Management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1'!$P$4:$P$7</c:f>
              <c:numCache>
                <c:formatCode>General</c:formatCode>
                <c:ptCount val="4"/>
                <c:pt idx="0">
                  <c:v>1</c:v>
                </c:pt>
                <c:pt idx="1">
                  <c:v>3</c:v>
                </c:pt>
                <c:pt idx="2">
                  <c:v>4</c:v>
                </c:pt>
                <c:pt idx="3">
                  <c:v>6</c:v>
                </c:pt>
              </c:numCache>
            </c:numRef>
          </c:val>
          <c:extLst>
            <c:ext xmlns:c16="http://schemas.microsoft.com/office/drawing/2014/chart" uri="{C3380CC4-5D6E-409C-BE32-E72D297353CC}">
              <c16:uniqueId val="{00000017-0052-4721-9893-60038E93E6FD}"/>
            </c:ext>
          </c:extLst>
        </c:ser>
        <c:ser>
          <c:idx val="6"/>
          <c:order val="6"/>
          <c:tx>
            <c:strRef>
              <c:f>'Pivot Table 1'!$Q$2:$Q$3</c:f>
              <c:strCache>
                <c:ptCount val="1"/>
                <c:pt idx="0">
                  <c:v>Sales</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1'!$Q$4:$Q$7</c:f>
              <c:numCache>
                <c:formatCode>General</c:formatCode>
                <c:ptCount val="4"/>
                <c:pt idx="0">
                  <c:v>4</c:v>
                </c:pt>
                <c:pt idx="1">
                  <c:v>20</c:v>
                </c:pt>
                <c:pt idx="2">
                  <c:v>7</c:v>
                </c:pt>
                <c:pt idx="3">
                  <c:v>37</c:v>
                </c:pt>
              </c:numCache>
            </c:numRef>
          </c:val>
          <c:extLst>
            <c:ext xmlns:c16="http://schemas.microsoft.com/office/drawing/2014/chart" uri="{C3380CC4-5D6E-409C-BE32-E72D297353CC}">
              <c16:uniqueId val="{00000018-0052-4721-9893-60038E93E6FD}"/>
            </c:ext>
          </c:extLst>
        </c:ser>
        <c:ser>
          <c:idx val="7"/>
          <c:order val="7"/>
          <c:tx>
            <c:strRef>
              <c:f>'Pivot Table 1'!$R$2:$R$3</c:f>
              <c:strCache>
                <c:ptCount val="1"/>
                <c:pt idx="0">
                  <c:v>Support</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1'!$R$4:$R$7</c:f>
              <c:numCache>
                <c:formatCode>General</c:formatCode>
                <c:ptCount val="4"/>
                <c:pt idx="1">
                  <c:v>8</c:v>
                </c:pt>
                <c:pt idx="2">
                  <c:v>5</c:v>
                </c:pt>
                <c:pt idx="3">
                  <c:v>13</c:v>
                </c:pt>
              </c:numCache>
            </c:numRef>
          </c:val>
          <c:extLst>
            <c:ext xmlns:c16="http://schemas.microsoft.com/office/drawing/2014/chart" uri="{C3380CC4-5D6E-409C-BE32-E72D297353CC}">
              <c16:uniqueId val="{00000019-0052-4721-9893-60038E93E6FD}"/>
            </c:ext>
          </c:extLst>
        </c:ser>
        <c:ser>
          <c:idx val="8"/>
          <c:order val="8"/>
          <c:tx>
            <c:strRef>
              <c:f>'Pivot Table 1'!$S$2:$S$3</c:f>
              <c:strCache>
                <c:ptCount val="1"/>
                <c:pt idx="0">
                  <c:v>Technical</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1'!$J$4:$J$7</c:f>
              <c:strCache>
                <c:ptCount val="4"/>
                <c:pt idx="0">
                  <c:v>Average Income</c:v>
                </c:pt>
                <c:pt idx="1">
                  <c:v>High Income</c:v>
                </c:pt>
                <c:pt idx="2">
                  <c:v>Low Income</c:v>
                </c:pt>
                <c:pt idx="3">
                  <c:v>Premium Income</c:v>
                </c:pt>
              </c:strCache>
            </c:strRef>
          </c:cat>
          <c:val>
            <c:numRef>
              <c:f>'Pivot Table 1'!$S$4:$S$7</c:f>
              <c:numCache>
                <c:formatCode>General</c:formatCode>
                <c:ptCount val="4"/>
                <c:pt idx="0">
                  <c:v>1</c:v>
                </c:pt>
                <c:pt idx="1">
                  <c:v>13</c:v>
                </c:pt>
                <c:pt idx="2">
                  <c:v>7</c:v>
                </c:pt>
                <c:pt idx="3">
                  <c:v>20</c:v>
                </c:pt>
              </c:numCache>
            </c:numRef>
          </c:val>
          <c:extLst>
            <c:ext xmlns:c16="http://schemas.microsoft.com/office/drawing/2014/chart" uri="{C3380CC4-5D6E-409C-BE32-E72D297353CC}">
              <c16:uniqueId val="{0000001A-0052-4721-9893-60038E93E6FD}"/>
            </c:ext>
          </c:extLst>
        </c:ser>
        <c:dLbls>
          <c:dLblPos val="outEnd"/>
          <c:showLegendKey val="0"/>
          <c:showVal val="1"/>
          <c:showCatName val="0"/>
          <c:showSerName val="0"/>
          <c:showPercent val="0"/>
          <c:showBubbleSize val="0"/>
        </c:dLbls>
        <c:gapWidth val="219"/>
        <c:overlap val="-27"/>
        <c:axId val="619920335"/>
        <c:axId val="619919855"/>
      </c:barChart>
      <c:catAx>
        <c:axId val="61992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9919855"/>
        <c:crosses val="autoZero"/>
        <c:auto val="1"/>
        <c:lblAlgn val="ctr"/>
        <c:lblOffset val="100"/>
        <c:noMultiLvlLbl val="0"/>
      </c:catAx>
      <c:valAx>
        <c:axId val="619919855"/>
        <c:scaling>
          <c:orientation val="minMax"/>
        </c:scaling>
        <c:delete val="1"/>
        <c:axPos val="l"/>
        <c:numFmt formatCode="General" sourceLinked="1"/>
        <c:majorTickMark val="none"/>
        <c:minorTickMark val="none"/>
        <c:tickLblPos val="nextTo"/>
        <c:crossAx val="61992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1!PivotTable3</c:name>
    <c:fmtId val="10"/>
  </c:pivotSource>
  <c:chart>
    <c:title>
      <c:tx>
        <c:rich>
          <a:bodyPr rot="0" spcFirstLastPara="1" vertOverflow="ellipsis" vert="horz" wrap="square" anchor="ctr" anchorCtr="1"/>
          <a:lstStyle/>
          <a:p>
            <a:pPr>
              <a:defRPr sz="1400" b="1" i="0" u="none" strike="noStrike" kern="1200" spc="0" baseline="0">
                <a:solidFill>
                  <a:schemeClr val="accent6">
                    <a:lumMod val="40000"/>
                    <a:lumOff val="60000"/>
                  </a:schemeClr>
                </a:solidFill>
                <a:latin typeface="+mn-lt"/>
                <a:ea typeface="+mn-ea"/>
                <a:cs typeface="+mn-cs"/>
              </a:defRPr>
            </a:pPr>
            <a:r>
              <a:rPr lang="en-US" sz="1200" b="1">
                <a:solidFill>
                  <a:schemeClr val="accent6">
                    <a:lumMod val="40000"/>
                    <a:lumOff val="60000"/>
                  </a:schemeClr>
                </a:solidFill>
              </a:rPr>
              <a:t>CURRENT</a:t>
            </a:r>
            <a:r>
              <a:rPr lang="en-US" sz="1200" b="1" baseline="0">
                <a:solidFill>
                  <a:schemeClr val="accent6">
                    <a:lumMod val="40000"/>
                    <a:lumOff val="60000"/>
                  </a:schemeClr>
                </a:solidFill>
              </a:rPr>
              <a:t> NUMBER OF STAFFS PER DEPT</a:t>
            </a:r>
            <a:endParaRPr lang="en-US" b="1">
              <a:solidFill>
                <a:schemeClr val="accent6">
                  <a:lumMod val="40000"/>
                  <a:lumOff val="6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40000"/>
                  <a:lumOff val="6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1'!$D$4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1'!$C$5:$C$14</c:f>
              <c:strCache>
                <c:ptCount val="9"/>
                <c:pt idx="0">
                  <c:v>Management</c:v>
                </c:pt>
                <c:pt idx="1">
                  <c:v>Accounting</c:v>
                </c:pt>
                <c:pt idx="2">
                  <c:v>Human Resource</c:v>
                </c:pt>
                <c:pt idx="3">
                  <c:v>Marketing</c:v>
                </c:pt>
                <c:pt idx="4">
                  <c:v>Product Management</c:v>
                </c:pt>
                <c:pt idx="5">
                  <c:v>Information Technology</c:v>
                </c:pt>
                <c:pt idx="6">
                  <c:v>Support</c:v>
                </c:pt>
                <c:pt idx="7">
                  <c:v>Technical</c:v>
                </c:pt>
                <c:pt idx="8">
                  <c:v>Sales</c:v>
                </c:pt>
              </c:strCache>
            </c:strRef>
          </c:cat>
          <c:val>
            <c:numRef>
              <c:f>'Pivot Table 1'!$D$5:$D$14</c:f>
              <c:numCache>
                <c:formatCode>General</c:formatCode>
                <c:ptCount val="9"/>
                <c:pt idx="0">
                  <c:v>3</c:v>
                </c:pt>
                <c:pt idx="1">
                  <c:v>5</c:v>
                </c:pt>
                <c:pt idx="2">
                  <c:v>7</c:v>
                </c:pt>
                <c:pt idx="3">
                  <c:v>8</c:v>
                </c:pt>
                <c:pt idx="4">
                  <c:v>8</c:v>
                </c:pt>
                <c:pt idx="5">
                  <c:v>8</c:v>
                </c:pt>
                <c:pt idx="6">
                  <c:v>17</c:v>
                </c:pt>
                <c:pt idx="7">
                  <c:v>30</c:v>
                </c:pt>
                <c:pt idx="8">
                  <c:v>42</c:v>
                </c:pt>
              </c:numCache>
            </c:numRef>
          </c:val>
          <c:extLst>
            <c:ext xmlns:c16="http://schemas.microsoft.com/office/drawing/2014/chart" uri="{C3380CC4-5D6E-409C-BE32-E72D297353CC}">
              <c16:uniqueId val="{00000000-BD8A-41D3-9EC4-2EF0EA6E2F80}"/>
            </c:ext>
          </c:extLst>
        </c:ser>
        <c:dLbls>
          <c:dLblPos val="outEnd"/>
          <c:showLegendKey val="0"/>
          <c:showVal val="1"/>
          <c:showCatName val="0"/>
          <c:showSerName val="0"/>
          <c:showPercent val="0"/>
          <c:showBubbleSize val="0"/>
        </c:dLbls>
        <c:gapWidth val="182"/>
        <c:axId val="1629733023"/>
        <c:axId val="1629746943"/>
      </c:barChart>
      <c:catAx>
        <c:axId val="1629733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29746943"/>
        <c:crosses val="autoZero"/>
        <c:auto val="1"/>
        <c:lblAlgn val="ctr"/>
        <c:lblOffset val="100"/>
        <c:noMultiLvlLbl val="0"/>
      </c:catAx>
      <c:valAx>
        <c:axId val="1629746943"/>
        <c:scaling>
          <c:orientation val="minMax"/>
        </c:scaling>
        <c:delete val="1"/>
        <c:axPos val="b"/>
        <c:numFmt formatCode="General" sourceLinked="1"/>
        <c:majorTickMark val="none"/>
        <c:minorTickMark val="none"/>
        <c:tickLblPos val="nextTo"/>
        <c:crossAx val="162973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2!PivotTable8</c:name>
    <c:fmtId val="4"/>
  </c:pivotSource>
  <c:chart>
    <c:title>
      <c:tx>
        <c:rich>
          <a:bodyPr rot="0" spcFirstLastPara="1" vertOverflow="ellipsis" vert="horz" wrap="square" anchor="ctr" anchorCtr="1"/>
          <a:lstStyle/>
          <a:p>
            <a:pPr>
              <a:defRPr lang="en-US" sz="1200" b="1" i="0" u="none" strike="noStrike" kern="1200" spc="0" baseline="0">
                <a:solidFill>
                  <a:schemeClr val="accent6">
                    <a:lumMod val="40000"/>
                    <a:lumOff val="60000"/>
                  </a:schemeClr>
                </a:solidFill>
                <a:latin typeface="+mn-lt"/>
                <a:ea typeface="+mn-ea"/>
                <a:cs typeface="+mn-cs"/>
              </a:defRPr>
            </a:pPr>
            <a:r>
              <a:rPr lang="en-US" b="1">
                <a:solidFill>
                  <a:schemeClr val="accent6">
                    <a:lumMod val="40000"/>
                    <a:lumOff val="60000"/>
                  </a:schemeClr>
                </a:solidFill>
              </a:rPr>
              <a:t>ATTRITION PER DEPT</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accent6">
                  <a:lumMod val="40000"/>
                  <a:lumOff val="6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2'!$A$4:$A$13</c:f>
              <c:strCache>
                <c:ptCount val="9"/>
                <c:pt idx="0">
                  <c:v>Management</c:v>
                </c:pt>
                <c:pt idx="1">
                  <c:v>Information Technology</c:v>
                </c:pt>
                <c:pt idx="2">
                  <c:v>Marketing</c:v>
                </c:pt>
                <c:pt idx="3">
                  <c:v>Human Resource</c:v>
                </c:pt>
                <c:pt idx="4">
                  <c:v>Product Management</c:v>
                </c:pt>
                <c:pt idx="5">
                  <c:v>Accounting</c:v>
                </c:pt>
                <c:pt idx="6">
                  <c:v>Support</c:v>
                </c:pt>
                <c:pt idx="7">
                  <c:v>Technical</c:v>
                </c:pt>
                <c:pt idx="8">
                  <c:v>Sales</c:v>
                </c:pt>
              </c:strCache>
            </c:strRef>
          </c:cat>
          <c:val>
            <c:numRef>
              <c:f>'Pivot table 2'!$B$4:$B$13</c:f>
              <c:numCache>
                <c:formatCode>0</c:formatCode>
                <c:ptCount val="9"/>
                <c:pt idx="0">
                  <c:v>1</c:v>
                </c:pt>
                <c:pt idx="1">
                  <c:v>4</c:v>
                </c:pt>
                <c:pt idx="2">
                  <c:v>5</c:v>
                </c:pt>
                <c:pt idx="3">
                  <c:v>5</c:v>
                </c:pt>
                <c:pt idx="4">
                  <c:v>6</c:v>
                </c:pt>
                <c:pt idx="5">
                  <c:v>6</c:v>
                </c:pt>
                <c:pt idx="6">
                  <c:v>9</c:v>
                </c:pt>
                <c:pt idx="7">
                  <c:v>11</c:v>
                </c:pt>
                <c:pt idx="8">
                  <c:v>26</c:v>
                </c:pt>
              </c:numCache>
            </c:numRef>
          </c:val>
          <c:extLst>
            <c:ext xmlns:c16="http://schemas.microsoft.com/office/drawing/2014/chart" uri="{C3380CC4-5D6E-409C-BE32-E72D297353CC}">
              <c16:uniqueId val="{00000000-F9CE-4270-8A0A-2EF42EA22187}"/>
            </c:ext>
          </c:extLst>
        </c:ser>
        <c:dLbls>
          <c:dLblPos val="outEnd"/>
          <c:showLegendKey val="0"/>
          <c:showVal val="1"/>
          <c:showCatName val="0"/>
          <c:showSerName val="0"/>
          <c:showPercent val="0"/>
          <c:showBubbleSize val="0"/>
        </c:dLbls>
        <c:gapWidth val="182"/>
        <c:axId val="727462239"/>
        <c:axId val="727434399"/>
      </c:barChart>
      <c:catAx>
        <c:axId val="72746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727434399"/>
        <c:crosses val="autoZero"/>
        <c:auto val="1"/>
        <c:lblAlgn val="ctr"/>
        <c:lblOffset val="100"/>
        <c:noMultiLvlLbl val="0"/>
      </c:catAx>
      <c:valAx>
        <c:axId val="727434399"/>
        <c:scaling>
          <c:orientation val="minMax"/>
        </c:scaling>
        <c:delete val="1"/>
        <c:axPos val="b"/>
        <c:numFmt formatCode="0" sourceLinked="1"/>
        <c:majorTickMark val="none"/>
        <c:minorTickMark val="none"/>
        <c:tickLblPos val="nextTo"/>
        <c:crossAx val="72746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1!PivotTable7</c:name>
    <c:fmtId val="5"/>
  </c:pivotSource>
  <c:chart>
    <c:title>
      <c:tx>
        <c:rich>
          <a:bodyPr rot="0" spcFirstLastPara="1" vertOverflow="ellipsis" vert="horz" wrap="square" anchor="ctr" anchorCtr="1"/>
          <a:lstStyle/>
          <a:p>
            <a:pPr>
              <a:defRPr sz="1400" b="0" i="0" u="none" strike="noStrike" kern="1200" cap="none" spc="20" baseline="0">
                <a:solidFill>
                  <a:schemeClr val="accent6">
                    <a:lumMod val="40000"/>
                    <a:lumOff val="60000"/>
                  </a:schemeClr>
                </a:solidFill>
                <a:latin typeface="+mn-lt"/>
                <a:ea typeface="+mn-ea"/>
                <a:cs typeface="+mn-cs"/>
              </a:defRPr>
            </a:pPr>
            <a:r>
              <a:rPr lang="en-US" sz="1200" b="1">
                <a:solidFill>
                  <a:schemeClr val="accent6">
                    <a:lumMod val="40000"/>
                    <a:lumOff val="60000"/>
                  </a:schemeClr>
                </a:solidFill>
              </a:rPr>
              <a:t>AVERAGE</a:t>
            </a:r>
            <a:r>
              <a:rPr lang="en-US" sz="1200" b="1" baseline="0">
                <a:solidFill>
                  <a:schemeClr val="accent6">
                    <a:lumMod val="40000"/>
                    <a:lumOff val="60000"/>
                  </a:schemeClr>
                </a:solidFill>
              </a:rPr>
              <a:t> EMPLOYEE PROJECT COMPLETED PER DEPT</a:t>
            </a:r>
            <a:endParaRPr lang="en-US" sz="1200" b="1">
              <a:solidFill>
                <a:schemeClr val="accent6">
                  <a:lumMod val="40000"/>
                  <a:lumOff val="6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accent6">
                  <a:lumMod val="40000"/>
                  <a:lumOff val="6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1'!$G$17</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 1'!$F$18:$F$26</c:f>
              <c:strCache>
                <c:ptCount val="9"/>
                <c:pt idx="0">
                  <c:v>Information Technology</c:v>
                </c:pt>
                <c:pt idx="1">
                  <c:v>Accounting</c:v>
                </c:pt>
                <c:pt idx="2">
                  <c:v>Technical</c:v>
                </c:pt>
                <c:pt idx="3">
                  <c:v>Product Management</c:v>
                </c:pt>
                <c:pt idx="4">
                  <c:v>Marketing</c:v>
                </c:pt>
                <c:pt idx="5">
                  <c:v>Support</c:v>
                </c:pt>
                <c:pt idx="6">
                  <c:v>Sales</c:v>
                </c:pt>
                <c:pt idx="7">
                  <c:v>Management</c:v>
                </c:pt>
                <c:pt idx="8">
                  <c:v>Human Resource</c:v>
                </c:pt>
              </c:strCache>
            </c:strRef>
          </c:cat>
          <c:val>
            <c:numRef>
              <c:f>'Pivot Table 1'!$G$18:$G$26</c:f>
              <c:numCache>
                <c:formatCode>0</c:formatCode>
                <c:ptCount val="9"/>
                <c:pt idx="0">
                  <c:v>4.833333333333333</c:v>
                </c:pt>
                <c:pt idx="1">
                  <c:v>4.3636363636363633</c:v>
                </c:pt>
                <c:pt idx="2">
                  <c:v>4.1707317073170733</c:v>
                </c:pt>
                <c:pt idx="3">
                  <c:v>4.1428571428571432</c:v>
                </c:pt>
                <c:pt idx="4">
                  <c:v>3.8461538461538463</c:v>
                </c:pt>
                <c:pt idx="5">
                  <c:v>3.6923076923076925</c:v>
                </c:pt>
                <c:pt idx="6">
                  <c:v>3.6176470588235294</c:v>
                </c:pt>
                <c:pt idx="7">
                  <c:v>3.25</c:v>
                </c:pt>
                <c:pt idx="8">
                  <c:v>2.9166666666666665</c:v>
                </c:pt>
              </c:numCache>
            </c:numRef>
          </c:val>
          <c:smooth val="0"/>
          <c:extLst>
            <c:ext xmlns:c16="http://schemas.microsoft.com/office/drawing/2014/chart" uri="{C3380CC4-5D6E-409C-BE32-E72D297353CC}">
              <c16:uniqueId val="{00000000-7A79-43FC-864D-DF8036BE4F41}"/>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24289439"/>
        <c:axId val="624273599"/>
      </c:lineChart>
      <c:catAx>
        <c:axId val="62428943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ysClr val="windowText" lastClr="000000"/>
                </a:solidFill>
                <a:latin typeface="+mn-lt"/>
                <a:ea typeface="+mn-ea"/>
                <a:cs typeface="+mn-cs"/>
              </a:defRPr>
            </a:pPr>
            <a:endParaRPr lang="en-US"/>
          </a:p>
        </c:txPr>
        <c:crossAx val="624273599"/>
        <c:crosses val="autoZero"/>
        <c:auto val="1"/>
        <c:lblAlgn val="ctr"/>
        <c:lblOffset val="100"/>
        <c:noMultiLvlLbl val="0"/>
      </c:catAx>
      <c:valAx>
        <c:axId val="624273599"/>
        <c:scaling>
          <c:orientation val="minMax"/>
        </c:scaling>
        <c:delete val="1"/>
        <c:axPos val="l"/>
        <c:numFmt formatCode="0" sourceLinked="1"/>
        <c:majorTickMark val="none"/>
        <c:minorTickMark val="none"/>
        <c:tickLblPos val="nextTo"/>
        <c:crossAx val="62428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1!PivotTable6</c:name>
    <c:fmtId val="9"/>
  </c:pivotSource>
  <c:chart>
    <c:title>
      <c:tx>
        <c:rich>
          <a:bodyPr rot="0" spcFirstLastPara="1" vertOverflow="ellipsis" vert="horz" wrap="square" anchor="ctr" anchorCtr="1"/>
          <a:lstStyle/>
          <a:p>
            <a:pPr>
              <a:defRPr sz="1200" b="0" i="0" u="none" strike="noStrike" kern="1200" spc="0" baseline="0">
                <a:solidFill>
                  <a:schemeClr val="accent6">
                    <a:lumMod val="40000"/>
                    <a:lumOff val="60000"/>
                  </a:schemeClr>
                </a:solidFill>
                <a:latin typeface="+mn-lt"/>
                <a:ea typeface="+mn-ea"/>
                <a:cs typeface="+mn-cs"/>
              </a:defRPr>
            </a:pPr>
            <a:r>
              <a:rPr lang="en-US" sz="1200" b="1">
                <a:solidFill>
                  <a:schemeClr val="accent6">
                    <a:lumMod val="40000"/>
                    <a:lumOff val="60000"/>
                  </a:schemeClr>
                </a:solidFill>
              </a:rPr>
              <a:t>EMPLOYEE</a:t>
            </a:r>
            <a:r>
              <a:rPr lang="en-US" sz="1200" b="1" baseline="0">
                <a:solidFill>
                  <a:schemeClr val="accent6">
                    <a:lumMod val="40000"/>
                    <a:lumOff val="60000"/>
                  </a:schemeClr>
                </a:solidFill>
              </a:rPr>
              <a:t> SATISFACTION RATE PER DEPT</a:t>
            </a:r>
            <a:endParaRPr lang="en-US" sz="1200" b="1">
              <a:solidFill>
                <a:schemeClr val="accent6">
                  <a:lumMod val="40000"/>
                  <a:lumOff val="60000"/>
                </a:schemeClr>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accent6">
                  <a:lumMod val="40000"/>
                  <a:lumOff val="6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'Pivot Table 1'!$D$19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C8-46E2-8A1D-9ACCD0EE1E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C8-46E2-8A1D-9ACCD0EE1EA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FC8-46E2-8A1D-9ACCD0EE1EA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FC8-46E2-8A1D-9ACCD0EE1EA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FC8-46E2-8A1D-9ACCD0EE1EA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FC8-46E2-8A1D-9ACCD0EE1EA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FC8-46E2-8A1D-9ACCD0EE1EA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FC8-46E2-8A1D-9ACCD0EE1EA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FC8-46E2-8A1D-9ACCD0EE1EA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1'!$C$20:$C$28</c:f>
              <c:strCache>
                <c:ptCount val="9"/>
                <c:pt idx="0">
                  <c:v>Accounting</c:v>
                </c:pt>
                <c:pt idx="1">
                  <c:v>Human Resource</c:v>
                </c:pt>
                <c:pt idx="2">
                  <c:v>Information Technology</c:v>
                </c:pt>
                <c:pt idx="3">
                  <c:v>Management</c:v>
                </c:pt>
                <c:pt idx="4">
                  <c:v>Marketing</c:v>
                </c:pt>
                <c:pt idx="5">
                  <c:v>Product Management</c:v>
                </c:pt>
                <c:pt idx="6">
                  <c:v>Sales</c:v>
                </c:pt>
                <c:pt idx="7">
                  <c:v>Support</c:v>
                </c:pt>
                <c:pt idx="8">
                  <c:v>Technical</c:v>
                </c:pt>
              </c:strCache>
            </c:strRef>
          </c:cat>
          <c:val>
            <c:numRef>
              <c:f>'Pivot Table 1'!$D$20:$D$28</c:f>
              <c:numCache>
                <c:formatCode>0%</c:formatCode>
                <c:ptCount val="9"/>
                <c:pt idx="0">
                  <c:v>0.37000000000000005</c:v>
                </c:pt>
                <c:pt idx="1">
                  <c:v>0.41833333333333339</c:v>
                </c:pt>
                <c:pt idx="2">
                  <c:v>0.37166666666666676</c:v>
                </c:pt>
                <c:pt idx="3">
                  <c:v>0.61250000000000004</c:v>
                </c:pt>
                <c:pt idx="4">
                  <c:v>0.42076923076923084</c:v>
                </c:pt>
                <c:pt idx="5">
                  <c:v>0.41785714285714282</c:v>
                </c:pt>
                <c:pt idx="6">
                  <c:v>0.42911764705882349</c:v>
                </c:pt>
                <c:pt idx="7">
                  <c:v>0.41192307692307695</c:v>
                </c:pt>
                <c:pt idx="8">
                  <c:v>0.40146341463414636</c:v>
                </c:pt>
              </c:numCache>
            </c:numRef>
          </c:val>
          <c:extLst>
            <c:ext xmlns:c16="http://schemas.microsoft.com/office/drawing/2014/chart" uri="{C3380CC4-5D6E-409C-BE32-E72D297353CC}">
              <c16:uniqueId val="{00000012-0FC8-46E2-8A1D-9ACCD0EE1EA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2!PivotTable13</c:name>
    <c:fmtId val="5"/>
  </c:pivotSource>
  <c:chart>
    <c:title>
      <c:tx>
        <c:rich>
          <a:bodyPr rot="0" spcFirstLastPara="1" vertOverflow="ellipsis" vert="horz" wrap="square" anchor="ctr" anchorCtr="1"/>
          <a:lstStyle/>
          <a:p>
            <a:pPr>
              <a:defRPr sz="1400" b="0" i="0" u="none" strike="noStrike" kern="1200" spc="0" baseline="0">
                <a:solidFill>
                  <a:schemeClr val="accent6">
                    <a:lumMod val="40000"/>
                    <a:lumOff val="60000"/>
                  </a:schemeClr>
                </a:solidFill>
                <a:latin typeface="+mn-lt"/>
                <a:ea typeface="+mn-ea"/>
                <a:cs typeface="+mn-cs"/>
              </a:defRPr>
            </a:pPr>
            <a:r>
              <a:rPr lang="en-US" b="1">
                <a:solidFill>
                  <a:schemeClr val="accent6">
                    <a:lumMod val="40000"/>
                    <a:lumOff val="60000"/>
                  </a:schemeClr>
                </a:solidFill>
              </a:rPr>
              <a:t>AVERAGE</a:t>
            </a:r>
            <a:r>
              <a:rPr lang="en-US" b="1" baseline="0">
                <a:solidFill>
                  <a:schemeClr val="accent6">
                    <a:lumMod val="40000"/>
                    <a:lumOff val="60000"/>
                  </a:schemeClr>
                </a:solidFill>
              </a:rPr>
              <a:t> EMPLOYEE MONTHLY HOURS</a:t>
            </a:r>
            <a:endParaRPr lang="en-US" b="1">
              <a:solidFill>
                <a:schemeClr val="accent6">
                  <a:lumMod val="40000"/>
                  <a:lumOff val="6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40000"/>
                  <a:lumOff val="6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2'!$A$17:$A$25</c:f>
              <c:strCache>
                <c:ptCount val="9"/>
                <c:pt idx="0">
                  <c:v>Sales</c:v>
                </c:pt>
                <c:pt idx="1">
                  <c:v>Technical</c:v>
                </c:pt>
                <c:pt idx="2">
                  <c:v>Support</c:v>
                </c:pt>
                <c:pt idx="3">
                  <c:v>Product Management</c:v>
                </c:pt>
                <c:pt idx="4">
                  <c:v>Information Technology</c:v>
                </c:pt>
                <c:pt idx="5">
                  <c:v>Marketing</c:v>
                </c:pt>
                <c:pt idx="6">
                  <c:v>Accounting</c:v>
                </c:pt>
                <c:pt idx="7">
                  <c:v>Human Resource</c:v>
                </c:pt>
                <c:pt idx="8">
                  <c:v>Management</c:v>
                </c:pt>
              </c:strCache>
            </c:strRef>
          </c:cat>
          <c:val>
            <c:numRef>
              <c:f>'Pivot table 2'!$B$17:$B$25</c:f>
              <c:numCache>
                <c:formatCode>0</c:formatCode>
                <c:ptCount val="9"/>
                <c:pt idx="0">
                  <c:v>13552</c:v>
                </c:pt>
                <c:pt idx="1">
                  <c:v>8739</c:v>
                </c:pt>
                <c:pt idx="2">
                  <c:v>5040</c:v>
                </c:pt>
                <c:pt idx="3">
                  <c:v>3181</c:v>
                </c:pt>
                <c:pt idx="4">
                  <c:v>2876</c:v>
                </c:pt>
                <c:pt idx="5">
                  <c:v>2798</c:v>
                </c:pt>
                <c:pt idx="6">
                  <c:v>2432</c:v>
                </c:pt>
                <c:pt idx="7">
                  <c:v>2138</c:v>
                </c:pt>
                <c:pt idx="8">
                  <c:v>630</c:v>
                </c:pt>
              </c:numCache>
            </c:numRef>
          </c:val>
          <c:extLst>
            <c:ext xmlns:c16="http://schemas.microsoft.com/office/drawing/2014/chart" uri="{C3380CC4-5D6E-409C-BE32-E72D297353CC}">
              <c16:uniqueId val="{00000000-89F3-4561-9989-4026B1387A5F}"/>
            </c:ext>
          </c:extLst>
        </c:ser>
        <c:dLbls>
          <c:dLblPos val="outEnd"/>
          <c:showLegendKey val="0"/>
          <c:showVal val="1"/>
          <c:showCatName val="0"/>
          <c:showSerName val="0"/>
          <c:showPercent val="0"/>
          <c:showBubbleSize val="0"/>
        </c:dLbls>
        <c:gapWidth val="219"/>
        <c:overlap val="-27"/>
        <c:axId val="727448799"/>
        <c:axId val="727462719"/>
      </c:barChart>
      <c:catAx>
        <c:axId val="727448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27462719"/>
        <c:crosses val="autoZero"/>
        <c:auto val="1"/>
        <c:lblAlgn val="ctr"/>
        <c:lblOffset val="100"/>
        <c:noMultiLvlLbl val="0"/>
      </c:catAx>
      <c:valAx>
        <c:axId val="727462719"/>
        <c:scaling>
          <c:orientation val="minMax"/>
        </c:scaling>
        <c:delete val="1"/>
        <c:axPos val="l"/>
        <c:numFmt formatCode="0" sourceLinked="1"/>
        <c:majorTickMark val="none"/>
        <c:minorTickMark val="none"/>
        <c:tickLblPos val="nextTo"/>
        <c:crossAx val="727448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2!PivotTable14</c:name>
    <c:fmtId val="5"/>
  </c:pivotSource>
  <c:chart>
    <c:title>
      <c:tx>
        <c:rich>
          <a:bodyPr rot="0" spcFirstLastPara="1" vertOverflow="ellipsis" vert="horz" wrap="square" anchor="ctr" anchorCtr="1"/>
          <a:lstStyle/>
          <a:p>
            <a:pPr>
              <a:defRPr sz="1400" b="0" i="0" u="none" strike="noStrike" kern="1200" spc="0" baseline="0">
                <a:solidFill>
                  <a:schemeClr val="accent6">
                    <a:lumMod val="40000"/>
                    <a:lumOff val="60000"/>
                  </a:schemeClr>
                </a:solidFill>
                <a:latin typeface="+mn-lt"/>
                <a:ea typeface="+mn-ea"/>
                <a:cs typeface="+mn-cs"/>
              </a:defRPr>
            </a:pPr>
            <a:r>
              <a:rPr lang="en-US" b="1">
                <a:solidFill>
                  <a:schemeClr val="accent6">
                    <a:lumMod val="40000"/>
                    <a:lumOff val="60000"/>
                  </a:schemeClr>
                </a:solidFill>
              </a:rPr>
              <a:t>EMPLOYEE</a:t>
            </a:r>
            <a:r>
              <a:rPr lang="en-US" b="1" baseline="0">
                <a:solidFill>
                  <a:schemeClr val="accent6">
                    <a:lumMod val="40000"/>
                    <a:lumOff val="60000"/>
                  </a:schemeClr>
                </a:solidFill>
              </a:rPr>
              <a:t> LAST 5 YEARS PROMOTION</a:t>
            </a:r>
            <a:r>
              <a:rPr lang="en-US">
                <a:solidFill>
                  <a:schemeClr val="accent6">
                    <a:lumMod val="40000"/>
                    <a:lumOff val="60000"/>
                  </a:schemeClr>
                </a:solidFill>
              </a:rPr>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40000"/>
                  <a:lumOff val="6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doughnutChart>
        <c:varyColors val="1"/>
        <c:ser>
          <c:idx val="0"/>
          <c:order val="0"/>
          <c:tx>
            <c:strRef>
              <c:f>'Pivot table 2'!$E$16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53-4B96-8CDE-713651041D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53-4B96-8CDE-713651041DE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853-4B96-8CDE-713651041DE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853-4B96-8CDE-713651041DE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853-4B96-8CDE-713651041DE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853-4B96-8CDE-713651041DE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853-4B96-8CDE-713651041DE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853-4B96-8CDE-713651041DE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853-4B96-8CDE-713651041DE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2'!$D$17:$D$25</c:f>
              <c:strCache>
                <c:ptCount val="9"/>
                <c:pt idx="0">
                  <c:v>Sales</c:v>
                </c:pt>
                <c:pt idx="1">
                  <c:v>Management</c:v>
                </c:pt>
                <c:pt idx="2">
                  <c:v>Product Management</c:v>
                </c:pt>
                <c:pt idx="3">
                  <c:v>Support</c:v>
                </c:pt>
                <c:pt idx="4">
                  <c:v>Human Resource</c:v>
                </c:pt>
                <c:pt idx="5">
                  <c:v>Technical</c:v>
                </c:pt>
                <c:pt idx="6">
                  <c:v>Information Technology</c:v>
                </c:pt>
                <c:pt idx="7">
                  <c:v>Accounting</c:v>
                </c:pt>
                <c:pt idx="8">
                  <c:v>Marketing</c:v>
                </c:pt>
              </c:strCache>
            </c:strRef>
          </c:cat>
          <c:val>
            <c:numRef>
              <c:f>'Pivot table 2'!$E$17:$E$25</c:f>
              <c:numCache>
                <c:formatCode>0</c:formatCode>
                <c:ptCount val="9"/>
                <c:pt idx="0">
                  <c:v>2</c:v>
                </c:pt>
                <c:pt idx="1">
                  <c:v>1</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12-5853-4B96-8CDE-713651041DE2}"/>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 SHEET.xlsx]Pivot table 2!PivotTable15</c:name>
    <c:fmtId val="6"/>
  </c:pivotSource>
  <c:chart>
    <c:title>
      <c:tx>
        <c:rich>
          <a:bodyPr rot="0" spcFirstLastPara="1" vertOverflow="ellipsis" vert="horz" wrap="square" anchor="ctr" anchorCtr="1"/>
          <a:lstStyle/>
          <a:p>
            <a:pPr>
              <a:defRPr sz="1400" b="0" i="0" u="none" strike="noStrike" kern="1200" spc="0" baseline="0">
                <a:solidFill>
                  <a:schemeClr val="accent6">
                    <a:lumMod val="40000"/>
                    <a:lumOff val="60000"/>
                  </a:schemeClr>
                </a:solidFill>
                <a:latin typeface="+mn-lt"/>
                <a:ea typeface="+mn-ea"/>
                <a:cs typeface="+mn-cs"/>
              </a:defRPr>
            </a:pPr>
            <a:r>
              <a:rPr lang="en-US" b="1">
                <a:solidFill>
                  <a:schemeClr val="accent6">
                    <a:lumMod val="40000"/>
                    <a:lumOff val="60000"/>
                  </a:schemeClr>
                </a:solidFill>
              </a:rPr>
              <a:t>EMPLOYEE</a:t>
            </a:r>
            <a:r>
              <a:rPr lang="en-US" b="1" baseline="0">
                <a:solidFill>
                  <a:schemeClr val="accent6">
                    <a:lumMod val="40000"/>
                    <a:lumOff val="60000"/>
                  </a:schemeClr>
                </a:solidFill>
              </a:rPr>
              <a:t> WORK ACCIDENT PER DEPT</a:t>
            </a:r>
            <a:endParaRPr lang="en-US" b="1">
              <a:solidFill>
                <a:schemeClr val="accent6">
                  <a:lumMod val="40000"/>
                  <a:lumOff val="6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40000"/>
                  <a:lumOff val="6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'Pivot table 2'!$H$16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D8-4A76-851D-BD2A3C9F4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D8-4A76-851D-BD2A3C9F4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D8-4A76-851D-BD2A3C9F4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D8-4A76-851D-BD2A3C9F4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D8-4A76-851D-BD2A3C9F423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ED8-4A76-851D-BD2A3C9F423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ED8-4A76-851D-BD2A3C9F423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ED8-4A76-851D-BD2A3C9F423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ED8-4A76-851D-BD2A3C9F423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2'!$G$17:$G$26</c:f>
              <c:strCache>
                <c:ptCount val="9"/>
                <c:pt idx="0">
                  <c:v>Technical</c:v>
                </c:pt>
                <c:pt idx="1">
                  <c:v>Sales</c:v>
                </c:pt>
                <c:pt idx="2">
                  <c:v>Support</c:v>
                </c:pt>
                <c:pt idx="3">
                  <c:v>Product Management</c:v>
                </c:pt>
                <c:pt idx="4">
                  <c:v>Marketing</c:v>
                </c:pt>
                <c:pt idx="5">
                  <c:v>Accounting</c:v>
                </c:pt>
                <c:pt idx="6">
                  <c:v>Management</c:v>
                </c:pt>
                <c:pt idx="7">
                  <c:v>Human Resource</c:v>
                </c:pt>
                <c:pt idx="8">
                  <c:v>Information Technology</c:v>
                </c:pt>
              </c:strCache>
            </c:strRef>
          </c:cat>
          <c:val>
            <c:numRef>
              <c:f>'Pivot table 2'!$H$17:$H$26</c:f>
              <c:numCache>
                <c:formatCode>0</c:formatCode>
                <c:ptCount val="9"/>
                <c:pt idx="0">
                  <c:v>3</c:v>
                </c:pt>
                <c:pt idx="1">
                  <c:v>1</c:v>
                </c:pt>
                <c:pt idx="2">
                  <c:v>1</c:v>
                </c:pt>
                <c:pt idx="3">
                  <c:v>1</c:v>
                </c:pt>
                <c:pt idx="4">
                  <c:v>1</c:v>
                </c:pt>
                <c:pt idx="5">
                  <c:v>0</c:v>
                </c:pt>
                <c:pt idx="6">
                  <c:v>0</c:v>
                </c:pt>
                <c:pt idx="7">
                  <c:v>0</c:v>
                </c:pt>
                <c:pt idx="8">
                  <c:v>0</c:v>
                </c:pt>
              </c:numCache>
            </c:numRef>
          </c:val>
          <c:extLst>
            <c:ext xmlns:c16="http://schemas.microsoft.com/office/drawing/2014/chart" uri="{C3380CC4-5D6E-409C-BE32-E72D297353CC}">
              <c16:uniqueId val="{00000012-6ED8-4A76-851D-BD2A3C9F423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4</xdr:col>
      <xdr:colOff>1295400</xdr:colOff>
      <xdr:row>0</xdr:row>
      <xdr:rowOff>57150</xdr:rowOff>
    </xdr:from>
    <xdr:to>
      <xdr:col>7</xdr:col>
      <xdr:colOff>1097280</xdr:colOff>
      <xdr:row>15</xdr:row>
      <xdr:rowOff>57150</xdr:rowOff>
    </xdr:to>
    <xdr:graphicFrame macro="">
      <xdr:nvGraphicFramePr>
        <xdr:cNvPr id="2" name="Chart 1">
          <a:extLst>
            <a:ext uri="{FF2B5EF4-FFF2-40B4-BE49-F238E27FC236}">
              <a16:creationId xmlns:a16="http://schemas.microsoft.com/office/drawing/2014/main" id="{FC576FAE-A677-DA14-ABE9-61D896647D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1257300</xdr:colOff>
      <xdr:row>29</xdr:row>
      <xdr:rowOff>171450</xdr:rowOff>
    </xdr:from>
    <xdr:to>
      <xdr:col>7</xdr:col>
      <xdr:colOff>1059180</xdr:colOff>
      <xdr:row>44</xdr:row>
      <xdr:rowOff>171450</xdr:rowOff>
    </xdr:to>
    <xdr:graphicFrame macro="">
      <xdr:nvGraphicFramePr>
        <xdr:cNvPr id="3" name="Chart 2">
          <a:extLst>
            <a:ext uri="{FF2B5EF4-FFF2-40B4-BE49-F238E27FC236}">
              <a16:creationId xmlns:a16="http://schemas.microsoft.com/office/drawing/2014/main" id="{1D16763B-C702-4945-79AE-7C335116B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807720</xdr:colOff>
      <xdr:row>9</xdr:row>
      <xdr:rowOff>11430</xdr:rowOff>
    </xdr:from>
    <xdr:to>
      <xdr:col>15</xdr:col>
      <xdr:colOff>457200</xdr:colOff>
      <xdr:row>27</xdr:row>
      <xdr:rowOff>7620</xdr:rowOff>
    </xdr:to>
    <xdr:graphicFrame macro="">
      <xdr:nvGraphicFramePr>
        <xdr:cNvPr id="4" name="Chart 3">
          <a:extLst>
            <a:ext uri="{FF2B5EF4-FFF2-40B4-BE49-F238E27FC236}">
              <a16:creationId xmlns:a16="http://schemas.microsoft.com/office/drawing/2014/main" id="{3F29099E-A4F4-3D44-8804-0381CA4440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464820</xdr:colOff>
      <xdr:row>30</xdr:row>
      <xdr:rowOff>7620</xdr:rowOff>
    </xdr:from>
    <xdr:to>
      <xdr:col>4</xdr:col>
      <xdr:colOff>228600</xdr:colOff>
      <xdr:row>45</xdr:row>
      <xdr:rowOff>118110</xdr:rowOff>
    </xdr:to>
    <xdr:graphicFrame macro="">
      <xdr:nvGraphicFramePr>
        <xdr:cNvPr id="5" name="Chart 4">
          <a:extLst>
            <a:ext uri="{FF2B5EF4-FFF2-40B4-BE49-F238E27FC236}">
              <a16:creationId xmlns:a16="http://schemas.microsoft.com/office/drawing/2014/main" id="{300C0590-DE28-EB1C-0604-9013293D84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1645920</xdr:colOff>
      <xdr:row>6</xdr:row>
      <xdr:rowOff>129540</xdr:rowOff>
    </xdr:from>
    <xdr:to>
      <xdr:col>5</xdr:col>
      <xdr:colOff>7620</xdr:colOff>
      <xdr:row>20</xdr:row>
      <xdr:rowOff>36195</xdr:rowOff>
    </xdr:to>
    <mc:AlternateContent xmlns:mc="http://schemas.openxmlformats.org/markup-compatibility/2006">
      <mc:Choice xmlns:a14="http://schemas.microsoft.com/office/drawing/2010/main" Requires="a14">
        <xdr:graphicFrame macro="">
          <xdr:nvGraphicFramePr>
            <xdr:cNvPr id="6" name="Satisfaction Category">
              <a:extLst>
                <a:ext uri="{FF2B5EF4-FFF2-40B4-BE49-F238E27FC236}">
                  <a16:creationId xmlns:a16="http://schemas.microsoft.com/office/drawing/2014/main" id="{3AA1A907-6B4B-9BA3-B843-4707D60163DB}"/>
                </a:ext>
              </a:extLst>
            </xdr:cNvPr>
            <xdr:cNvGraphicFramePr/>
          </xdr:nvGraphicFramePr>
          <xdr:xfrm>
            <a:off x="0" y="0"/>
            <a:ext cx="0" cy="0"/>
          </xdr:xfrm>
          <a:graphic>
            <a:graphicData uri="http://schemas.microsoft.com/office/drawing/2010/slicer">
              <sle:slicer xmlns:sle="http://schemas.microsoft.com/office/drawing/2010/slicer" name="Satisfaction Category"/>
            </a:graphicData>
          </a:graphic>
        </xdr:graphicFrame>
      </mc:Choice>
      <mc:Fallback>
        <xdr:sp macro="" textlink="">
          <xdr:nvSpPr>
            <xdr:cNvPr id="0" name=""/>
            <xdr:cNvSpPr>
              <a:spLocks noTextEdit="1"/>
            </xdr:cNvSpPr>
          </xdr:nvSpPr>
          <xdr:spPr>
            <a:xfrm>
              <a:off x="4076700" y="12268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373380</xdr:colOff>
      <xdr:row>9</xdr:row>
      <xdr:rowOff>60960</xdr:rowOff>
    </xdr:from>
    <xdr:to>
      <xdr:col>5</xdr:col>
      <xdr:colOff>381000</xdr:colOff>
      <xdr:row>22</xdr:row>
      <xdr:rowOff>150495</xdr:rowOff>
    </xdr:to>
    <mc:AlternateContent xmlns:mc="http://schemas.openxmlformats.org/markup-compatibility/2006">
      <mc:Choice xmlns:a14="http://schemas.microsoft.com/office/drawing/2010/main" Requires="a14">
        <xdr:graphicFrame macro="">
          <xdr:nvGraphicFramePr>
            <xdr:cNvPr id="7" name="Department">
              <a:extLst>
                <a:ext uri="{FF2B5EF4-FFF2-40B4-BE49-F238E27FC236}">
                  <a16:creationId xmlns:a16="http://schemas.microsoft.com/office/drawing/2014/main" id="{8841E772-A9D1-5A12-AE28-9CB298E15F3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450080" y="17068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853440</xdr:colOff>
      <xdr:row>30</xdr:row>
      <xdr:rowOff>175260</xdr:rowOff>
    </xdr:from>
    <xdr:to>
      <xdr:col>7</xdr:col>
      <xdr:colOff>114300</xdr:colOff>
      <xdr:row>45</xdr:row>
      <xdr:rowOff>175260</xdr:rowOff>
    </xdr:to>
    <xdr:graphicFrame macro="">
      <xdr:nvGraphicFramePr>
        <xdr:cNvPr id="2" name="Chart 1">
          <a:extLst>
            <a:ext uri="{FF2B5EF4-FFF2-40B4-BE49-F238E27FC236}">
              <a16:creationId xmlns:a16="http://schemas.microsoft.com/office/drawing/2014/main" id="{E1B0E74F-89A2-E676-B21E-378505F60C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68580</xdr:colOff>
      <xdr:row>31</xdr:row>
      <xdr:rowOff>11430</xdr:rowOff>
    </xdr:from>
    <xdr:to>
      <xdr:col>3</xdr:col>
      <xdr:colOff>701040</xdr:colOff>
      <xdr:row>46</xdr:row>
      <xdr:rowOff>11430</xdr:rowOff>
    </xdr:to>
    <xdr:graphicFrame macro="">
      <xdr:nvGraphicFramePr>
        <xdr:cNvPr id="3" name="Chart 2">
          <a:extLst>
            <a:ext uri="{FF2B5EF4-FFF2-40B4-BE49-F238E27FC236}">
              <a16:creationId xmlns:a16="http://schemas.microsoft.com/office/drawing/2014/main" id="{BC696F05-6E28-0AF9-50D9-4DB58EE31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53340</xdr:colOff>
      <xdr:row>46</xdr:row>
      <xdr:rowOff>179070</xdr:rowOff>
    </xdr:from>
    <xdr:to>
      <xdr:col>3</xdr:col>
      <xdr:colOff>685800</xdr:colOff>
      <xdr:row>61</xdr:row>
      <xdr:rowOff>179070</xdr:rowOff>
    </xdr:to>
    <xdr:graphicFrame macro="">
      <xdr:nvGraphicFramePr>
        <xdr:cNvPr id="5" name="Chart 4">
          <a:extLst>
            <a:ext uri="{FF2B5EF4-FFF2-40B4-BE49-F238E27FC236}">
              <a16:creationId xmlns:a16="http://schemas.microsoft.com/office/drawing/2014/main" id="{51F85220-7744-0F1A-6D5E-A64CBDD8E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746760</xdr:colOff>
      <xdr:row>47</xdr:row>
      <xdr:rowOff>11430</xdr:rowOff>
    </xdr:from>
    <xdr:to>
      <xdr:col>7</xdr:col>
      <xdr:colOff>7620</xdr:colOff>
      <xdr:row>62</xdr:row>
      <xdr:rowOff>11430</xdr:rowOff>
    </xdr:to>
    <xdr:graphicFrame macro="">
      <xdr:nvGraphicFramePr>
        <xdr:cNvPr id="6" name="Chart 5">
          <a:extLst>
            <a:ext uri="{FF2B5EF4-FFF2-40B4-BE49-F238E27FC236}">
              <a16:creationId xmlns:a16="http://schemas.microsoft.com/office/drawing/2014/main" id="{10C74E55-EB66-03BB-CB22-3A03FDFF59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0</xdr:row>
      <xdr:rowOff>0</xdr:rowOff>
    </xdr:from>
    <xdr:to>
      <xdr:col>20</xdr:col>
      <xdr:colOff>563880</xdr:colOff>
      <xdr:row>29</xdr:row>
      <xdr:rowOff>121920</xdr:rowOff>
    </xdr:to>
    <xdr:sp macro="" textlink="">
      <xdr:nvSpPr>
        <xdr:cNvPr id="3" name="Rectangle 2">
          <a:extLst>
            <a:ext uri="{FF2B5EF4-FFF2-40B4-BE49-F238E27FC236}">
              <a16:creationId xmlns:a16="http://schemas.microsoft.com/office/drawing/2014/main" id="{AA1B8EE6-40DF-9EA1-0B90-91872CED2DD7}"/>
            </a:ext>
          </a:extLst>
        </xdr:cNvPr>
        <xdr:cNvSpPr/>
      </xdr:nvSpPr>
      <xdr:spPr>
        <a:xfrm>
          <a:off x="1219200" y="0"/>
          <a:ext cx="11536680" cy="5425440"/>
        </a:xfrm>
        <a:prstGeom prst="rect">
          <a:avLst/>
        </a:prstGeom>
        <a:solidFill>
          <a:schemeClr val="accent3">
            <a:lumMod val="50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22860</xdr:colOff>
      <xdr:row>0</xdr:row>
      <xdr:rowOff>76200</xdr:rowOff>
    </xdr:from>
    <xdr:to>
      <xdr:col>20</xdr:col>
      <xdr:colOff>579120</xdr:colOff>
      <xdr:row>2</xdr:row>
      <xdr:rowOff>175260</xdr:rowOff>
    </xdr:to>
    <xdr:sp macro="" textlink="">
      <xdr:nvSpPr>
        <xdr:cNvPr id="4" name="Rectangle 3">
          <a:extLst>
            <a:ext uri="{FF2B5EF4-FFF2-40B4-BE49-F238E27FC236}">
              <a16:creationId xmlns:a16="http://schemas.microsoft.com/office/drawing/2014/main" id="{D5A6D1A3-12F6-72C6-3F6F-3A4E8A551A87}"/>
            </a:ext>
          </a:extLst>
        </xdr:cNvPr>
        <xdr:cNvSpPr/>
      </xdr:nvSpPr>
      <xdr:spPr>
        <a:xfrm>
          <a:off x="1242060" y="76200"/>
          <a:ext cx="11529060" cy="4648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15240</xdr:colOff>
      <xdr:row>3</xdr:row>
      <xdr:rowOff>7620</xdr:rowOff>
    </xdr:from>
    <xdr:to>
      <xdr:col>4</xdr:col>
      <xdr:colOff>525780</xdr:colOff>
      <xdr:row>29</xdr:row>
      <xdr:rowOff>160020</xdr:rowOff>
    </xdr:to>
    <xdr:sp macro="" textlink="">
      <xdr:nvSpPr>
        <xdr:cNvPr id="5" name="Rectangle 4">
          <a:extLst>
            <a:ext uri="{FF2B5EF4-FFF2-40B4-BE49-F238E27FC236}">
              <a16:creationId xmlns:a16="http://schemas.microsoft.com/office/drawing/2014/main" id="{34D0D1C4-0EAF-4AEC-85F9-58173F7D4E7C}"/>
            </a:ext>
          </a:extLst>
        </xdr:cNvPr>
        <xdr:cNvSpPr/>
      </xdr:nvSpPr>
      <xdr:spPr>
        <a:xfrm>
          <a:off x="1234440" y="556260"/>
          <a:ext cx="1729740" cy="49072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4</xdr:row>
      <xdr:rowOff>129540</xdr:rowOff>
    </xdr:from>
    <xdr:to>
      <xdr:col>7</xdr:col>
      <xdr:colOff>358140</xdr:colOff>
      <xdr:row>11</xdr:row>
      <xdr:rowOff>60960</xdr:rowOff>
    </xdr:to>
    <xdr:sp macro="" textlink="">
      <xdr:nvSpPr>
        <xdr:cNvPr id="6" name="Rectangle 5">
          <a:extLst>
            <a:ext uri="{FF2B5EF4-FFF2-40B4-BE49-F238E27FC236}">
              <a16:creationId xmlns:a16="http://schemas.microsoft.com/office/drawing/2014/main" id="{53B8D0DD-D853-4DBD-838B-DC7D2AB08805}"/>
            </a:ext>
          </a:extLst>
        </xdr:cNvPr>
        <xdr:cNvSpPr/>
      </xdr:nvSpPr>
      <xdr:spPr>
        <a:xfrm>
          <a:off x="3048000" y="861060"/>
          <a:ext cx="1577340" cy="121158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563880</xdr:colOff>
      <xdr:row>11</xdr:row>
      <xdr:rowOff>175260</xdr:rowOff>
    </xdr:from>
    <xdr:to>
      <xdr:col>13</xdr:col>
      <xdr:colOff>45720</xdr:colOff>
      <xdr:row>29</xdr:row>
      <xdr:rowOff>129540</xdr:rowOff>
    </xdr:to>
    <xdr:sp macro="" textlink="">
      <xdr:nvSpPr>
        <xdr:cNvPr id="7" name="Rectangle 6">
          <a:extLst>
            <a:ext uri="{FF2B5EF4-FFF2-40B4-BE49-F238E27FC236}">
              <a16:creationId xmlns:a16="http://schemas.microsoft.com/office/drawing/2014/main" id="{BA6BF01D-8A27-4DEC-BFA2-330850A3CBAF}"/>
            </a:ext>
          </a:extLst>
        </xdr:cNvPr>
        <xdr:cNvSpPr/>
      </xdr:nvSpPr>
      <xdr:spPr>
        <a:xfrm>
          <a:off x="3002280" y="2186940"/>
          <a:ext cx="4968240" cy="324612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20955</xdr:colOff>
      <xdr:row>4</xdr:row>
      <xdr:rowOff>104775</xdr:rowOff>
    </xdr:from>
    <xdr:to>
      <xdr:col>10</xdr:col>
      <xdr:colOff>379095</xdr:colOff>
      <xdr:row>11</xdr:row>
      <xdr:rowOff>36195</xdr:rowOff>
    </xdr:to>
    <xdr:sp macro="" textlink="">
      <xdr:nvSpPr>
        <xdr:cNvPr id="10" name="Rectangle 9">
          <a:extLst>
            <a:ext uri="{FF2B5EF4-FFF2-40B4-BE49-F238E27FC236}">
              <a16:creationId xmlns:a16="http://schemas.microsoft.com/office/drawing/2014/main" id="{D30F0CAD-CC22-42D9-8228-3CBF3567B6F7}"/>
            </a:ext>
          </a:extLst>
        </xdr:cNvPr>
        <xdr:cNvSpPr/>
      </xdr:nvSpPr>
      <xdr:spPr>
        <a:xfrm>
          <a:off x="4897755" y="836295"/>
          <a:ext cx="1577340" cy="121158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201930</xdr:colOff>
      <xdr:row>4</xdr:row>
      <xdr:rowOff>110490</xdr:rowOff>
    </xdr:from>
    <xdr:to>
      <xdr:col>13</xdr:col>
      <xdr:colOff>560070</xdr:colOff>
      <xdr:row>11</xdr:row>
      <xdr:rowOff>41910</xdr:rowOff>
    </xdr:to>
    <xdr:sp macro="" textlink="">
      <xdr:nvSpPr>
        <xdr:cNvPr id="12" name="Rectangle 11">
          <a:extLst>
            <a:ext uri="{FF2B5EF4-FFF2-40B4-BE49-F238E27FC236}">
              <a16:creationId xmlns:a16="http://schemas.microsoft.com/office/drawing/2014/main" id="{B5E57131-EECD-4955-97C6-C7B2BA953B8E}"/>
            </a:ext>
          </a:extLst>
        </xdr:cNvPr>
        <xdr:cNvSpPr/>
      </xdr:nvSpPr>
      <xdr:spPr>
        <a:xfrm>
          <a:off x="6907530" y="842010"/>
          <a:ext cx="1577340" cy="121158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428625</xdr:colOff>
      <xdr:row>4</xdr:row>
      <xdr:rowOff>100965</xdr:rowOff>
    </xdr:from>
    <xdr:to>
      <xdr:col>17</xdr:col>
      <xdr:colOff>177165</xdr:colOff>
      <xdr:row>11</xdr:row>
      <xdr:rowOff>32385</xdr:rowOff>
    </xdr:to>
    <xdr:sp macro="" textlink="">
      <xdr:nvSpPr>
        <xdr:cNvPr id="13" name="Rectangle 12">
          <a:extLst>
            <a:ext uri="{FF2B5EF4-FFF2-40B4-BE49-F238E27FC236}">
              <a16:creationId xmlns:a16="http://schemas.microsoft.com/office/drawing/2014/main" id="{525910EC-A403-4BAE-8F99-519442F5B4E3}"/>
            </a:ext>
          </a:extLst>
        </xdr:cNvPr>
        <xdr:cNvSpPr/>
      </xdr:nvSpPr>
      <xdr:spPr>
        <a:xfrm>
          <a:off x="8963025" y="832485"/>
          <a:ext cx="1577340" cy="121158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38100</xdr:colOff>
      <xdr:row>8</xdr:row>
      <xdr:rowOff>45720</xdr:rowOff>
    </xdr:from>
    <xdr:to>
      <xdr:col>7</xdr:col>
      <xdr:colOff>373380</xdr:colOff>
      <xdr:row>11</xdr:row>
      <xdr:rowOff>38100</xdr:rowOff>
    </xdr:to>
    <xdr:sp macro="" textlink="'Pivot table 2'!G4">
      <xdr:nvSpPr>
        <xdr:cNvPr id="14" name="TextBox 13">
          <a:extLst>
            <a:ext uri="{FF2B5EF4-FFF2-40B4-BE49-F238E27FC236}">
              <a16:creationId xmlns:a16="http://schemas.microsoft.com/office/drawing/2014/main" id="{D13D418A-0DBB-8D6D-8A8E-2C617E9584A2}"/>
            </a:ext>
          </a:extLst>
        </xdr:cNvPr>
        <xdr:cNvSpPr txBox="1"/>
      </xdr:nvSpPr>
      <xdr:spPr>
        <a:xfrm>
          <a:off x="3086100" y="1508760"/>
          <a:ext cx="15544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9F3E43F-BC6F-49CF-83A3-4C3CFCEDE113}" type="TxLink">
            <a:rPr lang="en-US" sz="2800" b="0" i="0" u="none" strike="noStrike">
              <a:solidFill>
                <a:schemeClr val="accent6">
                  <a:lumMod val="40000"/>
                  <a:lumOff val="60000"/>
                </a:schemeClr>
              </a:solidFill>
              <a:latin typeface="Arial Black" panose="020B0A04020102020204" pitchFamily="34" charset="0"/>
              <a:ea typeface="Calibri"/>
              <a:cs typeface="Calibri"/>
            </a:rPr>
            <a:pPr marL="0" indent="0" algn="ctr"/>
            <a:t>201</a:t>
          </a:fld>
          <a:endParaRPr lang="en-US" sz="2800" b="0" i="0" u="none" strike="noStrike">
            <a:solidFill>
              <a:schemeClr val="accent6">
                <a:lumMod val="40000"/>
                <a:lumOff val="60000"/>
              </a:schemeClr>
            </a:solidFill>
            <a:latin typeface="Arial Black" panose="020B0A04020102020204" pitchFamily="34" charset="0"/>
            <a:ea typeface="Calibri"/>
            <a:cs typeface="Calibri"/>
          </a:endParaRPr>
        </a:p>
      </xdr:txBody>
    </xdr:sp>
    <xdr:clientData/>
  </xdr:twoCellAnchor>
  <xdr:twoCellAnchor>
    <xdr:from>
      <xdr:col>5</xdr:col>
      <xdr:colOff>7620</xdr:colOff>
      <xdr:row>4</xdr:row>
      <xdr:rowOff>144780</xdr:rowOff>
    </xdr:from>
    <xdr:to>
      <xdr:col>7</xdr:col>
      <xdr:colOff>342900</xdr:colOff>
      <xdr:row>7</xdr:row>
      <xdr:rowOff>175260</xdr:rowOff>
    </xdr:to>
    <xdr:sp macro="" textlink="">
      <xdr:nvSpPr>
        <xdr:cNvPr id="16" name="TextBox 15">
          <a:extLst>
            <a:ext uri="{FF2B5EF4-FFF2-40B4-BE49-F238E27FC236}">
              <a16:creationId xmlns:a16="http://schemas.microsoft.com/office/drawing/2014/main" id="{DD819AC0-794C-438B-9195-784FE6046978}"/>
            </a:ext>
          </a:extLst>
        </xdr:cNvPr>
        <xdr:cNvSpPr txBox="1"/>
      </xdr:nvSpPr>
      <xdr:spPr>
        <a:xfrm>
          <a:off x="3055620" y="876300"/>
          <a:ext cx="1554480" cy="579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solidFill>
                <a:schemeClr val="bg1"/>
              </a:solidFill>
              <a:latin typeface="Algerian" panose="04020705040A02060702" pitchFamily="82" charset="0"/>
              <a:ea typeface="+mn-ea"/>
              <a:cs typeface="+mn-cs"/>
            </a:rPr>
            <a:t>TOTAL</a:t>
          </a:r>
          <a:r>
            <a:rPr lang="en-US" sz="1100"/>
            <a:t> </a:t>
          </a:r>
          <a:r>
            <a:rPr lang="en-US" sz="1400" b="1" baseline="0">
              <a:solidFill>
                <a:schemeClr val="bg1"/>
              </a:solidFill>
              <a:latin typeface="Algerian" panose="04020705040A02060702" pitchFamily="82" charset="0"/>
              <a:ea typeface="+mn-ea"/>
              <a:cs typeface="+mn-cs"/>
            </a:rPr>
            <a:t>EMPLOYEE</a:t>
          </a:r>
        </a:p>
      </xdr:txBody>
    </xdr:sp>
    <xdr:clientData/>
  </xdr:twoCellAnchor>
  <xdr:twoCellAnchor>
    <xdr:from>
      <xdr:col>8</xdr:col>
      <xdr:colOff>38100</xdr:colOff>
      <xdr:row>4</xdr:row>
      <xdr:rowOff>91440</xdr:rowOff>
    </xdr:from>
    <xdr:to>
      <xdr:col>10</xdr:col>
      <xdr:colOff>380999</xdr:colOff>
      <xdr:row>8</xdr:row>
      <xdr:rowOff>7620</xdr:rowOff>
    </xdr:to>
    <xdr:sp macro="" textlink="">
      <xdr:nvSpPr>
        <xdr:cNvPr id="17" name="TextBox 16">
          <a:extLst>
            <a:ext uri="{FF2B5EF4-FFF2-40B4-BE49-F238E27FC236}">
              <a16:creationId xmlns:a16="http://schemas.microsoft.com/office/drawing/2014/main" id="{775059A1-2796-4395-9218-88340CDA34C4}"/>
            </a:ext>
          </a:extLst>
        </xdr:cNvPr>
        <xdr:cNvSpPr txBox="1"/>
      </xdr:nvSpPr>
      <xdr:spPr>
        <a:xfrm>
          <a:off x="4914900" y="822960"/>
          <a:ext cx="1562099"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solidFill>
                <a:schemeClr val="bg1"/>
              </a:solidFill>
              <a:latin typeface="Algerian" panose="04020705040A02060702" pitchFamily="82" charset="0"/>
              <a:ea typeface="+mn-ea"/>
              <a:cs typeface="+mn-cs"/>
            </a:rPr>
            <a:t>CURRENT</a:t>
          </a:r>
          <a:r>
            <a:rPr lang="en-US" sz="1100" baseline="0"/>
            <a:t> </a:t>
          </a:r>
          <a:r>
            <a:rPr lang="en-US" sz="1400" b="1" baseline="0">
              <a:solidFill>
                <a:schemeClr val="bg1"/>
              </a:solidFill>
              <a:latin typeface="Algerian" panose="04020705040A02060702" pitchFamily="82" charset="0"/>
              <a:ea typeface="+mn-ea"/>
              <a:cs typeface="+mn-cs"/>
            </a:rPr>
            <a:t>EMPLOYEE</a:t>
          </a:r>
        </a:p>
      </xdr:txBody>
    </xdr:sp>
    <xdr:clientData/>
  </xdr:twoCellAnchor>
  <xdr:twoCellAnchor>
    <xdr:from>
      <xdr:col>8</xdr:col>
      <xdr:colOff>53340</xdr:colOff>
      <xdr:row>8</xdr:row>
      <xdr:rowOff>30480</xdr:rowOff>
    </xdr:from>
    <xdr:to>
      <xdr:col>10</xdr:col>
      <xdr:colOff>380999</xdr:colOff>
      <xdr:row>11</xdr:row>
      <xdr:rowOff>45719</xdr:rowOff>
    </xdr:to>
    <xdr:sp macro="" textlink="'Pivot Table 1'!E5">
      <xdr:nvSpPr>
        <xdr:cNvPr id="18" name="TextBox 17">
          <a:extLst>
            <a:ext uri="{FF2B5EF4-FFF2-40B4-BE49-F238E27FC236}">
              <a16:creationId xmlns:a16="http://schemas.microsoft.com/office/drawing/2014/main" id="{B12B3D34-94BF-4B72-8F55-C71F17AF86F0}"/>
            </a:ext>
          </a:extLst>
        </xdr:cNvPr>
        <xdr:cNvSpPr txBox="1"/>
      </xdr:nvSpPr>
      <xdr:spPr>
        <a:xfrm>
          <a:off x="4930140" y="1493520"/>
          <a:ext cx="1546859" cy="563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0876564-1321-454B-A035-089007F90B04}" type="TxLink">
            <a:rPr lang="en-US" sz="2800" b="0" i="0" u="none" strike="noStrike">
              <a:solidFill>
                <a:schemeClr val="accent6">
                  <a:lumMod val="40000"/>
                  <a:lumOff val="60000"/>
                </a:schemeClr>
              </a:solidFill>
              <a:latin typeface="Arial Black" panose="020B0A04020102020204" pitchFamily="34" charset="0"/>
              <a:ea typeface="Calibri"/>
              <a:cs typeface="Calibri"/>
            </a:rPr>
            <a:pPr marL="0" indent="0" algn="ctr"/>
            <a:t>128</a:t>
          </a:fld>
          <a:endParaRPr lang="en-US" sz="2800" b="0" i="0" u="none" strike="noStrike">
            <a:solidFill>
              <a:schemeClr val="accent6">
                <a:lumMod val="40000"/>
                <a:lumOff val="60000"/>
              </a:schemeClr>
            </a:solidFill>
            <a:latin typeface="Arial Black" panose="020B0A04020102020204" pitchFamily="34" charset="0"/>
            <a:ea typeface="Calibri"/>
            <a:cs typeface="Calibri"/>
          </a:endParaRPr>
        </a:p>
      </xdr:txBody>
    </xdr:sp>
    <xdr:clientData/>
  </xdr:twoCellAnchor>
  <xdr:twoCellAnchor>
    <xdr:from>
      <xdr:col>11</xdr:col>
      <xdr:colOff>220980</xdr:colOff>
      <xdr:row>5</xdr:row>
      <xdr:rowOff>0</xdr:rowOff>
    </xdr:from>
    <xdr:to>
      <xdr:col>13</xdr:col>
      <xdr:colOff>556260</xdr:colOff>
      <xdr:row>7</xdr:row>
      <xdr:rowOff>99060</xdr:rowOff>
    </xdr:to>
    <xdr:sp macro="" textlink="">
      <xdr:nvSpPr>
        <xdr:cNvPr id="19" name="TextBox 18">
          <a:extLst>
            <a:ext uri="{FF2B5EF4-FFF2-40B4-BE49-F238E27FC236}">
              <a16:creationId xmlns:a16="http://schemas.microsoft.com/office/drawing/2014/main" id="{F6685A2A-7770-4738-834E-A1EF4E44ACD9}"/>
            </a:ext>
          </a:extLst>
        </xdr:cNvPr>
        <xdr:cNvSpPr txBox="1"/>
      </xdr:nvSpPr>
      <xdr:spPr>
        <a:xfrm>
          <a:off x="6926580" y="914400"/>
          <a:ext cx="155448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solidFill>
                <a:schemeClr val="bg1"/>
              </a:solidFill>
              <a:latin typeface="Algerian" panose="04020705040A02060702" pitchFamily="82" charset="0"/>
              <a:ea typeface="+mn-ea"/>
              <a:cs typeface="+mn-cs"/>
            </a:rPr>
            <a:t>ATTRITION</a:t>
          </a:r>
          <a:r>
            <a:rPr lang="en-US" sz="1100"/>
            <a:t>	</a:t>
          </a:r>
        </a:p>
      </xdr:txBody>
    </xdr:sp>
    <xdr:clientData/>
  </xdr:twoCellAnchor>
  <xdr:twoCellAnchor>
    <xdr:from>
      <xdr:col>11</xdr:col>
      <xdr:colOff>236220</xdr:colOff>
      <xdr:row>8</xdr:row>
      <xdr:rowOff>7620</xdr:rowOff>
    </xdr:from>
    <xdr:to>
      <xdr:col>13</xdr:col>
      <xdr:colOff>571500</xdr:colOff>
      <xdr:row>11</xdr:row>
      <xdr:rowOff>38100</xdr:rowOff>
    </xdr:to>
    <xdr:sp macro="" textlink="'Pivot table 2'!H4">
      <xdr:nvSpPr>
        <xdr:cNvPr id="20" name="TextBox 19">
          <a:extLst>
            <a:ext uri="{FF2B5EF4-FFF2-40B4-BE49-F238E27FC236}">
              <a16:creationId xmlns:a16="http://schemas.microsoft.com/office/drawing/2014/main" id="{944CFEFB-415B-46B0-A849-87049FD0AF75}"/>
            </a:ext>
          </a:extLst>
        </xdr:cNvPr>
        <xdr:cNvSpPr txBox="1"/>
      </xdr:nvSpPr>
      <xdr:spPr>
        <a:xfrm>
          <a:off x="6941820" y="1470660"/>
          <a:ext cx="1554480" cy="579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FE2705C-4016-4E0B-B511-F4D700D8FB29}" type="TxLink">
            <a:rPr lang="en-US" sz="2800" b="0" i="0" u="none" strike="noStrike">
              <a:solidFill>
                <a:schemeClr val="accent6">
                  <a:lumMod val="40000"/>
                  <a:lumOff val="60000"/>
                </a:schemeClr>
              </a:solidFill>
              <a:latin typeface="Arial Black" panose="020B0A04020102020204" pitchFamily="34" charset="0"/>
              <a:ea typeface="Calibri"/>
              <a:cs typeface="Calibri"/>
            </a:rPr>
            <a:pPr marL="0" indent="0" algn="ctr"/>
            <a:t>73</a:t>
          </a:fld>
          <a:endParaRPr lang="en-US" sz="2800" b="0" i="0" u="none" strike="noStrike">
            <a:solidFill>
              <a:schemeClr val="accent6">
                <a:lumMod val="40000"/>
                <a:lumOff val="60000"/>
              </a:schemeClr>
            </a:solidFill>
            <a:latin typeface="Arial Black" panose="020B0A04020102020204" pitchFamily="34" charset="0"/>
            <a:ea typeface="Calibri"/>
            <a:cs typeface="Calibri"/>
          </a:endParaRPr>
        </a:p>
      </xdr:txBody>
    </xdr:sp>
    <xdr:clientData/>
  </xdr:twoCellAnchor>
  <xdr:twoCellAnchor>
    <xdr:from>
      <xdr:col>14</xdr:col>
      <xdr:colOff>419100</xdr:colOff>
      <xdr:row>4</xdr:row>
      <xdr:rowOff>167640</xdr:rowOff>
    </xdr:from>
    <xdr:to>
      <xdr:col>17</xdr:col>
      <xdr:colOff>144779</xdr:colOff>
      <xdr:row>8</xdr:row>
      <xdr:rowOff>83820</xdr:rowOff>
    </xdr:to>
    <xdr:sp macro="" textlink="">
      <xdr:nvSpPr>
        <xdr:cNvPr id="21" name="TextBox 20">
          <a:extLst>
            <a:ext uri="{FF2B5EF4-FFF2-40B4-BE49-F238E27FC236}">
              <a16:creationId xmlns:a16="http://schemas.microsoft.com/office/drawing/2014/main" id="{85FB51B0-077F-4234-8719-52D8BF59214B}"/>
            </a:ext>
          </a:extLst>
        </xdr:cNvPr>
        <xdr:cNvSpPr txBox="1"/>
      </xdr:nvSpPr>
      <xdr:spPr>
        <a:xfrm>
          <a:off x="8953500" y="899160"/>
          <a:ext cx="1554479"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solidFill>
                <a:schemeClr val="bg1"/>
              </a:solidFill>
              <a:latin typeface="Algerian" panose="04020705040A02060702" pitchFamily="82" charset="0"/>
              <a:ea typeface="+mn-ea"/>
              <a:cs typeface="+mn-cs"/>
            </a:rPr>
            <a:t>ATTRITION</a:t>
          </a:r>
          <a:r>
            <a:rPr lang="en-US" sz="1100" baseline="0"/>
            <a:t> </a:t>
          </a:r>
          <a:r>
            <a:rPr lang="en-US" sz="1400" b="1" baseline="0">
              <a:solidFill>
                <a:schemeClr val="bg1"/>
              </a:solidFill>
              <a:latin typeface="Algerian" panose="04020705040A02060702" pitchFamily="82" charset="0"/>
              <a:ea typeface="+mn-ea"/>
              <a:cs typeface="+mn-cs"/>
            </a:rPr>
            <a:t>RATE</a:t>
          </a:r>
        </a:p>
      </xdr:txBody>
    </xdr:sp>
    <xdr:clientData/>
  </xdr:twoCellAnchor>
  <xdr:twoCellAnchor>
    <xdr:from>
      <xdr:col>14</xdr:col>
      <xdr:colOff>426720</xdr:colOff>
      <xdr:row>8</xdr:row>
      <xdr:rowOff>38100</xdr:rowOff>
    </xdr:from>
    <xdr:to>
      <xdr:col>17</xdr:col>
      <xdr:colOff>144779</xdr:colOff>
      <xdr:row>11</xdr:row>
      <xdr:rowOff>38099</xdr:rowOff>
    </xdr:to>
    <xdr:sp macro="" textlink="'Pivot table 2'!I4">
      <xdr:nvSpPr>
        <xdr:cNvPr id="22" name="TextBox 21">
          <a:extLst>
            <a:ext uri="{FF2B5EF4-FFF2-40B4-BE49-F238E27FC236}">
              <a16:creationId xmlns:a16="http://schemas.microsoft.com/office/drawing/2014/main" id="{FF0C0C30-1AF2-495F-8D9A-62CAC091605E}"/>
            </a:ext>
          </a:extLst>
        </xdr:cNvPr>
        <xdr:cNvSpPr txBox="1"/>
      </xdr:nvSpPr>
      <xdr:spPr>
        <a:xfrm>
          <a:off x="8961120" y="1501140"/>
          <a:ext cx="1546859" cy="548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F063375-0F4F-444B-AE30-5E9D20EF5599}" type="TxLink">
            <a:rPr lang="en-US" sz="2400" b="0" i="0" u="none" strike="noStrike">
              <a:solidFill>
                <a:schemeClr val="accent6">
                  <a:lumMod val="40000"/>
                  <a:lumOff val="60000"/>
                </a:schemeClr>
              </a:solidFill>
              <a:latin typeface="Arial Black" panose="020B0A04020102020204" pitchFamily="34" charset="0"/>
              <a:ea typeface="Calibri"/>
              <a:cs typeface="Calibri"/>
            </a:rPr>
            <a:pPr marL="0" indent="0" algn="ctr"/>
            <a:t>36.32%</a:t>
          </a:fld>
          <a:endParaRPr lang="en-US" sz="2400" b="0" i="0" u="none" strike="noStrike">
            <a:solidFill>
              <a:schemeClr val="accent6">
                <a:lumMod val="40000"/>
                <a:lumOff val="60000"/>
              </a:schemeClr>
            </a:solidFill>
            <a:latin typeface="Arial Black" panose="020B0A04020102020204" pitchFamily="34" charset="0"/>
            <a:ea typeface="Calibri"/>
            <a:cs typeface="Calibri"/>
          </a:endParaRPr>
        </a:p>
      </xdr:txBody>
    </xdr:sp>
    <xdr:clientData/>
  </xdr:twoCellAnchor>
  <xdr:twoCellAnchor>
    <xdr:from>
      <xdr:col>18</xdr:col>
      <xdr:colOff>7620</xdr:colOff>
      <xdr:row>4</xdr:row>
      <xdr:rowOff>106680</xdr:rowOff>
    </xdr:from>
    <xdr:to>
      <xdr:col>20</xdr:col>
      <xdr:colOff>365760</xdr:colOff>
      <xdr:row>11</xdr:row>
      <xdr:rowOff>38100</xdr:rowOff>
    </xdr:to>
    <xdr:grpSp>
      <xdr:nvGrpSpPr>
        <xdr:cNvPr id="44" name="Group 43">
          <a:extLst>
            <a:ext uri="{FF2B5EF4-FFF2-40B4-BE49-F238E27FC236}">
              <a16:creationId xmlns:a16="http://schemas.microsoft.com/office/drawing/2014/main" id="{48709FCA-E748-4CF9-10FD-8DFA40355385}"/>
            </a:ext>
          </a:extLst>
        </xdr:cNvPr>
        <xdr:cNvGrpSpPr/>
      </xdr:nvGrpSpPr>
      <xdr:grpSpPr>
        <a:xfrm>
          <a:off x="10980420" y="838200"/>
          <a:ext cx="1577340" cy="1211580"/>
          <a:chOff x="10393680" y="830580"/>
          <a:chExt cx="1577340" cy="1211580"/>
        </a:xfrm>
      </xdr:grpSpPr>
      <xdr:sp macro="" textlink="">
        <xdr:nvSpPr>
          <xdr:cNvPr id="11" name="Rectangle 10">
            <a:extLst>
              <a:ext uri="{FF2B5EF4-FFF2-40B4-BE49-F238E27FC236}">
                <a16:creationId xmlns:a16="http://schemas.microsoft.com/office/drawing/2014/main" id="{9C01CCA2-8656-4FF5-9B6D-85EC6FBA2483}"/>
              </a:ext>
            </a:extLst>
          </xdr:cNvPr>
          <xdr:cNvSpPr/>
        </xdr:nvSpPr>
        <xdr:spPr>
          <a:xfrm>
            <a:off x="10393680" y="830580"/>
            <a:ext cx="1577340" cy="121158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52AB60FF-382A-47F5-9631-4189258A3401}"/>
              </a:ext>
            </a:extLst>
          </xdr:cNvPr>
          <xdr:cNvSpPr txBox="1"/>
        </xdr:nvSpPr>
        <xdr:spPr>
          <a:xfrm>
            <a:off x="10393680" y="944880"/>
            <a:ext cx="15544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bg1"/>
                </a:solidFill>
                <a:latin typeface="Algerian" panose="04020705040A02060702" pitchFamily="82" charset="0"/>
              </a:rPr>
              <a:t>WORK</a:t>
            </a:r>
            <a:r>
              <a:rPr lang="en-US" sz="1400" b="1" baseline="0">
                <a:solidFill>
                  <a:schemeClr val="bg1"/>
                </a:solidFill>
                <a:latin typeface="Algerian" panose="04020705040A02060702" pitchFamily="82" charset="0"/>
              </a:rPr>
              <a:t> ACCIDENT</a:t>
            </a:r>
            <a:endParaRPr lang="en-US" sz="1400" b="1">
              <a:solidFill>
                <a:schemeClr val="bg1"/>
              </a:solidFill>
              <a:latin typeface="Algerian" panose="04020705040A02060702" pitchFamily="82" charset="0"/>
            </a:endParaRPr>
          </a:p>
        </xdr:txBody>
      </xdr:sp>
      <xdr:sp macro="" textlink="'Pivot table 2'!J17">
        <xdr:nvSpPr>
          <xdr:cNvPr id="24" name="TextBox 23">
            <a:extLst>
              <a:ext uri="{FF2B5EF4-FFF2-40B4-BE49-F238E27FC236}">
                <a16:creationId xmlns:a16="http://schemas.microsoft.com/office/drawing/2014/main" id="{C6EDE091-71A0-46DA-817B-FD6A1A74D9C6}"/>
              </a:ext>
            </a:extLst>
          </xdr:cNvPr>
          <xdr:cNvSpPr txBox="1"/>
        </xdr:nvSpPr>
        <xdr:spPr>
          <a:xfrm>
            <a:off x="10401300" y="1508760"/>
            <a:ext cx="156210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118C8C-500F-4280-A1B2-68576B29184E}" type="TxLink">
              <a:rPr lang="en-US" sz="2800" b="0" i="0" u="none" strike="noStrike">
                <a:solidFill>
                  <a:schemeClr val="accent6">
                    <a:lumMod val="40000"/>
                    <a:lumOff val="60000"/>
                  </a:schemeClr>
                </a:solidFill>
                <a:latin typeface="Arial Black" panose="020B0A04020102020204" pitchFamily="34" charset="0"/>
                <a:ea typeface="Calibri"/>
                <a:cs typeface="Calibri"/>
              </a:rPr>
              <a:pPr algn="ctr"/>
              <a:t>7</a:t>
            </a:fld>
            <a:endParaRPr lang="en-US" sz="2800">
              <a:solidFill>
                <a:schemeClr val="accent6">
                  <a:lumMod val="40000"/>
                  <a:lumOff val="60000"/>
                </a:schemeClr>
              </a:solidFill>
              <a:latin typeface="Arial Black" panose="020B0A04020102020204" pitchFamily="34" charset="0"/>
            </a:endParaRPr>
          </a:p>
        </xdr:txBody>
      </xdr:sp>
    </xdr:grpSp>
    <xdr:clientData/>
  </xdr:twoCellAnchor>
  <xdr:twoCellAnchor>
    <xdr:from>
      <xdr:col>13</xdr:col>
      <xdr:colOff>121920</xdr:colOff>
      <xdr:row>12</xdr:row>
      <xdr:rowOff>7620</xdr:rowOff>
    </xdr:from>
    <xdr:to>
      <xdr:col>16</xdr:col>
      <xdr:colOff>350520</xdr:colOff>
      <xdr:row>29</xdr:row>
      <xdr:rowOff>137160</xdr:rowOff>
    </xdr:to>
    <xdr:sp macro="" textlink="">
      <xdr:nvSpPr>
        <xdr:cNvPr id="30" name="Rectangle 29">
          <a:extLst>
            <a:ext uri="{FF2B5EF4-FFF2-40B4-BE49-F238E27FC236}">
              <a16:creationId xmlns:a16="http://schemas.microsoft.com/office/drawing/2014/main" id="{2E9A016B-6228-4B18-ABE5-3B9178771939}"/>
            </a:ext>
          </a:extLst>
        </xdr:cNvPr>
        <xdr:cNvSpPr/>
      </xdr:nvSpPr>
      <xdr:spPr>
        <a:xfrm>
          <a:off x="8046720" y="2202180"/>
          <a:ext cx="2057400" cy="323850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579120</xdr:colOff>
      <xdr:row>12</xdr:row>
      <xdr:rowOff>7620</xdr:rowOff>
    </xdr:from>
    <xdr:to>
      <xdr:col>20</xdr:col>
      <xdr:colOff>541020</xdr:colOff>
      <xdr:row>29</xdr:row>
      <xdr:rowOff>167640</xdr:rowOff>
    </xdr:to>
    <xdr:sp macro="" textlink="">
      <xdr:nvSpPr>
        <xdr:cNvPr id="33" name="Rectangle 32">
          <a:extLst>
            <a:ext uri="{FF2B5EF4-FFF2-40B4-BE49-F238E27FC236}">
              <a16:creationId xmlns:a16="http://schemas.microsoft.com/office/drawing/2014/main" id="{E04D6B12-0F3D-48B1-9E1D-19A69982502F}"/>
            </a:ext>
          </a:extLst>
        </xdr:cNvPr>
        <xdr:cNvSpPr/>
      </xdr:nvSpPr>
      <xdr:spPr>
        <a:xfrm>
          <a:off x="10332720" y="2202180"/>
          <a:ext cx="2400300" cy="326898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563880</xdr:colOff>
      <xdr:row>11</xdr:row>
      <xdr:rowOff>175260</xdr:rowOff>
    </xdr:from>
    <xdr:to>
      <xdr:col>13</xdr:col>
      <xdr:colOff>0</xdr:colOff>
      <xdr:row>29</xdr:row>
      <xdr:rowOff>106680</xdr:rowOff>
    </xdr:to>
    <xdr:graphicFrame macro="">
      <xdr:nvGraphicFramePr>
        <xdr:cNvPr id="37" name="Chart 36">
          <a:extLst>
            <a:ext uri="{FF2B5EF4-FFF2-40B4-BE49-F238E27FC236}">
              <a16:creationId xmlns:a16="http://schemas.microsoft.com/office/drawing/2014/main" id="{C5221F41-4987-4CA1-9204-9090401FB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7620</xdr:colOff>
      <xdr:row>12</xdr:row>
      <xdr:rowOff>7620</xdr:rowOff>
    </xdr:from>
    <xdr:to>
      <xdr:col>20</xdr:col>
      <xdr:colOff>487680</xdr:colOff>
      <xdr:row>29</xdr:row>
      <xdr:rowOff>114300</xdr:rowOff>
    </xdr:to>
    <xdr:graphicFrame macro="">
      <xdr:nvGraphicFramePr>
        <xdr:cNvPr id="38" name="Chart 37">
          <a:extLst>
            <a:ext uri="{FF2B5EF4-FFF2-40B4-BE49-F238E27FC236}">
              <a16:creationId xmlns:a16="http://schemas.microsoft.com/office/drawing/2014/main" id="{45DCBF06-AF93-4F5C-B197-58DDFF953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121920</xdr:colOff>
      <xdr:row>12</xdr:row>
      <xdr:rowOff>7620</xdr:rowOff>
    </xdr:from>
    <xdr:to>
      <xdr:col>16</xdr:col>
      <xdr:colOff>297180</xdr:colOff>
      <xdr:row>29</xdr:row>
      <xdr:rowOff>99060</xdr:rowOff>
    </xdr:to>
    <xdr:graphicFrame macro="">
      <xdr:nvGraphicFramePr>
        <xdr:cNvPr id="39" name="Chart 38">
          <a:extLst>
            <a:ext uri="{FF2B5EF4-FFF2-40B4-BE49-F238E27FC236}">
              <a16:creationId xmlns:a16="http://schemas.microsoft.com/office/drawing/2014/main" id="{F62E9701-861C-40C3-AB50-F70004B607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441960</xdr:colOff>
      <xdr:row>0</xdr:row>
      <xdr:rowOff>76200</xdr:rowOff>
    </xdr:from>
    <xdr:to>
      <xdr:col>17</xdr:col>
      <xdr:colOff>472440</xdr:colOff>
      <xdr:row>2</xdr:row>
      <xdr:rowOff>91440</xdr:rowOff>
    </xdr:to>
    <xdr:sp macro="" textlink="">
      <xdr:nvSpPr>
        <xdr:cNvPr id="40" name="TextBox 39">
          <a:extLst>
            <a:ext uri="{FF2B5EF4-FFF2-40B4-BE49-F238E27FC236}">
              <a16:creationId xmlns:a16="http://schemas.microsoft.com/office/drawing/2014/main" id="{014A77D9-89E6-43FE-B4DB-1198E57DB8B0}"/>
            </a:ext>
          </a:extLst>
        </xdr:cNvPr>
        <xdr:cNvSpPr txBox="1"/>
      </xdr:nvSpPr>
      <xdr:spPr>
        <a:xfrm>
          <a:off x="3489960" y="76200"/>
          <a:ext cx="734568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bg1"/>
              </a:solidFill>
            </a:rPr>
            <a:t>HR ANALYSIS</a:t>
          </a:r>
        </a:p>
      </xdr:txBody>
    </xdr:sp>
    <xdr:clientData/>
  </xdr:twoCellAnchor>
  <xdr:twoCellAnchor editAs="oneCell">
    <xdr:from>
      <xdr:col>2</xdr:col>
      <xdr:colOff>38100</xdr:colOff>
      <xdr:row>3</xdr:row>
      <xdr:rowOff>68581</xdr:rowOff>
    </xdr:from>
    <xdr:to>
      <xdr:col>4</xdr:col>
      <xdr:colOff>487680</xdr:colOff>
      <xdr:row>10</xdr:row>
      <xdr:rowOff>15241</xdr:rowOff>
    </xdr:to>
    <mc:AlternateContent xmlns:mc="http://schemas.openxmlformats.org/markup-compatibility/2006">
      <mc:Choice xmlns:a14="http://schemas.microsoft.com/office/drawing/2010/main" Requires="a14">
        <xdr:graphicFrame macro="">
          <xdr:nvGraphicFramePr>
            <xdr:cNvPr id="41" name="Satisfaction Category 1">
              <a:extLst>
                <a:ext uri="{FF2B5EF4-FFF2-40B4-BE49-F238E27FC236}">
                  <a16:creationId xmlns:a16="http://schemas.microsoft.com/office/drawing/2014/main" id="{230A0A0D-EB05-4748-88DA-E4BEFDBA9604}"/>
                </a:ext>
              </a:extLst>
            </xdr:cNvPr>
            <xdr:cNvGraphicFramePr/>
          </xdr:nvGraphicFramePr>
          <xdr:xfrm>
            <a:off x="0" y="0"/>
            <a:ext cx="0" cy="0"/>
          </xdr:xfrm>
          <a:graphic>
            <a:graphicData uri="http://schemas.microsoft.com/office/drawing/2010/slicer">
              <sle:slicer xmlns:sle="http://schemas.microsoft.com/office/drawing/2010/slicer" name="Satisfaction Category 1"/>
            </a:graphicData>
          </a:graphic>
        </xdr:graphicFrame>
      </mc:Choice>
      <mc:Fallback>
        <xdr:sp macro="" textlink="">
          <xdr:nvSpPr>
            <xdr:cNvPr id="0" name=""/>
            <xdr:cNvSpPr>
              <a:spLocks noTextEdit="1"/>
            </xdr:cNvSpPr>
          </xdr:nvSpPr>
          <xdr:spPr>
            <a:xfrm>
              <a:off x="1257300" y="617221"/>
              <a:ext cx="1668780" cy="1226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38100</xdr:colOff>
      <xdr:row>13</xdr:row>
      <xdr:rowOff>53341</xdr:rowOff>
    </xdr:from>
    <xdr:to>
      <xdr:col>4</xdr:col>
      <xdr:colOff>472440</xdr:colOff>
      <xdr:row>22</xdr:row>
      <xdr:rowOff>91440</xdr:rowOff>
    </xdr:to>
    <mc:AlternateContent xmlns:mc="http://schemas.openxmlformats.org/markup-compatibility/2006">
      <mc:Choice xmlns:a14="http://schemas.microsoft.com/office/drawing/2010/main" Requires="a14">
        <xdr:graphicFrame macro="">
          <xdr:nvGraphicFramePr>
            <xdr:cNvPr id="42" name="Department 1">
              <a:extLst>
                <a:ext uri="{FF2B5EF4-FFF2-40B4-BE49-F238E27FC236}">
                  <a16:creationId xmlns:a16="http://schemas.microsoft.com/office/drawing/2014/main" id="{B01FF605-2876-48CD-8218-601F147B95C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57300" y="2430781"/>
              <a:ext cx="1653540" cy="1684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289560</xdr:colOff>
      <xdr:row>29</xdr:row>
      <xdr:rowOff>121920</xdr:rowOff>
    </xdr:to>
    <xdr:sp macro="" textlink="">
      <xdr:nvSpPr>
        <xdr:cNvPr id="10" name="Rectangle 9">
          <a:extLst>
            <a:ext uri="{FF2B5EF4-FFF2-40B4-BE49-F238E27FC236}">
              <a16:creationId xmlns:a16="http://schemas.microsoft.com/office/drawing/2014/main" id="{4DC14AD2-CB55-47E8-8051-A2CBE712BB88}"/>
            </a:ext>
          </a:extLst>
        </xdr:cNvPr>
        <xdr:cNvSpPr/>
      </xdr:nvSpPr>
      <xdr:spPr>
        <a:xfrm>
          <a:off x="0" y="0"/>
          <a:ext cx="10652760" cy="5425440"/>
        </a:xfrm>
        <a:prstGeom prst="rect">
          <a:avLst/>
        </a:prstGeom>
        <a:solidFill>
          <a:schemeClr val="accent3">
            <a:lumMod val="50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xdr:colOff>
      <xdr:row>0</xdr:row>
      <xdr:rowOff>22860</xdr:rowOff>
    </xdr:from>
    <xdr:to>
      <xdr:col>17</xdr:col>
      <xdr:colOff>281940</xdr:colOff>
      <xdr:row>2</xdr:row>
      <xdr:rowOff>121920</xdr:rowOff>
    </xdr:to>
    <xdr:sp macro="" textlink="">
      <xdr:nvSpPr>
        <xdr:cNvPr id="11" name="Rectangle 10">
          <a:extLst>
            <a:ext uri="{FF2B5EF4-FFF2-40B4-BE49-F238E27FC236}">
              <a16:creationId xmlns:a16="http://schemas.microsoft.com/office/drawing/2014/main" id="{1C159769-75E6-46F9-92C4-254E00D8C9A3}"/>
            </a:ext>
          </a:extLst>
        </xdr:cNvPr>
        <xdr:cNvSpPr/>
      </xdr:nvSpPr>
      <xdr:spPr>
        <a:xfrm>
          <a:off x="15240" y="22860"/>
          <a:ext cx="10629900" cy="4648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0</xdr:col>
      <xdr:colOff>7620</xdr:colOff>
      <xdr:row>2</xdr:row>
      <xdr:rowOff>129540</xdr:rowOff>
    </xdr:from>
    <xdr:to>
      <xdr:col>1</xdr:col>
      <xdr:colOff>152400</xdr:colOff>
      <xdr:row>29</xdr:row>
      <xdr:rowOff>99060</xdr:rowOff>
    </xdr:to>
    <xdr:sp macro="" textlink="">
      <xdr:nvSpPr>
        <xdr:cNvPr id="12" name="Rectangle 11">
          <a:extLst>
            <a:ext uri="{FF2B5EF4-FFF2-40B4-BE49-F238E27FC236}">
              <a16:creationId xmlns:a16="http://schemas.microsoft.com/office/drawing/2014/main" id="{5F16F437-8A24-45B6-9974-9E04240187C0}"/>
            </a:ext>
          </a:extLst>
        </xdr:cNvPr>
        <xdr:cNvSpPr/>
      </xdr:nvSpPr>
      <xdr:spPr>
        <a:xfrm>
          <a:off x="7620" y="495300"/>
          <a:ext cx="754380" cy="49072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190500</xdr:colOff>
      <xdr:row>14</xdr:row>
      <xdr:rowOff>106680</xdr:rowOff>
    </xdr:from>
    <xdr:to>
      <xdr:col>6</xdr:col>
      <xdr:colOff>236220</xdr:colOff>
      <xdr:row>29</xdr:row>
      <xdr:rowOff>83820</xdr:rowOff>
    </xdr:to>
    <xdr:sp macro="" textlink="">
      <xdr:nvSpPr>
        <xdr:cNvPr id="13" name="Rectangle 12">
          <a:extLst>
            <a:ext uri="{FF2B5EF4-FFF2-40B4-BE49-F238E27FC236}">
              <a16:creationId xmlns:a16="http://schemas.microsoft.com/office/drawing/2014/main" id="{5AA05E7E-299B-4012-BBA1-EEB2C35F83E0}"/>
            </a:ext>
          </a:extLst>
        </xdr:cNvPr>
        <xdr:cNvSpPr/>
      </xdr:nvSpPr>
      <xdr:spPr>
        <a:xfrm>
          <a:off x="800100" y="2667000"/>
          <a:ext cx="3093720" cy="272034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348614</xdr:colOff>
      <xdr:row>14</xdr:row>
      <xdr:rowOff>114300</xdr:rowOff>
    </xdr:from>
    <xdr:to>
      <xdr:col>11</xdr:col>
      <xdr:colOff>243839</xdr:colOff>
      <xdr:row>29</xdr:row>
      <xdr:rowOff>68579</xdr:rowOff>
    </xdr:to>
    <xdr:sp macro="" textlink="">
      <xdr:nvSpPr>
        <xdr:cNvPr id="14" name="Rectangle 13">
          <a:extLst>
            <a:ext uri="{FF2B5EF4-FFF2-40B4-BE49-F238E27FC236}">
              <a16:creationId xmlns:a16="http://schemas.microsoft.com/office/drawing/2014/main" id="{CB3BCC75-8912-4ACC-B3A3-4659D6C954D2}"/>
            </a:ext>
          </a:extLst>
        </xdr:cNvPr>
        <xdr:cNvSpPr/>
      </xdr:nvSpPr>
      <xdr:spPr>
        <a:xfrm>
          <a:off x="4006214" y="2674620"/>
          <a:ext cx="2943225" cy="2697479"/>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350520</xdr:colOff>
      <xdr:row>14</xdr:row>
      <xdr:rowOff>129540</xdr:rowOff>
    </xdr:from>
    <xdr:to>
      <xdr:col>17</xdr:col>
      <xdr:colOff>198120</xdr:colOff>
      <xdr:row>29</xdr:row>
      <xdr:rowOff>83820</xdr:rowOff>
    </xdr:to>
    <xdr:sp macro="" textlink="">
      <xdr:nvSpPr>
        <xdr:cNvPr id="15" name="Rectangle 14">
          <a:extLst>
            <a:ext uri="{FF2B5EF4-FFF2-40B4-BE49-F238E27FC236}">
              <a16:creationId xmlns:a16="http://schemas.microsoft.com/office/drawing/2014/main" id="{A92B6205-694D-49C1-BF18-9CFE1286D8E8}"/>
            </a:ext>
          </a:extLst>
        </xdr:cNvPr>
        <xdr:cNvSpPr/>
      </xdr:nvSpPr>
      <xdr:spPr>
        <a:xfrm>
          <a:off x="7056120" y="2689860"/>
          <a:ext cx="3505200" cy="269748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175260</xdr:colOff>
      <xdr:row>2</xdr:row>
      <xdr:rowOff>152400</xdr:rowOff>
    </xdr:from>
    <xdr:to>
      <xdr:col>8</xdr:col>
      <xdr:colOff>335280</xdr:colOff>
      <xdr:row>13</xdr:row>
      <xdr:rowOff>129540</xdr:rowOff>
    </xdr:to>
    <xdr:sp macro="" textlink="">
      <xdr:nvSpPr>
        <xdr:cNvPr id="31" name="Rectangle 30">
          <a:extLst>
            <a:ext uri="{FF2B5EF4-FFF2-40B4-BE49-F238E27FC236}">
              <a16:creationId xmlns:a16="http://schemas.microsoft.com/office/drawing/2014/main" id="{91D966DF-DA8E-407F-9AC3-CA84B9A5A04C}"/>
            </a:ext>
          </a:extLst>
        </xdr:cNvPr>
        <xdr:cNvSpPr/>
      </xdr:nvSpPr>
      <xdr:spPr>
        <a:xfrm>
          <a:off x="784860" y="518160"/>
          <a:ext cx="4427220" cy="198882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388620</xdr:colOff>
      <xdr:row>3</xdr:row>
      <xdr:rowOff>0</xdr:rowOff>
    </xdr:from>
    <xdr:to>
      <xdr:col>17</xdr:col>
      <xdr:colOff>236220</xdr:colOff>
      <xdr:row>13</xdr:row>
      <xdr:rowOff>160020</xdr:rowOff>
    </xdr:to>
    <xdr:sp macro="" textlink="">
      <xdr:nvSpPr>
        <xdr:cNvPr id="32" name="Rectangle 31">
          <a:extLst>
            <a:ext uri="{FF2B5EF4-FFF2-40B4-BE49-F238E27FC236}">
              <a16:creationId xmlns:a16="http://schemas.microsoft.com/office/drawing/2014/main" id="{CBA3BC2D-D989-4F26-9A1A-BD8A6E14AA02}"/>
            </a:ext>
          </a:extLst>
        </xdr:cNvPr>
        <xdr:cNvSpPr/>
      </xdr:nvSpPr>
      <xdr:spPr>
        <a:xfrm>
          <a:off x="5875020" y="548640"/>
          <a:ext cx="4724400" cy="1988820"/>
        </a:xfrm>
        <a:prstGeom prst="rect">
          <a:avLst/>
        </a:prstGeom>
        <a:solidFill>
          <a:schemeClr val="tx2">
            <a:lumMod val="75000"/>
            <a:alpha val="7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457200</xdr:colOff>
      <xdr:row>3</xdr:row>
      <xdr:rowOff>22860</xdr:rowOff>
    </xdr:from>
    <xdr:to>
      <xdr:col>17</xdr:col>
      <xdr:colOff>152400</xdr:colOff>
      <xdr:row>13</xdr:row>
      <xdr:rowOff>106680</xdr:rowOff>
    </xdr:to>
    <xdr:graphicFrame macro="">
      <xdr:nvGraphicFramePr>
        <xdr:cNvPr id="33" name="Chart 32">
          <a:extLst>
            <a:ext uri="{FF2B5EF4-FFF2-40B4-BE49-F238E27FC236}">
              <a16:creationId xmlns:a16="http://schemas.microsoft.com/office/drawing/2014/main" id="{B75DBCB3-2B17-40EA-AA56-E9C69E622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419100</xdr:colOff>
      <xdr:row>15</xdr:row>
      <xdr:rowOff>22860</xdr:rowOff>
    </xdr:from>
    <xdr:to>
      <xdr:col>17</xdr:col>
      <xdr:colOff>144780</xdr:colOff>
      <xdr:row>29</xdr:row>
      <xdr:rowOff>45720</xdr:rowOff>
    </xdr:to>
    <xdr:graphicFrame macro="">
      <xdr:nvGraphicFramePr>
        <xdr:cNvPr id="34" name="Chart 33">
          <a:extLst>
            <a:ext uri="{FF2B5EF4-FFF2-40B4-BE49-F238E27FC236}">
              <a16:creationId xmlns:a16="http://schemas.microsoft.com/office/drawing/2014/main" id="{77DA68F7-8D2F-469D-B3C9-C93EAD9E2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175260</xdr:colOff>
      <xdr:row>2</xdr:row>
      <xdr:rowOff>152400</xdr:rowOff>
    </xdr:from>
    <xdr:to>
      <xdr:col>8</xdr:col>
      <xdr:colOff>281940</xdr:colOff>
      <xdr:row>13</xdr:row>
      <xdr:rowOff>83820</xdr:rowOff>
    </xdr:to>
    <xdr:graphicFrame macro="">
      <xdr:nvGraphicFramePr>
        <xdr:cNvPr id="35" name="Chart 34">
          <a:extLst>
            <a:ext uri="{FF2B5EF4-FFF2-40B4-BE49-F238E27FC236}">
              <a16:creationId xmlns:a16="http://schemas.microsoft.com/office/drawing/2014/main" id="{99E1CAD7-8E44-4A32-BB1C-05B86FAA2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243840</xdr:colOff>
      <xdr:row>14</xdr:row>
      <xdr:rowOff>106680</xdr:rowOff>
    </xdr:from>
    <xdr:to>
      <xdr:col>6</xdr:col>
      <xdr:colOff>190500</xdr:colOff>
      <xdr:row>29</xdr:row>
      <xdr:rowOff>53340</xdr:rowOff>
    </xdr:to>
    <xdr:graphicFrame macro="">
      <xdr:nvGraphicFramePr>
        <xdr:cNvPr id="36" name="Chart 35">
          <a:extLst>
            <a:ext uri="{FF2B5EF4-FFF2-40B4-BE49-F238E27FC236}">
              <a16:creationId xmlns:a16="http://schemas.microsoft.com/office/drawing/2014/main" id="{665557D6-74AC-4E6D-8C63-DD7303850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381000</xdr:colOff>
      <xdr:row>14</xdr:row>
      <xdr:rowOff>137160</xdr:rowOff>
    </xdr:from>
    <xdr:to>
      <xdr:col>11</xdr:col>
      <xdr:colOff>167640</xdr:colOff>
      <xdr:row>29</xdr:row>
      <xdr:rowOff>45720</xdr:rowOff>
    </xdr:to>
    <xdr:graphicFrame macro="">
      <xdr:nvGraphicFramePr>
        <xdr:cNvPr id="37" name="Chart 36">
          <a:extLst>
            <a:ext uri="{FF2B5EF4-FFF2-40B4-BE49-F238E27FC236}">
              <a16:creationId xmlns:a16="http://schemas.microsoft.com/office/drawing/2014/main" id="{318A8F55-C40C-4E9A-ADB7-BBE718453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342900</xdr:colOff>
      <xdr:row>0</xdr:row>
      <xdr:rowOff>45720</xdr:rowOff>
    </xdr:from>
    <xdr:to>
      <xdr:col>14</xdr:col>
      <xdr:colOff>304800</xdr:colOff>
      <xdr:row>2</xdr:row>
      <xdr:rowOff>60960</xdr:rowOff>
    </xdr:to>
    <xdr:sp macro="" textlink="">
      <xdr:nvSpPr>
        <xdr:cNvPr id="38" name="TextBox 37">
          <a:extLst>
            <a:ext uri="{FF2B5EF4-FFF2-40B4-BE49-F238E27FC236}">
              <a16:creationId xmlns:a16="http://schemas.microsoft.com/office/drawing/2014/main" id="{707B9601-8D15-62DF-7A74-0362BE97A9BC}"/>
            </a:ext>
          </a:extLst>
        </xdr:cNvPr>
        <xdr:cNvSpPr txBox="1"/>
      </xdr:nvSpPr>
      <xdr:spPr>
        <a:xfrm>
          <a:off x="2171700" y="45720"/>
          <a:ext cx="66675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bg1"/>
              </a:solidFill>
            </a:rPr>
            <a:t>HR ANALYSIS</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nda edet" refreshedDate="45703.139985995367" createdVersion="8" refreshedVersion="8" minRefreshableVersion="3" recordCount="201" xr:uid="{C032F4C7-ECC4-4A0F-8662-8ACB0EA1434E}">
  <cacheSource type="worksheet">
    <worksheetSource name="Table1"/>
  </cacheSource>
  <cacheFields count="14">
    <cacheField name="Emp ID" numFmtId="49">
      <sharedItems/>
    </cacheField>
    <cacheField name="Full Name" numFmtId="49">
      <sharedItems/>
    </cacheField>
    <cacheField name="Satisfaction Level" numFmtId="9">
      <sharedItems containsSemiMixedTypes="0" containsString="0" containsNumber="1" minValue="0.09" maxValue="0.92"/>
    </cacheField>
    <cacheField name="Satisfaction Category" numFmtId="49">
      <sharedItems count="3">
        <s v="Mid Satisfaction"/>
        <s v="High Satisfaction"/>
        <s v="Low Satisfaction"/>
      </sharedItems>
    </cacheField>
    <cacheField name="Last Evaluation" numFmtId="9">
      <sharedItems containsSemiMixedTypes="0" containsString="0" containsNumber="1" minValue="0.45" maxValue="1"/>
    </cacheField>
    <cacheField name="Average Number of Project" numFmtId="1">
      <sharedItems containsSemiMixedTypes="0" containsString="0" containsNumber="1" containsInteger="1" minValue="2" maxValue="7"/>
    </cacheField>
    <cacheField name="Average Monthly Hours" numFmtId="1">
      <sharedItems containsSemiMixedTypes="0" containsString="0" containsNumber="1" containsInteger="1" minValue="126" maxValue="309"/>
    </cacheField>
    <cacheField name="Service Years" numFmtId="1">
      <sharedItems containsSemiMixedTypes="0" containsString="0" containsNumber="1" containsInteger="1" minValue="2" maxValue="6"/>
    </cacheField>
    <cacheField name="Work Accident" numFmtId="1">
      <sharedItems containsSemiMixedTypes="0" containsString="0" containsNumber="1" containsInteger="1" minValue="0" maxValue="1"/>
    </cacheField>
    <cacheField name="Departed Staffs" numFmtId="1">
      <sharedItems containsSemiMixedTypes="0" containsString="0" containsNumber="1" containsInteger="1" minValue="0" maxValue="1" count="2">
        <n v="1"/>
        <n v="0"/>
      </sharedItems>
    </cacheField>
    <cacheField name="Last 5 Years Promotion" numFmtId="1">
      <sharedItems containsSemiMixedTypes="0" containsString="0" containsNumber="1" containsInteger="1" minValue="0" maxValue="1"/>
    </cacheField>
    <cacheField name="Department" numFmtId="49">
      <sharedItems count="9">
        <s v="Sales"/>
        <s v="Accounting"/>
        <s v="Human Resource"/>
        <s v="Technical"/>
        <s v="Support"/>
        <s v="Management"/>
        <s v="Information Technology"/>
        <s v="Product Management"/>
        <s v="Marketing"/>
      </sharedItems>
    </cacheField>
    <cacheField name="Salary" numFmtId="164">
      <sharedItems containsSemiMixedTypes="0" containsString="0" containsNumber="1" containsInteger="1" minValue="30231" maxValue="119895"/>
    </cacheField>
    <cacheField name="Salary Category" numFmtId="49">
      <sharedItems count="4">
        <s v="High Income"/>
        <s v="Premium Income"/>
        <s v="Low Income"/>
        <s v="Average Income"/>
      </sharedItems>
    </cacheField>
  </cacheFields>
  <extLst>
    <ext xmlns:x14="http://schemas.microsoft.com/office/spreadsheetml/2009/9/main" uri="{725AE2AE-9491-48be-B2B4-4EB974FC3084}">
      <x14:pivotCacheDefinition pivotCacheId="369483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IND02438"/>
    <s v="Douglas Lindsey"/>
    <n v="0.38"/>
    <x v="0"/>
    <n v="0.53"/>
    <n v="2"/>
    <n v="157"/>
    <n v="3"/>
    <n v="0"/>
    <x v="0"/>
    <n v="0"/>
    <x v="0"/>
    <n v="63596"/>
    <x v="0"/>
  </r>
  <r>
    <s v="IND28133"/>
    <s v="Anthony Roberson"/>
    <n v="0.8"/>
    <x v="1"/>
    <n v="0.86"/>
    <n v="5"/>
    <n v="262"/>
    <n v="6"/>
    <n v="0"/>
    <x v="0"/>
    <n v="0"/>
    <x v="0"/>
    <n v="112540"/>
    <x v="1"/>
  </r>
  <r>
    <s v="IND07164"/>
    <s v="Thomas Miller"/>
    <n v="0.11"/>
    <x v="2"/>
    <n v="0.88"/>
    <n v="7"/>
    <n v="272"/>
    <n v="4"/>
    <n v="0"/>
    <x v="1"/>
    <n v="0"/>
    <x v="0"/>
    <n v="66292"/>
    <x v="0"/>
  </r>
  <r>
    <s v="IND30478"/>
    <s v="Joshua Lewis"/>
    <n v="0.72"/>
    <x v="1"/>
    <n v="0.87"/>
    <n v="5"/>
    <n v="223"/>
    <n v="5"/>
    <n v="0"/>
    <x v="1"/>
    <n v="0"/>
    <x v="0"/>
    <n v="38303"/>
    <x v="2"/>
  </r>
  <r>
    <s v="IND24003"/>
    <s v="Stephanie Bailey"/>
    <n v="0.37"/>
    <x v="0"/>
    <n v="0.52"/>
    <n v="2"/>
    <n v="159"/>
    <n v="3"/>
    <n v="0"/>
    <x v="1"/>
    <n v="0"/>
    <x v="0"/>
    <n v="101133"/>
    <x v="1"/>
  </r>
  <r>
    <s v="IND08609"/>
    <s v="Jonathan King"/>
    <n v="0.41"/>
    <x v="0"/>
    <n v="0.5"/>
    <n v="2"/>
    <n v="153"/>
    <n v="3"/>
    <n v="0"/>
    <x v="1"/>
    <n v="0"/>
    <x v="0"/>
    <n v="48740"/>
    <x v="0"/>
  </r>
  <r>
    <s v="IND14345"/>
    <s v="Kyle Figueroa"/>
    <n v="0.1"/>
    <x v="2"/>
    <n v="0.77"/>
    <n v="6"/>
    <n v="247"/>
    <n v="4"/>
    <n v="0"/>
    <x v="0"/>
    <n v="0"/>
    <x v="0"/>
    <n v="73502"/>
    <x v="1"/>
  </r>
  <r>
    <s v="IND16300"/>
    <s v="Shannon Allen"/>
    <n v="0.92"/>
    <x v="1"/>
    <n v="0.85"/>
    <n v="5"/>
    <n v="259"/>
    <n v="5"/>
    <n v="0"/>
    <x v="0"/>
    <n v="0"/>
    <x v="0"/>
    <n v="39670"/>
    <x v="3"/>
  </r>
  <r>
    <s v="IND27336"/>
    <s v="Daryl Noble"/>
    <n v="0.89"/>
    <x v="1"/>
    <n v="1"/>
    <n v="5"/>
    <n v="224"/>
    <n v="5"/>
    <n v="0"/>
    <x v="0"/>
    <n v="0"/>
    <x v="0"/>
    <n v="49323"/>
    <x v="0"/>
  </r>
  <r>
    <s v="IND41409"/>
    <s v="Tracy Figueroa"/>
    <n v="0.42"/>
    <x v="0"/>
    <n v="0.53"/>
    <n v="2"/>
    <n v="142"/>
    <n v="3"/>
    <n v="0"/>
    <x v="1"/>
    <n v="0"/>
    <x v="0"/>
    <n v="92915"/>
    <x v="1"/>
  </r>
  <r>
    <s v="IND01460"/>
    <s v="Eric Sanders"/>
    <n v="0.45"/>
    <x v="0"/>
    <n v="0.54"/>
    <n v="2"/>
    <n v="135"/>
    <n v="3"/>
    <n v="0"/>
    <x v="0"/>
    <n v="0"/>
    <x v="0"/>
    <n v="80721"/>
    <x v="1"/>
  </r>
  <r>
    <s v="IND07665"/>
    <s v="Joshua Nelson"/>
    <n v="0.11"/>
    <x v="2"/>
    <n v="0.81"/>
    <n v="6"/>
    <n v="305"/>
    <n v="4"/>
    <n v="0"/>
    <x v="1"/>
    <n v="0"/>
    <x v="0"/>
    <n v="95072"/>
    <x v="1"/>
  </r>
  <r>
    <s v="IND13556"/>
    <s v="Donald Davis"/>
    <n v="0.84"/>
    <x v="1"/>
    <n v="0.92"/>
    <n v="4"/>
    <n v="234"/>
    <n v="5"/>
    <n v="0"/>
    <x v="1"/>
    <n v="0"/>
    <x v="0"/>
    <n v="35169"/>
    <x v="2"/>
  </r>
  <r>
    <s v="IND20559"/>
    <s v="Emily Dawson"/>
    <n v="0.41"/>
    <x v="0"/>
    <n v="0.55000000000000004"/>
    <n v="2"/>
    <n v="148"/>
    <n v="3"/>
    <n v="0"/>
    <x v="0"/>
    <n v="0"/>
    <x v="0"/>
    <n v="70271"/>
    <x v="0"/>
  </r>
  <r>
    <s v="IND12896"/>
    <s v="Angela Davis"/>
    <n v="0.36"/>
    <x v="0"/>
    <n v="0.56000000000000005"/>
    <n v="2"/>
    <n v="137"/>
    <n v="3"/>
    <n v="0"/>
    <x v="1"/>
    <n v="0"/>
    <x v="0"/>
    <n v="89571"/>
    <x v="1"/>
  </r>
  <r>
    <s v="IND18204"/>
    <s v="Melissa Galvan"/>
    <n v="0.38"/>
    <x v="0"/>
    <n v="0.54"/>
    <n v="2"/>
    <n v="143"/>
    <n v="3"/>
    <n v="0"/>
    <x v="1"/>
    <n v="0"/>
    <x v="0"/>
    <n v="118466"/>
    <x v="1"/>
  </r>
  <r>
    <s v="IND43525"/>
    <s v="Erin Smith"/>
    <n v="0.45"/>
    <x v="0"/>
    <n v="0.47"/>
    <n v="2"/>
    <n v="160"/>
    <n v="3"/>
    <n v="0"/>
    <x v="1"/>
    <n v="0"/>
    <x v="0"/>
    <n v="105893"/>
    <x v="1"/>
  </r>
  <r>
    <s v="IND21424"/>
    <s v="James Hernandez"/>
    <n v="0.78"/>
    <x v="1"/>
    <n v="0.99"/>
    <n v="4"/>
    <n v="255"/>
    <n v="6"/>
    <n v="0"/>
    <x v="0"/>
    <n v="0"/>
    <x v="0"/>
    <n v="92074"/>
    <x v="1"/>
  </r>
  <r>
    <s v="IND40030"/>
    <s v="Amanda White"/>
    <n v="0.45"/>
    <x v="0"/>
    <n v="0.51"/>
    <n v="2"/>
    <n v="160"/>
    <n v="3"/>
    <n v="1"/>
    <x v="1"/>
    <n v="1"/>
    <x v="0"/>
    <n v="107279"/>
    <x v="1"/>
  </r>
  <r>
    <s v="IND22302"/>
    <s v="Michael Morton"/>
    <n v="0.76"/>
    <x v="1"/>
    <n v="0.89"/>
    <n v="5"/>
    <n v="262"/>
    <n v="5"/>
    <n v="0"/>
    <x v="1"/>
    <n v="0"/>
    <x v="0"/>
    <n v="37855"/>
    <x v="2"/>
  </r>
  <r>
    <s v="IND24750"/>
    <s v="Michelle Moreno"/>
    <n v="0.11"/>
    <x v="2"/>
    <n v="0.83"/>
    <n v="6"/>
    <n v="282"/>
    <n v="4"/>
    <n v="0"/>
    <x v="1"/>
    <n v="0"/>
    <x v="0"/>
    <n v="52122"/>
    <x v="0"/>
  </r>
  <r>
    <s v="IND08173"/>
    <s v="Shannon Wilson"/>
    <n v="0.38"/>
    <x v="0"/>
    <n v="0.55000000000000004"/>
    <n v="2"/>
    <n v="147"/>
    <n v="3"/>
    <n v="0"/>
    <x v="1"/>
    <n v="0"/>
    <x v="0"/>
    <n v="50233"/>
    <x v="0"/>
  </r>
  <r>
    <s v="IND21310"/>
    <s v="Chad Zamora"/>
    <n v="0.09"/>
    <x v="2"/>
    <n v="0.95"/>
    <n v="6"/>
    <n v="304"/>
    <n v="4"/>
    <n v="0"/>
    <x v="1"/>
    <n v="0"/>
    <x v="0"/>
    <n v="51316"/>
    <x v="0"/>
  </r>
  <r>
    <s v="IND24366"/>
    <s v="Stephanie Rivera"/>
    <n v="0.46"/>
    <x v="0"/>
    <n v="0.56999999999999995"/>
    <n v="2"/>
    <n v="139"/>
    <n v="3"/>
    <n v="0"/>
    <x v="1"/>
    <n v="0"/>
    <x v="0"/>
    <n v="56946"/>
    <x v="0"/>
  </r>
  <r>
    <s v="IND06318"/>
    <s v="Tracy Briggs"/>
    <n v="0.4"/>
    <x v="0"/>
    <n v="0.53"/>
    <n v="2"/>
    <n v="158"/>
    <n v="3"/>
    <n v="0"/>
    <x v="1"/>
    <n v="0"/>
    <x v="0"/>
    <n v="100795"/>
    <x v="1"/>
  </r>
  <r>
    <s v="IND22204"/>
    <s v="Kimberly Cooper"/>
    <n v="0.89"/>
    <x v="1"/>
    <n v="0.92"/>
    <n v="5"/>
    <n v="242"/>
    <n v="5"/>
    <n v="0"/>
    <x v="0"/>
    <n v="0"/>
    <x v="0"/>
    <n v="46910"/>
    <x v="3"/>
  </r>
  <r>
    <s v="IND41510"/>
    <s v="Heather Mueller"/>
    <n v="0.82"/>
    <x v="1"/>
    <n v="0.87"/>
    <n v="4"/>
    <n v="239"/>
    <n v="5"/>
    <n v="0"/>
    <x v="1"/>
    <n v="0"/>
    <x v="0"/>
    <n v="87114"/>
    <x v="1"/>
  </r>
  <r>
    <s v="IND02947"/>
    <s v="Susan Johnson"/>
    <n v="0.4"/>
    <x v="0"/>
    <n v="0.49"/>
    <n v="2"/>
    <n v="135"/>
    <n v="3"/>
    <n v="0"/>
    <x v="1"/>
    <n v="0"/>
    <x v="0"/>
    <n v="119895"/>
    <x v="1"/>
  </r>
  <r>
    <s v="IND21633"/>
    <s v="Stephen Watson"/>
    <n v="0.41"/>
    <x v="0"/>
    <n v="0.46"/>
    <n v="2"/>
    <n v="128"/>
    <n v="3"/>
    <n v="0"/>
    <x v="0"/>
    <n v="0"/>
    <x v="1"/>
    <n v="90885"/>
    <x v="1"/>
  </r>
  <r>
    <s v="IND41210"/>
    <s v="Amanda Brown"/>
    <n v="0.38"/>
    <x v="0"/>
    <n v="0.5"/>
    <n v="2"/>
    <n v="132"/>
    <n v="3"/>
    <n v="0"/>
    <x v="0"/>
    <n v="0"/>
    <x v="1"/>
    <n v="47188"/>
    <x v="3"/>
  </r>
  <r>
    <s v="IND17550"/>
    <s v="Michelle Perez"/>
    <n v="0.09"/>
    <x v="2"/>
    <n v="0.62"/>
    <n v="6"/>
    <n v="294"/>
    <n v="4"/>
    <n v="0"/>
    <x v="1"/>
    <n v="0"/>
    <x v="1"/>
    <n v="57478"/>
    <x v="0"/>
  </r>
  <r>
    <s v="IND30016"/>
    <s v="Kim Larson"/>
    <n v="0.45"/>
    <x v="0"/>
    <n v="0.56999999999999995"/>
    <n v="2"/>
    <n v="134"/>
    <n v="3"/>
    <n v="0"/>
    <x v="0"/>
    <n v="0"/>
    <x v="2"/>
    <n v="47322"/>
    <x v="3"/>
  </r>
  <r>
    <s v="IND31764"/>
    <s v="Emily Palmer"/>
    <n v="0.4"/>
    <x v="0"/>
    <n v="0.51"/>
    <n v="2"/>
    <n v="145"/>
    <n v="3"/>
    <n v="0"/>
    <x v="1"/>
    <n v="0"/>
    <x v="2"/>
    <n v="59502"/>
    <x v="0"/>
  </r>
  <r>
    <s v="IND21118"/>
    <s v="Steven Anderson"/>
    <n v="0.45"/>
    <x v="0"/>
    <n v="0.55000000000000004"/>
    <n v="2"/>
    <n v="140"/>
    <n v="3"/>
    <n v="0"/>
    <x v="0"/>
    <n v="0"/>
    <x v="2"/>
    <n v="30509"/>
    <x v="2"/>
  </r>
  <r>
    <s v="IND13230"/>
    <s v="Dennis Nash"/>
    <n v="0.84"/>
    <x v="1"/>
    <n v="0.87"/>
    <n v="4"/>
    <n v="246"/>
    <n v="6"/>
    <n v="0"/>
    <x v="0"/>
    <n v="0"/>
    <x v="2"/>
    <n v="93896"/>
    <x v="1"/>
  </r>
  <r>
    <s v="IND23503"/>
    <s v="Robin Hurst"/>
    <n v="0.1"/>
    <x v="2"/>
    <n v="0.94"/>
    <n v="6"/>
    <n v="255"/>
    <n v="4"/>
    <n v="0"/>
    <x v="1"/>
    <n v="0"/>
    <x v="3"/>
    <n v="71558"/>
    <x v="0"/>
  </r>
  <r>
    <s v="IND23009"/>
    <s v="Samantha Williams"/>
    <n v="0.38"/>
    <x v="0"/>
    <n v="0.46"/>
    <n v="2"/>
    <n v="137"/>
    <n v="3"/>
    <n v="0"/>
    <x v="1"/>
    <n v="0"/>
    <x v="3"/>
    <n v="87041"/>
    <x v="1"/>
  </r>
  <r>
    <s v="IND16251"/>
    <s v="Jesse Solis"/>
    <n v="0.45"/>
    <x v="0"/>
    <n v="0.5"/>
    <n v="2"/>
    <n v="126"/>
    <n v="3"/>
    <n v="0"/>
    <x v="1"/>
    <n v="0"/>
    <x v="3"/>
    <n v="108122"/>
    <x v="1"/>
  </r>
  <r>
    <s v="IND31502"/>
    <s v="Carlos Bush"/>
    <n v="0.11"/>
    <x v="2"/>
    <n v="0.89"/>
    <n v="6"/>
    <n v="306"/>
    <n v="4"/>
    <n v="0"/>
    <x v="0"/>
    <n v="0"/>
    <x v="3"/>
    <n v="101041"/>
    <x v="1"/>
  </r>
  <r>
    <s v="IND38874"/>
    <s v="Vicki Kim"/>
    <n v="0.41"/>
    <x v="0"/>
    <n v="0.54"/>
    <n v="2"/>
    <n v="152"/>
    <n v="3"/>
    <n v="0"/>
    <x v="1"/>
    <n v="0"/>
    <x v="3"/>
    <n v="90310"/>
    <x v="1"/>
  </r>
  <r>
    <s v="IND04297"/>
    <s v="Karen Harmon"/>
    <n v="0.87"/>
    <x v="1"/>
    <n v="0.88"/>
    <n v="5"/>
    <n v="269"/>
    <n v="5"/>
    <n v="0"/>
    <x v="1"/>
    <n v="0"/>
    <x v="3"/>
    <n v="98912"/>
    <x v="1"/>
  </r>
  <r>
    <s v="IND29124"/>
    <s v="Alexandra Wilson"/>
    <n v="0.45"/>
    <x v="0"/>
    <n v="0.48"/>
    <n v="2"/>
    <n v="158"/>
    <n v="3"/>
    <n v="0"/>
    <x v="1"/>
    <n v="0"/>
    <x v="3"/>
    <n v="64328"/>
    <x v="0"/>
  </r>
  <r>
    <s v="IND40935"/>
    <s v="Stephanie Lawson"/>
    <n v="0.4"/>
    <x v="0"/>
    <n v="0.46"/>
    <n v="2"/>
    <n v="127"/>
    <n v="3"/>
    <n v="0"/>
    <x v="1"/>
    <n v="0"/>
    <x v="3"/>
    <n v="102592"/>
    <x v="1"/>
  </r>
  <r>
    <s v="IND0463"/>
    <s v="Walter Barker"/>
    <n v="0.1"/>
    <x v="2"/>
    <n v="0.8"/>
    <n v="7"/>
    <n v="281"/>
    <n v="4"/>
    <n v="0"/>
    <x v="1"/>
    <n v="0"/>
    <x v="3"/>
    <n v="61891"/>
    <x v="0"/>
  </r>
  <r>
    <s v="IND19955"/>
    <s v="Mallory Lawrence"/>
    <n v="0.09"/>
    <x v="2"/>
    <n v="0.89"/>
    <n v="6"/>
    <n v="276"/>
    <n v="4"/>
    <n v="0"/>
    <x v="1"/>
    <n v="0"/>
    <x v="3"/>
    <n v="65633"/>
    <x v="0"/>
  </r>
  <r>
    <s v="IND29898"/>
    <s v="Jonathan Stanley"/>
    <n v="0.84"/>
    <x v="1"/>
    <n v="0.74"/>
    <n v="3"/>
    <n v="182"/>
    <n v="4"/>
    <n v="0"/>
    <x v="1"/>
    <n v="0"/>
    <x v="3"/>
    <n v="49778"/>
    <x v="0"/>
  </r>
  <r>
    <s v="IND38961"/>
    <s v="Jamie Wells"/>
    <n v="0.4"/>
    <x v="0"/>
    <n v="0.55000000000000004"/>
    <n v="2"/>
    <n v="147"/>
    <n v="3"/>
    <n v="0"/>
    <x v="0"/>
    <n v="0"/>
    <x v="4"/>
    <n v="51123"/>
    <x v="0"/>
  </r>
  <r>
    <s v="IND44725"/>
    <s v="James Berg"/>
    <n v="0.56999999999999995"/>
    <x v="1"/>
    <n v="0.7"/>
    <n v="3"/>
    <n v="273"/>
    <n v="6"/>
    <n v="0"/>
    <x v="0"/>
    <n v="0"/>
    <x v="4"/>
    <n v="70095"/>
    <x v="0"/>
  </r>
  <r>
    <s v="IND02198"/>
    <s v="Elizabeth Bowen"/>
    <n v="0.4"/>
    <x v="0"/>
    <n v="0.54"/>
    <n v="2"/>
    <n v="148"/>
    <n v="3"/>
    <n v="0"/>
    <x v="1"/>
    <n v="0"/>
    <x v="4"/>
    <n v="73157"/>
    <x v="1"/>
  </r>
  <r>
    <s v="IND24197"/>
    <s v="Cynthia Ochoa"/>
    <n v="0.43"/>
    <x v="0"/>
    <n v="0.47"/>
    <n v="2"/>
    <n v="147"/>
    <n v="3"/>
    <n v="0"/>
    <x v="1"/>
    <n v="0"/>
    <x v="4"/>
    <n v="90439"/>
    <x v="1"/>
  </r>
  <r>
    <s v="IND01835"/>
    <s v="Kristine Smith"/>
    <n v="0.13"/>
    <x v="2"/>
    <n v="0.78"/>
    <n v="6"/>
    <n v="152"/>
    <n v="2"/>
    <n v="0"/>
    <x v="0"/>
    <n v="0"/>
    <x v="4"/>
    <n v="33105"/>
    <x v="2"/>
  </r>
  <r>
    <s v="IND09516"/>
    <s v="Walter Jones"/>
    <n v="0.44"/>
    <x v="0"/>
    <n v="0.55000000000000004"/>
    <n v="2"/>
    <n v="135"/>
    <n v="3"/>
    <n v="0"/>
    <x v="0"/>
    <n v="0"/>
    <x v="4"/>
    <n v="107751"/>
    <x v="1"/>
  </r>
  <r>
    <s v="IND40870"/>
    <s v="Brian Anderson"/>
    <n v="0.38"/>
    <x v="0"/>
    <n v="0.55000000000000004"/>
    <n v="2"/>
    <n v="134"/>
    <n v="3"/>
    <n v="0"/>
    <x v="1"/>
    <n v="0"/>
    <x v="4"/>
    <n v="38878"/>
    <x v="2"/>
  </r>
  <r>
    <s v="IND21560"/>
    <s v="Alexis Smith Dds"/>
    <n v="0.39"/>
    <x v="0"/>
    <n v="0.54"/>
    <n v="2"/>
    <n v="132"/>
    <n v="3"/>
    <n v="0"/>
    <x v="1"/>
    <n v="0"/>
    <x v="4"/>
    <n v="80976"/>
    <x v="1"/>
  </r>
  <r>
    <s v="IND25217"/>
    <s v="Jessica Robinson"/>
    <n v="0.1"/>
    <x v="2"/>
    <n v="0.92"/>
    <n v="7"/>
    <n v="307"/>
    <n v="4"/>
    <n v="0"/>
    <x v="0"/>
    <n v="0"/>
    <x v="4"/>
    <n v="101100"/>
    <x v="1"/>
  </r>
  <r>
    <s v="IND37503"/>
    <s v="Harold Nguyen"/>
    <n v="0.37"/>
    <x v="0"/>
    <n v="0.46"/>
    <n v="2"/>
    <n v="140"/>
    <n v="3"/>
    <n v="0"/>
    <x v="1"/>
    <n v="0"/>
    <x v="4"/>
    <n v="116888"/>
    <x v="1"/>
  </r>
  <r>
    <s v="IND15216"/>
    <s v="Marilyn Williams"/>
    <n v="0.11"/>
    <x v="2"/>
    <n v="0.94"/>
    <n v="7"/>
    <n v="255"/>
    <n v="4"/>
    <n v="0"/>
    <x v="0"/>
    <n v="0"/>
    <x v="4"/>
    <n v="54047"/>
    <x v="0"/>
  </r>
  <r>
    <s v="IND21703"/>
    <s v="Victoria Townsend"/>
    <n v="0.1"/>
    <x v="2"/>
    <n v="0.81"/>
    <n v="6"/>
    <n v="309"/>
    <n v="4"/>
    <n v="0"/>
    <x v="1"/>
    <n v="0"/>
    <x v="3"/>
    <n v="80228"/>
    <x v="1"/>
  </r>
  <r>
    <s v="IND25958"/>
    <s v="David Odom"/>
    <n v="0.38"/>
    <x v="0"/>
    <n v="0.54"/>
    <n v="2"/>
    <n v="128"/>
    <n v="3"/>
    <n v="0"/>
    <x v="0"/>
    <n v="0"/>
    <x v="3"/>
    <n v="95289"/>
    <x v="1"/>
  </r>
  <r>
    <s v="IND30439"/>
    <s v="Melissa Nguyen"/>
    <n v="0.85"/>
    <x v="1"/>
    <n v="1"/>
    <n v="4"/>
    <n v="225"/>
    <n v="5"/>
    <n v="0"/>
    <x v="0"/>
    <n v="0"/>
    <x v="3"/>
    <n v="59877"/>
    <x v="0"/>
  </r>
  <r>
    <s v="IND32895"/>
    <s v="Rachel Harris"/>
    <n v="0.85"/>
    <x v="1"/>
    <n v="0.91"/>
    <n v="5"/>
    <n v="226"/>
    <n v="5"/>
    <n v="0"/>
    <x v="1"/>
    <n v="0"/>
    <x v="5"/>
    <n v="88117"/>
    <x v="1"/>
  </r>
  <r>
    <s v="IND36072"/>
    <s v="Lori Garcia"/>
    <n v="0.11"/>
    <x v="2"/>
    <n v="0.93"/>
    <n v="7"/>
    <n v="308"/>
    <n v="4"/>
    <n v="0"/>
    <x v="1"/>
    <n v="0"/>
    <x v="6"/>
    <n v="100719"/>
    <x v="1"/>
  </r>
  <r>
    <s v="IND43578"/>
    <s v="Corey Orr"/>
    <n v="0.1"/>
    <x v="2"/>
    <n v="0.95"/>
    <n v="6"/>
    <n v="244"/>
    <n v="5"/>
    <n v="0"/>
    <x v="1"/>
    <n v="0"/>
    <x v="6"/>
    <n v="70439"/>
    <x v="0"/>
  </r>
  <r>
    <s v="IND30248"/>
    <s v="Janet Campbell"/>
    <n v="0.36"/>
    <x v="0"/>
    <n v="0.56000000000000005"/>
    <n v="2"/>
    <n v="132"/>
    <n v="3"/>
    <n v="0"/>
    <x v="0"/>
    <n v="0"/>
    <x v="6"/>
    <n v="108449"/>
    <x v="1"/>
  </r>
  <r>
    <s v="IND38757"/>
    <s v="Glen Johnson"/>
    <n v="0.11"/>
    <x v="2"/>
    <n v="0.94"/>
    <n v="6"/>
    <n v="286"/>
    <n v="4"/>
    <n v="0"/>
    <x v="0"/>
    <n v="0"/>
    <x v="6"/>
    <n v="100865"/>
    <x v="1"/>
  </r>
  <r>
    <s v="IND26312"/>
    <s v="Brandon Vega"/>
    <n v="0.81"/>
    <x v="1"/>
    <n v="0.7"/>
    <n v="6"/>
    <n v="161"/>
    <n v="4"/>
    <n v="0"/>
    <x v="1"/>
    <n v="0"/>
    <x v="6"/>
    <n v="47255"/>
    <x v="3"/>
  </r>
  <r>
    <s v="IND0234"/>
    <s v="Maria Short"/>
    <n v="0.43"/>
    <x v="0"/>
    <n v="0.54"/>
    <n v="2"/>
    <n v="153"/>
    <n v="3"/>
    <n v="0"/>
    <x v="1"/>
    <n v="0"/>
    <x v="7"/>
    <n v="35636"/>
    <x v="2"/>
  </r>
  <r>
    <s v="IND18896"/>
    <s v="Alejandro Rice"/>
    <n v="0.9"/>
    <x v="1"/>
    <n v="0.98"/>
    <n v="4"/>
    <n v="264"/>
    <n v="6"/>
    <n v="0"/>
    <x v="1"/>
    <n v="0"/>
    <x v="7"/>
    <n v="81627"/>
    <x v="1"/>
  </r>
  <r>
    <s v="IND06323"/>
    <s v="Debra Chen"/>
    <n v="0.76"/>
    <x v="1"/>
    <n v="0.86"/>
    <n v="5"/>
    <n v="223"/>
    <n v="5"/>
    <n v="1"/>
    <x v="1"/>
    <n v="0"/>
    <x v="7"/>
    <n v="108390"/>
    <x v="1"/>
  </r>
  <r>
    <s v="IND09616"/>
    <s v="Dana Taylor"/>
    <n v="0.43"/>
    <x v="0"/>
    <n v="0.5"/>
    <n v="2"/>
    <n v="135"/>
    <n v="3"/>
    <n v="0"/>
    <x v="1"/>
    <n v="0"/>
    <x v="7"/>
    <n v="36842"/>
    <x v="2"/>
  </r>
  <r>
    <s v="IND05081"/>
    <s v="Jordan Morales"/>
    <n v="0.74"/>
    <x v="1"/>
    <n v="0.99"/>
    <n v="2"/>
    <n v="277"/>
    <n v="3"/>
    <n v="0"/>
    <x v="0"/>
    <n v="0"/>
    <x v="6"/>
    <n v="92954"/>
    <x v="1"/>
  </r>
  <r>
    <s v="IND20622"/>
    <s v="Gregory Wong"/>
    <n v="0.09"/>
    <x v="2"/>
    <n v="0.77"/>
    <n v="5"/>
    <n v="275"/>
    <n v="4"/>
    <n v="0"/>
    <x v="1"/>
    <n v="0"/>
    <x v="7"/>
    <n v="92217"/>
    <x v="1"/>
  </r>
  <r>
    <s v="IND24625"/>
    <s v="Thomas Baxter"/>
    <n v="0.45"/>
    <x v="0"/>
    <n v="0.49"/>
    <n v="2"/>
    <n v="149"/>
    <n v="3"/>
    <n v="0"/>
    <x v="0"/>
    <n v="0"/>
    <x v="7"/>
    <n v="49120"/>
    <x v="0"/>
  </r>
  <r>
    <s v="IND34139"/>
    <s v="Amy Garcia"/>
    <n v="0.09"/>
    <x v="2"/>
    <n v="0.87"/>
    <n v="7"/>
    <n v="295"/>
    <n v="4"/>
    <n v="0"/>
    <x v="0"/>
    <n v="0"/>
    <x v="7"/>
    <n v="69347"/>
    <x v="0"/>
  </r>
  <r>
    <s v="IND11972"/>
    <s v="Bradley Paul"/>
    <n v="0.11"/>
    <x v="2"/>
    <n v="0.97"/>
    <n v="6"/>
    <n v="277"/>
    <n v="4"/>
    <n v="0"/>
    <x v="0"/>
    <n v="0"/>
    <x v="7"/>
    <n v="46707"/>
    <x v="3"/>
  </r>
  <r>
    <s v="IND08365"/>
    <s v="John Moore"/>
    <n v="0.11"/>
    <x v="2"/>
    <n v="0.79"/>
    <n v="7"/>
    <n v="306"/>
    <n v="4"/>
    <n v="0"/>
    <x v="1"/>
    <n v="0"/>
    <x v="7"/>
    <n v="107062"/>
    <x v="1"/>
  </r>
  <r>
    <s v="IND30334"/>
    <s v="Allison Smith"/>
    <n v="0.1"/>
    <x v="2"/>
    <n v="0.83"/>
    <n v="6"/>
    <n v="295"/>
    <n v="4"/>
    <n v="0"/>
    <x v="0"/>
    <n v="0"/>
    <x v="7"/>
    <n v="31230"/>
    <x v="2"/>
  </r>
  <r>
    <s v="IND36638"/>
    <s v="Melissa Dunn"/>
    <n v="0.4"/>
    <x v="0"/>
    <n v="0.54"/>
    <n v="2"/>
    <n v="137"/>
    <n v="3"/>
    <n v="0"/>
    <x v="0"/>
    <n v="0"/>
    <x v="8"/>
    <n v="94110"/>
    <x v="1"/>
  </r>
  <r>
    <s v="IND10308"/>
    <s v="Daniel Mata"/>
    <n v="0.43"/>
    <x v="0"/>
    <n v="0.56000000000000005"/>
    <n v="2"/>
    <n v="157"/>
    <n v="3"/>
    <n v="0"/>
    <x v="1"/>
    <n v="0"/>
    <x v="0"/>
    <n v="119208"/>
    <x v="1"/>
  </r>
  <r>
    <s v="IND35179"/>
    <s v="Paula Gamble"/>
    <n v="0.39"/>
    <x v="0"/>
    <n v="0.56000000000000005"/>
    <n v="2"/>
    <n v="142"/>
    <n v="3"/>
    <n v="0"/>
    <x v="0"/>
    <n v="0"/>
    <x v="1"/>
    <n v="82101"/>
    <x v="1"/>
  </r>
  <r>
    <s v="IND09604"/>
    <s v="Sarah Fernandez"/>
    <n v="0.45"/>
    <x v="0"/>
    <n v="0.54"/>
    <n v="2"/>
    <n v="140"/>
    <n v="3"/>
    <n v="0"/>
    <x v="1"/>
    <n v="0"/>
    <x v="4"/>
    <n v="115901"/>
    <x v="1"/>
  </r>
  <r>
    <s v="IND04427"/>
    <s v="Kathryn Scott"/>
    <n v="0.38"/>
    <x v="0"/>
    <n v="0.49"/>
    <n v="2"/>
    <n v="151"/>
    <n v="3"/>
    <n v="0"/>
    <x v="1"/>
    <n v="0"/>
    <x v="3"/>
    <n v="80567"/>
    <x v="1"/>
  </r>
  <r>
    <s v="IND16967"/>
    <s v="Steven Schroeder"/>
    <n v="0.79"/>
    <x v="1"/>
    <n v="0.59"/>
    <n v="4"/>
    <n v="139"/>
    <n v="3"/>
    <n v="0"/>
    <x v="0"/>
    <n v="1"/>
    <x v="5"/>
    <n v="68523"/>
    <x v="0"/>
  </r>
  <r>
    <s v="IND34303"/>
    <s v="Calvin Mullen"/>
    <n v="0.84"/>
    <x v="1"/>
    <n v="0.85"/>
    <n v="4"/>
    <n v="249"/>
    <n v="6"/>
    <n v="0"/>
    <x v="1"/>
    <n v="0"/>
    <x v="8"/>
    <n v="107320"/>
    <x v="1"/>
  </r>
  <r>
    <s v="IND37496"/>
    <s v="Mark Wilson"/>
    <n v="0.11"/>
    <x v="2"/>
    <n v="0.77"/>
    <n v="6"/>
    <n v="291"/>
    <n v="4"/>
    <n v="0"/>
    <x v="1"/>
    <n v="0"/>
    <x v="8"/>
    <n v="111381"/>
    <x v="1"/>
  </r>
  <r>
    <s v="IND10898"/>
    <s v="Debbie Torres"/>
    <n v="0.11"/>
    <x v="2"/>
    <n v="0.87"/>
    <n v="6"/>
    <n v="305"/>
    <n v="4"/>
    <n v="0"/>
    <x v="0"/>
    <n v="0"/>
    <x v="8"/>
    <n v="103172"/>
    <x v="1"/>
  </r>
  <r>
    <s v="IND36692"/>
    <s v="Carrie Lowe"/>
    <n v="0.17"/>
    <x v="2"/>
    <n v="0.84"/>
    <n v="5"/>
    <n v="232"/>
    <n v="3"/>
    <n v="0"/>
    <x v="1"/>
    <n v="0"/>
    <x v="0"/>
    <n v="39138"/>
    <x v="3"/>
  </r>
  <r>
    <s v="IND19455"/>
    <s v="Jerry Mccoy"/>
    <n v="0.44"/>
    <x v="0"/>
    <n v="0.45"/>
    <n v="2"/>
    <n v="132"/>
    <n v="3"/>
    <n v="0"/>
    <x v="1"/>
    <n v="0"/>
    <x v="0"/>
    <n v="93702"/>
    <x v="1"/>
  </r>
  <r>
    <s v="IND27490"/>
    <s v="Ashley Bradshaw"/>
    <n v="0.37"/>
    <x v="0"/>
    <n v="0.56999999999999995"/>
    <n v="2"/>
    <n v="130"/>
    <n v="3"/>
    <n v="0"/>
    <x v="0"/>
    <n v="0"/>
    <x v="0"/>
    <n v="71589"/>
    <x v="0"/>
  </r>
  <r>
    <s v="IND17538"/>
    <s v="Molly Jones"/>
    <n v="0.1"/>
    <x v="2"/>
    <n v="0.79"/>
    <n v="6"/>
    <n v="291"/>
    <n v="4"/>
    <n v="0"/>
    <x v="0"/>
    <n v="0"/>
    <x v="0"/>
    <n v="83554"/>
    <x v="1"/>
  </r>
  <r>
    <s v="IND24185"/>
    <s v="Daniel Young"/>
    <n v="0.4"/>
    <x v="0"/>
    <n v="0.5"/>
    <n v="2"/>
    <n v="130"/>
    <n v="3"/>
    <n v="0"/>
    <x v="1"/>
    <n v="0"/>
    <x v="0"/>
    <n v="32903"/>
    <x v="2"/>
  </r>
  <r>
    <s v="IND36961"/>
    <s v="Sarah Levy"/>
    <n v="0.89"/>
    <x v="1"/>
    <n v="1"/>
    <n v="5"/>
    <n v="246"/>
    <n v="5"/>
    <n v="0"/>
    <x v="1"/>
    <n v="0"/>
    <x v="0"/>
    <n v="71365"/>
    <x v="0"/>
  </r>
  <r>
    <s v="IND02719"/>
    <s v="Susan Foley"/>
    <n v="0.42"/>
    <x v="0"/>
    <n v="0.48"/>
    <n v="2"/>
    <n v="143"/>
    <n v="3"/>
    <n v="0"/>
    <x v="0"/>
    <n v="0"/>
    <x v="0"/>
    <n v="33770"/>
    <x v="2"/>
  </r>
  <r>
    <s v="IND05615"/>
    <s v="Gail Taylor"/>
    <n v="0.46"/>
    <x v="0"/>
    <n v="0.55000000000000004"/>
    <n v="2"/>
    <n v="129"/>
    <n v="3"/>
    <n v="0"/>
    <x v="1"/>
    <n v="0"/>
    <x v="0"/>
    <n v="86537"/>
    <x v="1"/>
  </r>
  <r>
    <s v="IND09082"/>
    <s v="Colleen Jacobson"/>
    <n v="0.09"/>
    <x v="2"/>
    <n v="0.83"/>
    <n v="6"/>
    <n v="255"/>
    <n v="4"/>
    <n v="0"/>
    <x v="1"/>
    <n v="0"/>
    <x v="0"/>
    <n v="63299"/>
    <x v="0"/>
  </r>
  <r>
    <s v="IND24961"/>
    <s v="Patricia Campos"/>
    <n v="0.37"/>
    <x v="0"/>
    <n v="0.51"/>
    <n v="2"/>
    <n v="155"/>
    <n v="3"/>
    <n v="0"/>
    <x v="0"/>
    <n v="0"/>
    <x v="0"/>
    <n v="54974"/>
    <x v="0"/>
  </r>
  <r>
    <s v="IND27342"/>
    <s v="Amy Carr"/>
    <n v="0.1"/>
    <x v="2"/>
    <n v="0.77"/>
    <n v="6"/>
    <n v="265"/>
    <n v="4"/>
    <n v="0"/>
    <x v="0"/>
    <n v="0"/>
    <x v="0"/>
    <n v="114384"/>
    <x v="1"/>
  </r>
  <r>
    <s v="IND27994"/>
    <s v="Renee Jones"/>
    <n v="0.1"/>
    <x v="2"/>
    <n v="0.84"/>
    <n v="6"/>
    <n v="279"/>
    <n v="4"/>
    <n v="0"/>
    <x v="1"/>
    <n v="0"/>
    <x v="0"/>
    <n v="101416"/>
    <x v="1"/>
  </r>
  <r>
    <s v="IND10485"/>
    <s v="Cheryl Spencer"/>
    <n v="0.11"/>
    <x v="2"/>
    <n v="0.97"/>
    <n v="6"/>
    <n v="284"/>
    <n v="4"/>
    <n v="0"/>
    <x v="1"/>
    <n v="0"/>
    <x v="0"/>
    <n v="62588"/>
    <x v="0"/>
  </r>
  <r>
    <s v="IND16337"/>
    <s v="Mary Barber"/>
    <n v="0.9"/>
    <x v="1"/>
    <n v="1"/>
    <n v="5"/>
    <n v="221"/>
    <n v="6"/>
    <n v="0"/>
    <x v="0"/>
    <n v="0"/>
    <x v="0"/>
    <n v="108820"/>
    <x v="1"/>
  </r>
  <r>
    <s v="IND07521"/>
    <s v="Christy Snyder"/>
    <n v="0.38"/>
    <x v="0"/>
    <n v="0.52"/>
    <n v="2"/>
    <n v="154"/>
    <n v="3"/>
    <n v="0"/>
    <x v="1"/>
    <n v="0"/>
    <x v="0"/>
    <n v="101420"/>
    <x v="1"/>
  </r>
  <r>
    <s v="IND10328"/>
    <s v="Tracy Morris"/>
    <n v="0.36"/>
    <x v="0"/>
    <n v="0.52"/>
    <n v="2"/>
    <n v="147"/>
    <n v="3"/>
    <n v="0"/>
    <x v="1"/>
    <n v="0"/>
    <x v="0"/>
    <n v="53966"/>
    <x v="0"/>
  </r>
  <r>
    <s v="IND32485"/>
    <s v="Brittany Jackson"/>
    <n v="0.42"/>
    <x v="0"/>
    <n v="0.46"/>
    <n v="2"/>
    <n v="150"/>
    <n v="3"/>
    <n v="0"/>
    <x v="0"/>
    <n v="0"/>
    <x v="0"/>
    <n v="96579"/>
    <x v="1"/>
  </r>
  <r>
    <s v="IND34746"/>
    <s v="Ronald Flores"/>
    <n v="0.09"/>
    <x v="2"/>
    <n v="0.94"/>
    <n v="7"/>
    <n v="267"/>
    <n v="4"/>
    <n v="0"/>
    <x v="1"/>
    <n v="0"/>
    <x v="0"/>
    <n v="107080"/>
    <x v="1"/>
  </r>
  <r>
    <s v="IND36536"/>
    <s v="William Taylor"/>
    <n v="0.43"/>
    <x v="0"/>
    <n v="0.52"/>
    <n v="2"/>
    <n v="158"/>
    <n v="3"/>
    <n v="0"/>
    <x v="0"/>
    <n v="0"/>
    <x v="0"/>
    <n v="67630"/>
    <x v="0"/>
  </r>
  <r>
    <s v="IND06361"/>
    <s v="Jeffrey Hodges"/>
    <n v="0.24"/>
    <x v="2"/>
    <n v="0.46"/>
    <n v="7"/>
    <n v="224"/>
    <n v="5"/>
    <n v="0"/>
    <x v="1"/>
    <n v="0"/>
    <x v="1"/>
    <n v="93569"/>
    <x v="1"/>
  </r>
  <r>
    <s v="IND12562"/>
    <s v="Michael Raymond"/>
    <n v="0.91"/>
    <x v="1"/>
    <n v="1"/>
    <n v="4"/>
    <n v="257"/>
    <n v="5"/>
    <n v="0"/>
    <x v="1"/>
    <n v="0"/>
    <x v="1"/>
    <n v="100280"/>
    <x v="1"/>
  </r>
  <r>
    <s v="IND22820"/>
    <s v="Patrick Green"/>
    <n v="0.44"/>
    <x v="0"/>
    <n v="0.5"/>
    <n v="2"/>
    <n v="148"/>
    <n v="3"/>
    <n v="0"/>
    <x v="1"/>
    <n v="0"/>
    <x v="1"/>
    <n v="104209"/>
    <x v="1"/>
  </r>
  <r>
    <s v="IND27386"/>
    <s v="Jennifer Gilbert"/>
    <n v="0.71"/>
    <x v="1"/>
    <n v="0.87"/>
    <n v="3"/>
    <n v="177"/>
    <n v="4"/>
    <n v="0"/>
    <x v="0"/>
    <n v="0"/>
    <x v="2"/>
    <n v="34535"/>
    <x v="2"/>
  </r>
  <r>
    <s v="IND39001"/>
    <s v="Justin Williams"/>
    <n v="0.4"/>
    <x v="0"/>
    <n v="0.49"/>
    <n v="2"/>
    <n v="155"/>
    <n v="3"/>
    <n v="0"/>
    <x v="1"/>
    <n v="0"/>
    <x v="2"/>
    <n v="54193"/>
    <x v="0"/>
  </r>
  <r>
    <s v="IND04678"/>
    <s v="Kevin Welch"/>
    <n v="0.43"/>
    <x v="0"/>
    <n v="0.47"/>
    <n v="2"/>
    <n v="144"/>
    <n v="3"/>
    <n v="0"/>
    <x v="1"/>
    <n v="0"/>
    <x v="2"/>
    <n v="100014"/>
    <x v="1"/>
  </r>
  <r>
    <s v="IND23073"/>
    <s v="Jackie Holden"/>
    <n v="0.09"/>
    <x v="2"/>
    <n v="0.85"/>
    <n v="6"/>
    <n v="289"/>
    <n v="4"/>
    <n v="0"/>
    <x v="1"/>
    <n v="0"/>
    <x v="2"/>
    <n v="46364"/>
    <x v="3"/>
  </r>
  <r>
    <s v="IND30104"/>
    <s v="Brian Thomas"/>
    <n v="0.43"/>
    <x v="0"/>
    <n v="0.52"/>
    <n v="2"/>
    <n v="160"/>
    <n v="3"/>
    <n v="0"/>
    <x v="0"/>
    <n v="0"/>
    <x v="3"/>
    <n v="70818"/>
    <x v="0"/>
  </r>
  <r>
    <s v="IND15117"/>
    <s v="Danielle Rodriguez"/>
    <n v="0.9"/>
    <x v="1"/>
    <n v="0.96"/>
    <n v="4"/>
    <n v="258"/>
    <n v="5"/>
    <n v="0"/>
    <x v="1"/>
    <n v="0"/>
    <x v="3"/>
    <n v="35375"/>
    <x v="2"/>
  </r>
  <r>
    <s v="IND38017"/>
    <s v="Kathleen May"/>
    <n v="0.84"/>
    <x v="1"/>
    <n v="1"/>
    <n v="5"/>
    <n v="234"/>
    <n v="5"/>
    <n v="0"/>
    <x v="1"/>
    <n v="0"/>
    <x v="3"/>
    <n v="110104"/>
    <x v="1"/>
  </r>
  <r>
    <s v="IND06875"/>
    <s v="Robert Ward"/>
    <n v="0.37"/>
    <x v="0"/>
    <n v="0.48"/>
    <n v="2"/>
    <n v="137"/>
    <n v="3"/>
    <n v="0"/>
    <x v="1"/>
    <n v="0"/>
    <x v="3"/>
    <n v="94290"/>
    <x v="1"/>
  </r>
  <r>
    <s v="IND21577"/>
    <s v="Samantha Baldwin"/>
    <n v="0.86"/>
    <x v="1"/>
    <n v="0.68"/>
    <n v="5"/>
    <n v="263"/>
    <n v="2"/>
    <n v="0"/>
    <x v="0"/>
    <n v="0"/>
    <x v="3"/>
    <n v="56573"/>
    <x v="0"/>
  </r>
  <r>
    <s v="IND26914"/>
    <s v="Michael Moore"/>
    <n v="0.11"/>
    <x v="2"/>
    <n v="0.84"/>
    <n v="6"/>
    <n v="251"/>
    <n v="4"/>
    <n v="0"/>
    <x v="1"/>
    <n v="0"/>
    <x v="3"/>
    <n v="100592"/>
    <x v="1"/>
  </r>
  <r>
    <s v="IND15804"/>
    <s v="Brandon Weber"/>
    <n v="0.37"/>
    <x v="0"/>
    <n v="0.56999999999999995"/>
    <n v="2"/>
    <n v="133"/>
    <n v="3"/>
    <n v="0"/>
    <x v="0"/>
    <n v="0"/>
    <x v="3"/>
    <n v="60575"/>
    <x v="0"/>
  </r>
  <r>
    <s v="IND40954"/>
    <s v="Adrian Walker"/>
    <n v="0.4"/>
    <x v="0"/>
    <n v="0.46"/>
    <n v="2"/>
    <n v="132"/>
    <n v="3"/>
    <n v="0"/>
    <x v="1"/>
    <n v="0"/>
    <x v="3"/>
    <n v="102771"/>
    <x v="1"/>
  </r>
  <r>
    <s v="IND35990"/>
    <s v="Michael Rodriguez"/>
    <n v="0.14000000000000001"/>
    <x v="2"/>
    <n v="0.62"/>
    <n v="4"/>
    <n v="158"/>
    <n v="4"/>
    <n v="1"/>
    <x v="1"/>
    <n v="0"/>
    <x v="3"/>
    <n v="30231"/>
    <x v="2"/>
  </r>
  <r>
    <s v="IND37669"/>
    <s v="Johnathan Williams"/>
    <n v="0.4"/>
    <x v="0"/>
    <n v="0.46"/>
    <n v="2"/>
    <n v="135"/>
    <n v="3"/>
    <n v="0"/>
    <x v="1"/>
    <n v="0"/>
    <x v="3"/>
    <n v="109581"/>
    <x v="1"/>
  </r>
  <r>
    <s v="IND36618"/>
    <s v="Nicholas Johnson"/>
    <n v="0.75"/>
    <x v="1"/>
    <n v="1"/>
    <n v="4"/>
    <n v="216"/>
    <n v="6"/>
    <n v="0"/>
    <x v="0"/>
    <n v="0"/>
    <x v="3"/>
    <n v="31878"/>
    <x v="2"/>
  </r>
  <r>
    <s v="IND05008"/>
    <s v="Jeffery Fields"/>
    <n v="0.11"/>
    <x v="2"/>
    <n v="0.84"/>
    <n v="6"/>
    <n v="300"/>
    <n v="5"/>
    <n v="1"/>
    <x v="1"/>
    <n v="0"/>
    <x v="4"/>
    <n v="62727"/>
    <x v="0"/>
  </r>
  <r>
    <s v="IND03262"/>
    <s v="Dawn Martin"/>
    <n v="0.46"/>
    <x v="0"/>
    <n v="0.49"/>
    <n v="2"/>
    <n v="138"/>
    <n v="3"/>
    <n v="0"/>
    <x v="0"/>
    <n v="0"/>
    <x v="4"/>
    <n v="91663"/>
    <x v="1"/>
  </r>
  <r>
    <s v="IND11117"/>
    <s v="Jill Anderson"/>
    <n v="0.11"/>
    <x v="2"/>
    <n v="0.92"/>
    <n v="6"/>
    <n v="260"/>
    <n v="4"/>
    <n v="0"/>
    <x v="1"/>
    <n v="0"/>
    <x v="4"/>
    <n v="84510"/>
    <x v="1"/>
  </r>
  <r>
    <s v="IND28138"/>
    <s v="Alicia Butler"/>
    <n v="0.38"/>
    <x v="0"/>
    <n v="0.49"/>
    <n v="2"/>
    <n v="132"/>
    <n v="3"/>
    <n v="0"/>
    <x v="1"/>
    <n v="0"/>
    <x v="4"/>
    <n v="63299"/>
    <x v="0"/>
  </r>
  <r>
    <s v="IND37226"/>
    <s v="Samantha Allen"/>
    <n v="0.7"/>
    <x v="1"/>
    <n v="0.89"/>
    <n v="3"/>
    <n v="183"/>
    <n v="5"/>
    <n v="0"/>
    <x v="1"/>
    <n v="0"/>
    <x v="4"/>
    <n v="53400"/>
    <x v="0"/>
  </r>
  <r>
    <s v="IND0521"/>
    <s v="Geoffrey Kelley"/>
    <n v="0.09"/>
    <x v="2"/>
    <n v="0.82"/>
    <n v="6"/>
    <n v="250"/>
    <n v="4"/>
    <n v="0"/>
    <x v="0"/>
    <n v="0"/>
    <x v="4"/>
    <n v="69087"/>
    <x v="0"/>
  </r>
  <r>
    <s v="IND13372"/>
    <s v="James Lee"/>
    <n v="0.37"/>
    <x v="0"/>
    <n v="0.45"/>
    <n v="2"/>
    <n v="151"/>
    <n v="3"/>
    <n v="0"/>
    <x v="1"/>
    <n v="0"/>
    <x v="4"/>
    <n v="85674"/>
    <x v="1"/>
  </r>
  <r>
    <s v="IND17302"/>
    <s v="Michael Perez"/>
    <n v="0.1"/>
    <x v="2"/>
    <n v="0.83"/>
    <n v="6"/>
    <n v="292"/>
    <n v="4"/>
    <n v="0"/>
    <x v="1"/>
    <n v="0"/>
    <x v="4"/>
    <n v="37357"/>
    <x v="2"/>
  </r>
  <r>
    <s v="IND17471"/>
    <s v="John Elliott"/>
    <n v="0.38"/>
    <x v="0"/>
    <n v="0.56999999999999995"/>
    <n v="2"/>
    <n v="140"/>
    <n v="3"/>
    <n v="0"/>
    <x v="1"/>
    <n v="0"/>
    <x v="4"/>
    <n v="31456"/>
    <x v="2"/>
  </r>
  <r>
    <s v="IND0881"/>
    <s v="Stacy Wilson"/>
    <n v="0.9"/>
    <x v="1"/>
    <n v="1"/>
    <n v="5"/>
    <n v="221"/>
    <n v="5"/>
    <n v="0"/>
    <x v="1"/>
    <n v="0"/>
    <x v="4"/>
    <n v="103586"/>
    <x v="1"/>
  </r>
  <r>
    <s v="IND32175"/>
    <s v="Patrick Manning"/>
    <n v="0.44"/>
    <x v="0"/>
    <n v="0.51"/>
    <n v="2"/>
    <n v="138"/>
    <n v="3"/>
    <n v="0"/>
    <x v="1"/>
    <n v="0"/>
    <x v="4"/>
    <n v="116473"/>
    <x v="1"/>
  </r>
  <r>
    <s v="IND39036"/>
    <s v="Denise Singleton"/>
    <n v="0.36"/>
    <x v="0"/>
    <n v="0.5"/>
    <n v="2"/>
    <n v="132"/>
    <n v="3"/>
    <n v="0"/>
    <x v="0"/>
    <n v="0"/>
    <x v="3"/>
    <n v="38714"/>
    <x v="2"/>
  </r>
  <r>
    <s v="IND04634"/>
    <s v="Alyssa Montoya"/>
    <n v="0.31"/>
    <x v="2"/>
    <n v="0.84"/>
    <n v="7"/>
    <n v="133"/>
    <n v="5"/>
    <n v="0"/>
    <x v="1"/>
    <n v="0"/>
    <x v="3"/>
    <n v="73623"/>
    <x v="1"/>
  </r>
  <r>
    <s v="IND19947"/>
    <s v="Rhonda Skinner"/>
    <n v="0.1"/>
    <x v="2"/>
    <n v="0.84"/>
    <n v="6"/>
    <n v="283"/>
    <n v="4"/>
    <n v="1"/>
    <x v="0"/>
    <n v="0"/>
    <x v="3"/>
    <n v="103407"/>
    <x v="1"/>
  </r>
  <r>
    <s v="IND02513"/>
    <s v="Timothy Avery"/>
    <n v="0.42"/>
    <x v="0"/>
    <n v="0.48"/>
    <n v="2"/>
    <n v="129"/>
    <n v="3"/>
    <n v="0"/>
    <x v="1"/>
    <n v="0"/>
    <x v="5"/>
    <n v="32010"/>
    <x v="2"/>
  </r>
  <r>
    <s v="IND14819"/>
    <s v="Angela Carpenter"/>
    <n v="0.74"/>
    <x v="1"/>
    <n v="1"/>
    <n v="4"/>
    <n v="249"/>
    <n v="5"/>
    <n v="0"/>
    <x v="1"/>
    <n v="0"/>
    <x v="6"/>
    <n v="102633"/>
    <x v="1"/>
  </r>
  <r>
    <s v="IND18272"/>
    <s v="Andrew Johnson"/>
    <n v="0.73"/>
    <x v="1"/>
    <n v="0.87"/>
    <n v="5"/>
    <n v="257"/>
    <n v="5"/>
    <n v="0"/>
    <x v="0"/>
    <n v="0"/>
    <x v="6"/>
    <n v="69725"/>
    <x v="0"/>
  </r>
  <r>
    <s v="IND05552"/>
    <s v="Jessica Tate"/>
    <n v="0.09"/>
    <x v="2"/>
    <n v="0.96"/>
    <n v="6"/>
    <n v="245"/>
    <n v="4"/>
    <n v="0"/>
    <x v="1"/>
    <n v="0"/>
    <x v="6"/>
    <n v="115170"/>
    <x v="1"/>
  </r>
  <r>
    <s v="IND18930"/>
    <s v="Matthew Martin"/>
    <n v="0.45"/>
    <x v="0"/>
    <n v="0.53"/>
    <n v="2"/>
    <n v="155"/>
    <n v="3"/>
    <n v="0"/>
    <x v="1"/>
    <n v="0"/>
    <x v="6"/>
    <n v="110621"/>
    <x v="1"/>
  </r>
  <r>
    <s v="IND21059"/>
    <s v="Timothy Johnson"/>
    <n v="0.11"/>
    <x v="2"/>
    <n v="0.8"/>
    <n v="6"/>
    <n v="256"/>
    <n v="4"/>
    <n v="0"/>
    <x v="1"/>
    <n v="0"/>
    <x v="6"/>
    <n v="105706"/>
    <x v="1"/>
  </r>
  <r>
    <s v="IND30847"/>
    <s v="James Reese"/>
    <n v="0.37"/>
    <x v="0"/>
    <n v="0.47"/>
    <n v="2"/>
    <n v="152"/>
    <n v="3"/>
    <n v="0"/>
    <x v="1"/>
    <n v="0"/>
    <x v="7"/>
    <n v="64858"/>
    <x v="0"/>
  </r>
  <r>
    <s v="IND37054"/>
    <s v="Katrina Williams"/>
    <n v="0.84"/>
    <x v="1"/>
    <n v="0.99"/>
    <n v="4"/>
    <n v="267"/>
    <n v="5"/>
    <n v="0"/>
    <x v="0"/>
    <n v="0"/>
    <x v="7"/>
    <n v="107898"/>
    <x v="1"/>
  </r>
  <r>
    <s v="IND01497"/>
    <s v="Jasmine Payne"/>
    <n v="0.41"/>
    <x v="0"/>
    <n v="0.46"/>
    <n v="2"/>
    <n v="151"/>
    <n v="3"/>
    <n v="0"/>
    <x v="1"/>
    <n v="0"/>
    <x v="7"/>
    <n v="104318"/>
    <x v="1"/>
  </r>
  <r>
    <s v="IND09083"/>
    <s v="Heidi Villa"/>
    <n v="0.76"/>
    <x v="1"/>
    <n v="0.92"/>
    <n v="4"/>
    <n v="239"/>
    <n v="5"/>
    <n v="0"/>
    <x v="0"/>
    <n v="0"/>
    <x v="7"/>
    <n v="34697"/>
    <x v="2"/>
  </r>
  <r>
    <s v="IND02261"/>
    <s v="Patricia Collins"/>
    <n v="0.11"/>
    <x v="2"/>
    <n v="0.87"/>
    <n v="6"/>
    <n v="306"/>
    <n v="4"/>
    <n v="0"/>
    <x v="1"/>
    <n v="0"/>
    <x v="6"/>
    <n v="80513"/>
    <x v="1"/>
  </r>
  <r>
    <s v="IND16957"/>
    <s v="Cesar Davis"/>
    <n v="0.84"/>
    <x v="1"/>
    <n v="0.88"/>
    <n v="4"/>
    <n v="263"/>
    <n v="5"/>
    <n v="1"/>
    <x v="0"/>
    <n v="0"/>
    <x v="8"/>
    <n v="45375"/>
    <x v="3"/>
  </r>
  <r>
    <s v="IND17000"/>
    <s v="Brett Butler"/>
    <n v="0.39"/>
    <x v="0"/>
    <n v="0.5"/>
    <n v="2"/>
    <n v="147"/>
    <n v="3"/>
    <n v="0"/>
    <x v="1"/>
    <n v="0"/>
    <x v="8"/>
    <n v="58688"/>
    <x v="0"/>
  </r>
  <r>
    <s v="IND44713"/>
    <s v="Cristina Garcia"/>
    <n v="0.11"/>
    <x v="2"/>
    <n v="0.91"/>
    <n v="6"/>
    <n v="278"/>
    <n v="4"/>
    <n v="0"/>
    <x v="1"/>
    <n v="0"/>
    <x v="8"/>
    <n v="100269"/>
    <x v="1"/>
  </r>
  <r>
    <s v="IND21308"/>
    <s v="Joshua White"/>
    <n v="0.45"/>
    <x v="0"/>
    <n v="0.56000000000000005"/>
    <n v="2"/>
    <n v="154"/>
    <n v="3"/>
    <n v="0"/>
    <x v="1"/>
    <n v="0"/>
    <x v="8"/>
    <n v="70460"/>
    <x v="0"/>
  </r>
  <r>
    <s v="IND16549"/>
    <s v="Bethany Castro"/>
    <n v="0.37"/>
    <x v="0"/>
    <n v="0.52"/>
    <n v="2"/>
    <n v="143"/>
    <n v="3"/>
    <n v="0"/>
    <x v="0"/>
    <n v="0"/>
    <x v="8"/>
    <n v="34412"/>
    <x v="2"/>
  </r>
  <r>
    <s v="IND16885"/>
    <s v="Mary Singh"/>
    <n v="0.4"/>
    <x v="0"/>
    <n v="0.52"/>
    <n v="2"/>
    <n v="155"/>
    <n v="3"/>
    <n v="0"/>
    <x v="1"/>
    <n v="0"/>
    <x v="8"/>
    <n v="81248"/>
    <x v="1"/>
  </r>
  <r>
    <s v="IND0303"/>
    <s v="Scott Johnson"/>
    <n v="0.39"/>
    <x v="0"/>
    <n v="0.48"/>
    <n v="2"/>
    <n v="160"/>
    <n v="3"/>
    <n v="0"/>
    <x v="1"/>
    <n v="0"/>
    <x v="0"/>
    <n v="59268"/>
    <x v="0"/>
  </r>
  <r>
    <s v="IND09693"/>
    <s v="Matthew Moran"/>
    <n v="0.11"/>
    <x v="2"/>
    <n v="0.8"/>
    <n v="6"/>
    <n v="304"/>
    <n v="4"/>
    <n v="0"/>
    <x v="0"/>
    <n v="0"/>
    <x v="1"/>
    <n v="55833"/>
    <x v="0"/>
  </r>
  <r>
    <s v="IND15384"/>
    <s v="Susan Hill"/>
    <n v="0.83"/>
    <x v="1"/>
    <n v="1"/>
    <n v="5"/>
    <n v="240"/>
    <n v="5"/>
    <n v="0"/>
    <x v="1"/>
    <n v="0"/>
    <x v="4"/>
    <n v="35130"/>
    <x v="2"/>
  </r>
  <r>
    <s v="IND23381"/>
    <s v="Sherry Werner"/>
    <n v="0.11"/>
    <x v="2"/>
    <n v="0.92"/>
    <n v="6"/>
    <n v="305"/>
    <n v="4"/>
    <n v="0"/>
    <x v="1"/>
    <n v="0"/>
    <x v="3"/>
    <n v="35192"/>
    <x v="2"/>
  </r>
  <r>
    <s v="IND26259"/>
    <s v="Jon Hays"/>
    <n v="0.39"/>
    <x v="0"/>
    <n v="0.5"/>
    <n v="2"/>
    <n v="136"/>
    <n v="3"/>
    <n v="0"/>
    <x v="1"/>
    <n v="0"/>
    <x v="5"/>
    <n v="117951"/>
    <x v="1"/>
  </r>
  <r>
    <s v="IND14788"/>
    <s v="Kelly Bryant"/>
    <n v="0.45"/>
    <x v="0"/>
    <n v="0.45"/>
    <n v="2"/>
    <n v="132"/>
    <n v="3"/>
    <n v="0"/>
    <x v="0"/>
    <n v="0"/>
    <x v="8"/>
    <n v="109418"/>
    <x v="1"/>
  </r>
  <r>
    <s v="IND44000"/>
    <s v="Ryan Avila"/>
    <n v="0.1"/>
    <x v="2"/>
    <n v="0.95"/>
    <n v="7"/>
    <n v="301"/>
    <n v="4"/>
    <n v="0"/>
    <x v="1"/>
    <n v="0"/>
    <x v="8"/>
    <n v="80793"/>
    <x v="1"/>
  </r>
  <r>
    <s v="IND14758"/>
    <s v="Jenny Riley"/>
    <n v="0.9"/>
    <x v="1"/>
    <n v="0.98"/>
    <n v="5"/>
    <n v="243"/>
    <n v="6"/>
    <n v="0"/>
    <x v="1"/>
    <n v="0"/>
    <x v="8"/>
    <n v="34076"/>
    <x v="2"/>
  </r>
  <r>
    <s v="IND20741"/>
    <s v="Elizabeth Williams"/>
    <n v="0.45"/>
    <x v="0"/>
    <n v="0.51"/>
    <n v="2"/>
    <n v="147"/>
    <n v="3"/>
    <n v="0"/>
    <x v="0"/>
    <n v="0"/>
    <x v="0"/>
    <n v="73916"/>
    <x v="1"/>
  </r>
  <r>
    <s v="IND21140"/>
    <s v="Michael Oneal"/>
    <n v="0.79"/>
    <x v="1"/>
    <n v="0.89"/>
    <n v="5"/>
    <n v="239"/>
    <n v="5"/>
    <n v="0"/>
    <x v="1"/>
    <n v="0"/>
    <x v="0"/>
    <n v="116928"/>
    <x v="1"/>
  </r>
  <r>
    <s v="IND26885"/>
    <s v="Daniel Lopez"/>
    <n v="0.9"/>
    <x v="1"/>
    <n v="0.99"/>
    <n v="5"/>
    <n v="260"/>
    <n v="5"/>
    <n v="0"/>
    <x v="1"/>
    <n v="0"/>
    <x v="0"/>
    <n v="47294"/>
    <x v="3"/>
  </r>
  <r>
    <s v="IND06026"/>
    <s v="William Thomas"/>
    <n v="0.11"/>
    <x v="2"/>
    <n v="0.84"/>
    <n v="7"/>
    <n v="296"/>
    <n v="4"/>
    <n v="0"/>
    <x v="1"/>
    <n v="0"/>
    <x v="0"/>
    <n v="84252"/>
    <x v="1"/>
  </r>
  <r>
    <s v="IND10990"/>
    <s v="Anthony Barton"/>
    <n v="0.43"/>
    <x v="0"/>
    <n v="0.55000000000000004"/>
    <n v="2"/>
    <n v="129"/>
    <n v="3"/>
    <n v="0"/>
    <x v="0"/>
    <n v="0"/>
    <x v="0"/>
    <n v="119567"/>
    <x v="1"/>
  </r>
  <r>
    <s v="IND28377"/>
    <s v="William Reed"/>
    <n v="0.31"/>
    <x v="2"/>
    <n v="0.54"/>
    <n v="5"/>
    <n v="132"/>
    <n v="5"/>
    <n v="0"/>
    <x v="1"/>
    <n v="0"/>
    <x v="0"/>
    <n v="101837"/>
    <x v="1"/>
  </r>
  <r>
    <s v="IND10806"/>
    <s v="Yvette Hughes"/>
    <n v="0.32"/>
    <x v="2"/>
    <n v="0.5"/>
    <n v="2"/>
    <n v="135"/>
    <n v="5"/>
    <n v="0"/>
    <x v="1"/>
    <n v="0"/>
    <x v="0"/>
    <n v="72877"/>
    <x v="1"/>
  </r>
  <r>
    <s v="IND03259"/>
    <s v="Leslie Wallace"/>
    <n v="0.45"/>
    <x v="0"/>
    <n v="0.56999999999999995"/>
    <n v="2"/>
    <n v="158"/>
    <n v="3"/>
    <n v="0"/>
    <x v="0"/>
    <n v="0"/>
    <x v="0"/>
    <n v="66367"/>
    <x v="0"/>
  </r>
  <r>
    <s v="IND03963"/>
    <s v="Alexis Hickman"/>
    <n v="0.81"/>
    <x v="1"/>
    <n v="0.99"/>
    <n v="4"/>
    <n v="259"/>
    <n v="5"/>
    <n v="0"/>
    <x v="0"/>
    <n v="0"/>
    <x v="0"/>
    <n v="113716"/>
    <x v="1"/>
  </r>
  <r>
    <s v="IND04181"/>
    <s v="Laura Gonzalez"/>
    <n v="0.41"/>
    <x v="0"/>
    <n v="0.46"/>
    <n v="2"/>
    <n v="160"/>
    <n v="3"/>
    <n v="0"/>
    <x v="0"/>
    <n v="1"/>
    <x v="0"/>
    <n v="34601"/>
    <x v="2"/>
  </r>
  <r>
    <s v="IND31430"/>
    <s v="Joshua Fowler"/>
    <n v="0.11"/>
    <x v="2"/>
    <n v="0.78"/>
    <n v="7"/>
    <n v="278"/>
    <n v="4"/>
    <n v="0"/>
    <x v="0"/>
    <n v="0"/>
    <x v="0"/>
    <n v="119085"/>
    <x v="1"/>
  </r>
  <r>
    <s v="IND31870"/>
    <s v="Shannon Gray"/>
    <n v="0.1"/>
    <x v="2"/>
    <n v="0.88"/>
    <n v="6"/>
    <n v="284"/>
    <n v="4"/>
    <n v="0"/>
    <x v="1"/>
    <n v="0"/>
    <x v="0"/>
    <n v="97387"/>
    <x v="1"/>
  </r>
  <r>
    <s v="IND44113"/>
    <s v="Vincent Jones"/>
    <n v="0.7"/>
    <x v="1"/>
    <n v="0.53"/>
    <n v="2"/>
    <n v="274"/>
    <n v="4"/>
    <n v="0"/>
    <x v="1"/>
    <n v="0"/>
    <x v="0"/>
    <n v="84152"/>
    <x v="1"/>
  </r>
  <r>
    <s v="IND02033"/>
    <s v="Cindy West"/>
    <n v="0.54"/>
    <x v="0"/>
    <n v="0.74"/>
    <n v="4"/>
    <n v="164"/>
    <n v="2"/>
    <n v="0"/>
    <x v="1"/>
    <n v="0"/>
    <x v="0"/>
    <n v="50124"/>
    <x v="0"/>
  </r>
  <r>
    <s v="IND34753"/>
    <s v="Autumn Taylor"/>
    <n v="0.41"/>
    <x v="0"/>
    <n v="0.48"/>
    <n v="2"/>
    <n v="148"/>
    <n v="3"/>
    <n v="0"/>
    <x v="1"/>
    <n v="0"/>
    <x v="0"/>
    <n v="74918"/>
    <x v="1"/>
  </r>
  <r>
    <s v="IND35044"/>
    <s v="Patricia Ortega"/>
    <n v="0.38"/>
    <x v="0"/>
    <n v="0.5"/>
    <n v="2"/>
    <n v="140"/>
    <n v="3"/>
    <n v="0"/>
    <x v="0"/>
    <n v="0"/>
    <x v="0"/>
    <n v="117458"/>
    <x v="1"/>
  </r>
  <r>
    <s v="IND17131"/>
    <s v="Andrew Dalton"/>
    <n v="0.37"/>
    <x v="0"/>
    <n v="0.51"/>
    <n v="2"/>
    <n v="127"/>
    <n v="3"/>
    <n v="0"/>
    <x v="0"/>
    <n v="0"/>
    <x v="0"/>
    <n v="116039"/>
    <x v="1"/>
  </r>
  <r>
    <s v="IND29549"/>
    <s v="Michael Riley"/>
    <n v="0.11"/>
    <x v="2"/>
    <n v="0.85"/>
    <n v="6"/>
    <n v="308"/>
    <n v="5"/>
    <n v="0"/>
    <x v="0"/>
    <n v="0"/>
    <x v="0"/>
    <n v="37353"/>
    <x v="2"/>
  </r>
  <r>
    <s v="IND06962"/>
    <s v="Kara Garcia"/>
    <n v="0.4"/>
    <x v="0"/>
    <n v="0.47"/>
    <n v="2"/>
    <n v="146"/>
    <n v="3"/>
    <n v="0"/>
    <x v="1"/>
    <n v="0"/>
    <x v="0"/>
    <n v="71604"/>
    <x v="0"/>
  </r>
  <r>
    <s v="IND08956"/>
    <s v="Carrie Smith"/>
    <n v="0.1"/>
    <x v="2"/>
    <n v="0.84"/>
    <n v="6"/>
    <n v="261"/>
    <n v="4"/>
    <n v="0"/>
    <x v="1"/>
    <n v="0"/>
    <x v="1"/>
    <n v="94026"/>
    <x v="1"/>
  </r>
  <r>
    <s v="IND23874"/>
    <s v="Shane Lewis"/>
    <n v="0.89"/>
    <x v="1"/>
    <n v="0.99"/>
    <n v="5"/>
    <n v="257"/>
    <n v="5"/>
    <n v="0"/>
    <x v="0"/>
    <n v="0"/>
    <x v="1"/>
    <n v="86941"/>
    <x v="1"/>
  </r>
  <r>
    <s v="IND28320"/>
    <s v="Russell Newton"/>
    <n v="0.11"/>
    <x v="2"/>
    <n v="0.8"/>
    <n v="6"/>
    <n v="285"/>
    <n v="4"/>
    <n v="0"/>
    <x v="0"/>
    <n v="0"/>
    <x v="1"/>
    <n v="51135"/>
    <x v="0"/>
  </r>
  <r>
    <s v="IND43812"/>
    <s v="Robert Gonzalez"/>
    <n v="0.36"/>
    <x v="0"/>
    <n v="0.55000000000000004"/>
    <n v="2"/>
    <n v="141"/>
    <n v="3"/>
    <n v="0"/>
    <x v="1"/>
    <n v="0"/>
    <x v="2"/>
    <n v="95555"/>
    <x v="1"/>
  </r>
  <r>
    <s v="IND02857"/>
    <s v="Tyrone Underwood"/>
    <n v="0.4"/>
    <x v="0"/>
    <n v="0.46"/>
    <n v="2"/>
    <n v="127"/>
    <n v="3"/>
    <n v="0"/>
    <x v="1"/>
    <n v="0"/>
    <x v="2"/>
    <n v="107062"/>
    <x v="1"/>
  </r>
  <r>
    <s v="IND09513"/>
    <s v="Brian Delgado"/>
    <n v="0.09"/>
    <x v="2"/>
    <n v="0.85"/>
    <n v="6"/>
    <n v="297"/>
    <n v="4"/>
    <n v="0"/>
    <x v="1"/>
    <n v="0"/>
    <x v="2"/>
    <n v="91680"/>
    <x v="1"/>
  </r>
  <r>
    <s v="IND33556"/>
    <s v="Manuel Sanchez"/>
    <n v="0.4"/>
    <x v="0"/>
    <n v="0.46"/>
    <n v="2"/>
    <n v="143"/>
    <n v="3"/>
    <n v="0"/>
    <x v="0"/>
    <n v="0"/>
    <x v="2"/>
    <n v="97569"/>
    <x v="1"/>
  </r>
  <r>
    <s v="IND38080"/>
    <s v="Joshua Chen"/>
    <n v="0.37"/>
    <x v="0"/>
    <n v="0.55000000000000004"/>
    <n v="2"/>
    <n v="152"/>
    <n v="3"/>
    <n v="0"/>
    <x v="1"/>
    <n v="0"/>
    <x v="3"/>
    <n v="56570"/>
    <x v="0"/>
  </r>
  <r>
    <s v="IND43469"/>
    <s v="Douglas Sweeney"/>
    <n v="0.44"/>
    <x v="0"/>
    <n v="0.51"/>
    <n v="2"/>
    <n v="156"/>
    <n v="3"/>
    <n v="0"/>
    <x v="1"/>
    <n v="0"/>
    <x v="3"/>
    <n v="58237"/>
    <x v="0"/>
  </r>
  <r>
    <s v="IND13463"/>
    <s v="Joseph Friedman"/>
    <n v="0.09"/>
    <x v="2"/>
    <n v="0.8"/>
    <n v="7"/>
    <n v="283"/>
    <n v="5"/>
    <n v="0"/>
    <x v="1"/>
    <n v="0"/>
    <x v="3"/>
    <n v="105640"/>
    <x v="1"/>
  </r>
  <r>
    <s v="IND42799"/>
    <s v="Steven Hernandez"/>
    <n v="0.92"/>
    <x v="1"/>
    <n v="0.87"/>
    <n v="4"/>
    <n v="226"/>
    <n v="6"/>
    <n v="1"/>
    <x v="1"/>
    <n v="0"/>
    <x v="3"/>
    <n v="86286"/>
    <x v="1"/>
  </r>
  <r>
    <s v="IND44570"/>
    <s v="Shannon Ingram"/>
    <n v="0.74"/>
    <x v="1"/>
    <n v="0.91"/>
    <n v="4"/>
    <n v="232"/>
    <n v="5"/>
    <n v="0"/>
    <x v="0"/>
    <n v="0"/>
    <x v="3"/>
    <n v="60501"/>
    <x v="0"/>
  </r>
  <r>
    <s v="IND33860"/>
    <s v="Drew Rojas"/>
    <n v="0.09"/>
    <x v="2"/>
    <n v="0.82"/>
    <n v="6"/>
    <n v="249"/>
    <n v="4"/>
    <n v="0"/>
    <x v="1"/>
    <n v="0"/>
    <x v="3"/>
    <n v="107814"/>
    <x v="1"/>
  </r>
  <r>
    <s v="IND39257"/>
    <s v="Michael Baker"/>
    <n v="0.89"/>
    <x v="1"/>
    <n v="0.95"/>
    <n v="4"/>
    <n v="275"/>
    <n v="5"/>
    <n v="0"/>
    <x v="1"/>
    <n v="0"/>
    <x v="3"/>
    <n v="31328"/>
    <x v="2"/>
  </r>
  <r>
    <s v="IND28422"/>
    <s v="Stephanie Fisher"/>
    <n v="0.09"/>
    <x v="2"/>
    <n v="0.8"/>
    <n v="6"/>
    <n v="304"/>
    <n v="4"/>
    <n v="0"/>
    <x v="1"/>
    <n v="0"/>
    <x v="3"/>
    <n v="50051"/>
    <x v="0"/>
  </r>
  <r>
    <s v="IND12179"/>
    <s v="Jeremy Miller"/>
    <n v="0.27"/>
    <x v="2"/>
    <n v="0.54"/>
    <n v="7"/>
    <n v="278"/>
    <n v="3"/>
    <n v="0"/>
    <x v="1"/>
    <n v="0"/>
    <x v="3"/>
    <n v="46612"/>
    <x v="3"/>
  </r>
  <r>
    <s v="IND16585"/>
    <s v="Daniel Pierce"/>
    <n v="0.1"/>
    <x v="2"/>
    <n v="0.91"/>
    <n v="6"/>
    <n v="287"/>
    <n v="4"/>
    <n v="0"/>
    <x v="0"/>
    <n v="0"/>
    <x v="3"/>
    <n v="32992"/>
    <x v="2"/>
  </r>
  <r>
    <s v="IND25094"/>
    <s v="Michael Hernandez"/>
    <n v="0.1"/>
    <x v="2"/>
    <n v="0.89"/>
    <n v="7"/>
    <n v="285"/>
    <n v="4"/>
    <n v="0"/>
    <x v="1"/>
    <n v="0"/>
    <x v="3"/>
    <n v="104216"/>
    <x v="1"/>
  </r>
  <r>
    <s v="IND18533"/>
    <s v="Victor Gutierrez"/>
    <n v="0.77"/>
    <x v="1"/>
    <n v="0.94"/>
    <n v="5"/>
    <n v="226"/>
    <n v="6"/>
    <n v="0"/>
    <x v="1"/>
    <n v="0"/>
    <x v="4"/>
    <n v="104341"/>
    <x v="1"/>
  </r>
  <r>
    <s v="IND30817"/>
    <s v="Robert Ward"/>
    <n v="0.9"/>
    <x v="1"/>
    <n v="0.82"/>
    <n v="5"/>
    <n v="259"/>
    <n v="5"/>
    <n v="0"/>
    <x v="0"/>
    <n v="0"/>
    <x v="4"/>
    <n v="6359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54ACB1-5489-4468-B897-0461175274D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4:D14" firstHeaderRow="1" firstDataRow="1" firstDataCol="1" rowPageCount="1" colPageCount="1"/>
  <pivotFields count="14">
    <pivotField dataField="1" showAll="0"/>
    <pivotField showAll="0"/>
    <pivotField numFmtId="9" showAll="0"/>
    <pivotField showAll="0">
      <items count="4">
        <item x="1"/>
        <item x="2"/>
        <item x="0"/>
        <item t="default"/>
      </items>
    </pivotField>
    <pivotField numFmtId="9" showAll="0"/>
    <pivotField numFmtId="1" showAll="0"/>
    <pivotField numFmtId="1" showAll="0"/>
    <pivotField numFmtId="1" showAll="0"/>
    <pivotField numFmtId="1" showAll="0"/>
    <pivotField axis="axisPage" numFmtId="1" multipleItemSelectionAllowed="1" showAll="0">
      <items count="3">
        <item x="1"/>
        <item h="1" x="0"/>
        <item t="default"/>
      </items>
    </pivotField>
    <pivotField numFmtId="1" showAll="0"/>
    <pivotField axis="axisRow" showAll="0" sortType="ascending">
      <items count="10">
        <item x="1"/>
        <item x="2"/>
        <item x="6"/>
        <item x="5"/>
        <item x="8"/>
        <item x="7"/>
        <item x="0"/>
        <item x="4"/>
        <item x="3"/>
        <item t="default"/>
      </items>
      <autoSortScope>
        <pivotArea dataOnly="0" outline="0" fieldPosition="0">
          <references count="1">
            <reference field="4294967294" count="1" selected="0">
              <x v="0"/>
            </reference>
          </references>
        </pivotArea>
      </autoSortScope>
    </pivotField>
    <pivotField numFmtId="164" showAll="0"/>
    <pivotField showAll="0"/>
  </pivotFields>
  <rowFields count="1">
    <field x="11"/>
  </rowFields>
  <rowItems count="10">
    <i>
      <x v="3"/>
    </i>
    <i>
      <x/>
    </i>
    <i>
      <x v="1"/>
    </i>
    <i>
      <x v="4"/>
    </i>
    <i>
      <x v="5"/>
    </i>
    <i>
      <x v="2"/>
    </i>
    <i>
      <x v="7"/>
    </i>
    <i>
      <x v="8"/>
    </i>
    <i>
      <x v="6"/>
    </i>
    <i t="grand">
      <x/>
    </i>
  </rowItems>
  <colItems count="1">
    <i/>
  </colItems>
  <pageFields count="1">
    <pageField fld="9" hier="-1"/>
  </pageFields>
  <dataFields count="1">
    <dataField name="Count of Emp ID" fld="0" subtotal="count" baseField="0" baseItem="0"/>
  </dataFields>
  <chartFormats count="4">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7F496F-83A1-400E-9AB5-7B1FD5979B7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dataField="1" showAll="0"/>
    <pivotField showAll="0"/>
    <pivotField numFmtId="9" showAll="0"/>
    <pivotField showAll="0">
      <items count="4">
        <item x="1"/>
        <item x="2"/>
        <item x="0"/>
        <item t="default"/>
      </items>
    </pivotField>
    <pivotField numFmtId="9" showAll="0"/>
    <pivotField numFmtId="1" showAll="0"/>
    <pivotField numFmtId="1" showAll="0"/>
    <pivotField numFmtId="1" showAll="0"/>
    <pivotField numFmtId="1" showAll="0"/>
    <pivotField numFmtId="1" showAll="0"/>
    <pivotField numFmtId="1" showAll="0"/>
    <pivotField showAll="0">
      <items count="10">
        <item x="1"/>
        <item x="2"/>
        <item x="6"/>
        <item x="5"/>
        <item x="8"/>
        <item x="7"/>
        <item x="0"/>
        <item x="4"/>
        <item x="3"/>
        <item t="default"/>
      </items>
    </pivotField>
    <pivotField numFmtId="164" showAll="0"/>
    <pivotField showAll="0"/>
  </pivotFields>
  <rowItems count="1">
    <i/>
  </rowItems>
  <colItems count="1">
    <i/>
  </colItems>
  <dataFields count="1">
    <dataField name="Count of Emp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C0FD27-A158-48E5-B3BE-B7B753A98E38}"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C19:D28" firstHeaderRow="1" firstDataRow="1" firstDataCol="1" rowPageCount="1" colPageCount="1"/>
  <pivotFields count="14">
    <pivotField showAll="0"/>
    <pivotField showAll="0"/>
    <pivotField dataField="1" numFmtId="9" showAll="0"/>
    <pivotField axis="axisPage" multipleItemSelectionAllowed="1" showAll="0">
      <items count="4">
        <item x="1"/>
        <item x="2"/>
        <item x="0"/>
        <item t="default"/>
      </items>
    </pivotField>
    <pivotField numFmtId="9" showAll="0"/>
    <pivotField numFmtId="1" showAll="0"/>
    <pivotField numFmtId="1" showAll="0"/>
    <pivotField numFmtId="1" showAll="0"/>
    <pivotField numFmtId="1" showAll="0"/>
    <pivotField numFmtId="1" showAll="0"/>
    <pivotField numFmtId="1" showAll="0"/>
    <pivotField axis="axisRow" showAll="0">
      <items count="10">
        <item x="1"/>
        <item x="2"/>
        <item x="6"/>
        <item x="5"/>
        <item x="8"/>
        <item x="7"/>
        <item x="0"/>
        <item x="4"/>
        <item x="3"/>
        <item t="default"/>
      </items>
    </pivotField>
    <pivotField numFmtId="164" showAll="0"/>
    <pivotField showAll="0"/>
  </pivotFields>
  <rowFields count="1">
    <field x="11"/>
  </rowFields>
  <rowItems count="9">
    <i>
      <x/>
    </i>
    <i>
      <x v="1"/>
    </i>
    <i>
      <x v="2"/>
    </i>
    <i>
      <x v="3"/>
    </i>
    <i>
      <x v="4"/>
    </i>
    <i>
      <x v="5"/>
    </i>
    <i>
      <x v="6"/>
    </i>
    <i>
      <x v="7"/>
    </i>
    <i>
      <x v="8"/>
    </i>
  </rowItems>
  <colItems count="1">
    <i/>
  </colItems>
  <pageFields count="1">
    <pageField fld="3" hier="-1"/>
  </pageFields>
  <dataFields count="1">
    <dataField name="Average of Satisfaction Level" fld="2" subtotal="average" baseField="11" baseItem="0" numFmtId="9"/>
  </dataFields>
  <chartFormats count="11">
    <chartFormat chart="1" format="0"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11" count="1" selected="0">
            <x v="0"/>
          </reference>
        </references>
      </pivotArea>
    </chartFormat>
    <chartFormat chart="9" format="13">
      <pivotArea type="data" outline="0" fieldPosition="0">
        <references count="2">
          <reference field="4294967294" count="1" selected="0">
            <x v="0"/>
          </reference>
          <reference field="11" count="1" selected="0">
            <x v="1"/>
          </reference>
        </references>
      </pivotArea>
    </chartFormat>
    <chartFormat chart="9" format="14">
      <pivotArea type="data" outline="0" fieldPosition="0">
        <references count="2">
          <reference field="4294967294" count="1" selected="0">
            <x v="0"/>
          </reference>
          <reference field="11" count="1" selected="0">
            <x v="2"/>
          </reference>
        </references>
      </pivotArea>
    </chartFormat>
    <chartFormat chart="9" format="15">
      <pivotArea type="data" outline="0" fieldPosition="0">
        <references count="2">
          <reference field="4294967294" count="1" selected="0">
            <x v="0"/>
          </reference>
          <reference field="11" count="1" selected="0">
            <x v="3"/>
          </reference>
        </references>
      </pivotArea>
    </chartFormat>
    <chartFormat chart="9" format="16">
      <pivotArea type="data" outline="0" fieldPosition="0">
        <references count="2">
          <reference field="4294967294" count="1" selected="0">
            <x v="0"/>
          </reference>
          <reference field="11" count="1" selected="0">
            <x v="4"/>
          </reference>
        </references>
      </pivotArea>
    </chartFormat>
    <chartFormat chart="9" format="17">
      <pivotArea type="data" outline="0" fieldPosition="0">
        <references count="2">
          <reference field="4294967294" count="1" selected="0">
            <x v="0"/>
          </reference>
          <reference field="11" count="1" selected="0">
            <x v="5"/>
          </reference>
        </references>
      </pivotArea>
    </chartFormat>
    <chartFormat chart="9" format="18">
      <pivotArea type="data" outline="0" fieldPosition="0">
        <references count="2">
          <reference field="4294967294" count="1" selected="0">
            <x v="0"/>
          </reference>
          <reference field="11" count="1" selected="0">
            <x v="6"/>
          </reference>
        </references>
      </pivotArea>
    </chartFormat>
    <chartFormat chart="9" format="19">
      <pivotArea type="data" outline="0" fieldPosition="0">
        <references count="2">
          <reference field="4294967294" count="1" selected="0">
            <x v="0"/>
          </reference>
          <reference field="11" count="1" selected="0">
            <x v="7"/>
          </reference>
        </references>
      </pivotArea>
    </chartFormat>
    <chartFormat chart="9" format="20">
      <pivotArea type="data" outline="0" fieldPosition="0">
        <references count="2">
          <reference field="4294967294" count="1" selected="0">
            <x v="0"/>
          </reference>
          <reference field="1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6AFE66-605A-4594-9F4C-E7FC0101AD0E}"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F17:G26" firstHeaderRow="1" firstDataRow="1" firstDataCol="1"/>
  <pivotFields count="14">
    <pivotField showAll="0"/>
    <pivotField showAll="0"/>
    <pivotField numFmtId="9" showAll="0"/>
    <pivotField showAll="0">
      <items count="4">
        <item x="1"/>
        <item x="2"/>
        <item x="0"/>
        <item t="default"/>
      </items>
    </pivotField>
    <pivotField numFmtId="9" showAll="0"/>
    <pivotField dataField="1" numFmtId="1" showAll="0"/>
    <pivotField numFmtId="1" showAll="0"/>
    <pivotField numFmtId="1" showAll="0"/>
    <pivotField numFmtId="1" showAll="0"/>
    <pivotField numFmtId="1" showAll="0"/>
    <pivotField numFmtId="1" showAll="0"/>
    <pivotField axis="axisRow" showAll="0" sortType="descending">
      <items count="10">
        <item x="1"/>
        <item x="2"/>
        <item x="6"/>
        <item x="5"/>
        <item x="8"/>
        <item x="7"/>
        <item x="0"/>
        <item x="4"/>
        <item x="3"/>
        <item t="default"/>
      </items>
      <autoSortScope>
        <pivotArea dataOnly="0" outline="0" fieldPosition="0">
          <references count="1">
            <reference field="4294967294" count="1" selected="0">
              <x v="0"/>
            </reference>
          </references>
        </pivotArea>
      </autoSortScope>
    </pivotField>
    <pivotField numFmtId="164" showAll="0"/>
    <pivotField showAll="0"/>
  </pivotFields>
  <rowFields count="1">
    <field x="11"/>
  </rowFields>
  <rowItems count="9">
    <i>
      <x v="2"/>
    </i>
    <i>
      <x/>
    </i>
    <i>
      <x v="8"/>
    </i>
    <i>
      <x v="5"/>
    </i>
    <i>
      <x v="4"/>
    </i>
    <i>
      <x v="7"/>
    </i>
    <i>
      <x v="6"/>
    </i>
    <i>
      <x v="3"/>
    </i>
    <i>
      <x v="1"/>
    </i>
  </rowItems>
  <colItems count="1">
    <i/>
  </colItems>
  <dataFields count="1">
    <dataField name="Average of Average Number of Project" fld="5" subtotal="average" baseField="11" baseItem="0" numFmtId="1"/>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E0B78F-5419-46A8-948B-07BF4522E784}"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J2:S7" firstHeaderRow="1" firstDataRow="2" firstDataCol="1"/>
  <pivotFields count="14">
    <pivotField showAll="0"/>
    <pivotField showAll="0"/>
    <pivotField numFmtId="9" showAll="0"/>
    <pivotField showAll="0">
      <items count="4">
        <item x="1"/>
        <item x="2"/>
        <item x="0"/>
        <item t="default"/>
      </items>
    </pivotField>
    <pivotField numFmtId="9" showAll="0"/>
    <pivotField numFmtId="1" showAll="0"/>
    <pivotField numFmtId="1" showAll="0"/>
    <pivotField numFmtId="1" showAll="0"/>
    <pivotField numFmtId="1" showAll="0"/>
    <pivotField numFmtId="1" showAll="0"/>
    <pivotField numFmtId="1" showAll="0"/>
    <pivotField axis="axisCol" showAll="0">
      <items count="10">
        <item x="1"/>
        <item x="2"/>
        <item x="6"/>
        <item x="5"/>
        <item x="8"/>
        <item x="7"/>
        <item x="0"/>
        <item x="4"/>
        <item x="3"/>
        <item t="default"/>
      </items>
    </pivotField>
    <pivotField numFmtId="164" showAll="0"/>
    <pivotField axis="axisRow" dataField="1" showAll="0">
      <items count="5">
        <item x="3"/>
        <item x="0"/>
        <item x="2"/>
        <item x="1"/>
        <item t="default"/>
      </items>
    </pivotField>
  </pivotFields>
  <rowFields count="1">
    <field x="13"/>
  </rowFields>
  <rowItems count="4">
    <i>
      <x/>
    </i>
    <i>
      <x v="1"/>
    </i>
    <i>
      <x v="2"/>
    </i>
    <i>
      <x v="3"/>
    </i>
  </rowItems>
  <colFields count="1">
    <field x="11"/>
  </colFields>
  <colItems count="9">
    <i>
      <x/>
    </i>
    <i>
      <x v="1"/>
    </i>
    <i>
      <x v="2"/>
    </i>
    <i>
      <x v="3"/>
    </i>
    <i>
      <x v="4"/>
    </i>
    <i>
      <x v="5"/>
    </i>
    <i>
      <x v="6"/>
    </i>
    <i>
      <x v="7"/>
    </i>
    <i>
      <x v="8"/>
    </i>
  </colItems>
  <dataFields count="1">
    <dataField name="Count of Salary Category" fld="13" subtotal="count" baseField="0" baseItem="0"/>
  </dataFields>
  <chartFormats count="20">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14" format="18" series="1">
      <pivotArea type="data" outline="0" fieldPosition="0">
        <references count="2">
          <reference field="4294967294" count="1" selected="0">
            <x v="0"/>
          </reference>
          <reference field="11" count="1" selected="0">
            <x v="0"/>
          </reference>
        </references>
      </pivotArea>
    </chartFormat>
    <chartFormat chart="14" format="19" series="1">
      <pivotArea type="data" outline="0" fieldPosition="0">
        <references count="2">
          <reference field="4294967294" count="1" selected="0">
            <x v="0"/>
          </reference>
          <reference field="11" count="1" selected="0">
            <x v="1"/>
          </reference>
        </references>
      </pivotArea>
    </chartFormat>
    <chartFormat chart="14" format="20" series="1">
      <pivotArea type="data" outline="0" fieldPosition="0">
        <references count="2">
          <reference field="4294967294" count="1" selected="0">
            <x v="0"/>
          </reference>
          <reference field="11" count="1" selected="0">
            <x v="2"/>
          </reference>
        </references>
      </pivotArea>
    </chartFormat>
    <chartFormat chart="14" format="21" series="1">
      <pivotArea type="data" outline="0" fieldPosition="0">
        <references count="2">
          <reference field="4294967294" count="1" selected="0">
            <x v="0"/>
          </reference>
          <reference field="11" count="1" selected="0">
            <x v="3"/>
          </reference>
        </references>
      </pivotArea>
    </chartFormat>
    <chartFormat chart="14" format="22" series="1">
      <pivotArea type="data" outline="0" fieldPosition="0">
        <references count="2">
          <reference field="4294967294" count="1" selected="0">
            <x v="0"/>
          </reference>
          <reference field="11" count="1" selected="0">
            <x v="4"/>
          </reference>
        </references>
      </pivotArea>
    </chartFormat>
    <chartFormat chart="14" format="23" series="1">
      <pivotArea type="data" outline="0" fieldPosition="0">
        <references count="2">
          <reference field="4294967294" count="1" selected="0">
            <x v="0"/>
          </reference>
          <reference field="11" count="1" selected="0">
            <x v="5"/>
          </reference>
        </references>
      </pivotArea>
    </chartFormat>
    <chartFormat chart="14" format="24" series="1">
      <pivotArea type="data" outline="0" fieldPosition="0">
        <references count="2">
          <reference field="4294967294" count="1" selected="0">
            <x v="0"/>
          </reference>
          <reference field="11" count="1" selected="0">
            <x v="6"/>
          </reference>
        </references>
      </pivotArea>
    </chartFormat>
    <chartFormat chart="14" format="25" series="1">
      <pivotArea type="data" outline="0" fieldPosition="0">
        <references count="2">
          <reference field="4294967294" count="1" selected="0">
            <x v="0"/>
          </reference>
          <reference field="11" count="1" selected="0">
            <x v="7"/>
          </reference>
        </references>
      </pivotArea>
    </chartFormat>
    <chartFormat chart="14" format="26" series="1">
      <pivotArea type="data" outline="0" fieldPosition="0">
        <references count="2">
          <reference field="4294967294" count="1" selected="0">
            <x v="0"/>
          </reference>
          <reference field="11" count="1" selected="0">
            <x v="8"/>
          </reference>
        </references>
      </pivotArea>
    </chartFormat>
    <chartFormat chart="14" format="27"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CD7846-B6F4-486B-85F6-74E1A89472E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3" firstHeaderRow="1" firstDataRow="1" firstDataCol="1"/>
  <pivotFields count="14">
    <pivotField showAll="0"/>
    <pivotField showAll="0"/>
    <pivotField numFmtId="9" showAll="0"/>
    <pivotField showAll="0">
      <items count="4">
        <item x="1"/>
        <item x="2"/>
        <item x="0"/>
        <item t="default"/>
      </items>
    </pivotField>
    <pivotField numFmtId="9" showAll="0"/>
    <pivotField numFmtId="1" showAll="0"/>
    <pivotField numFmtId="1" showAll="0"/>
    <pivotField numFmtId="1" showAll="0"/>
    <pivotField numFmtId="1" showAll="0"/>
    <pivotField dataField="1" numFmtId="1" showAll="0"/>
    <pivotField numFmtId="1" showAll="0"/>
    <pivotField axis="axisRow" showAll="0" sortType="ascending">
      <items count="10">
        <item x="1"/>
        <item x="2"/>
        <item x="6"/>
        <item x="5"/>
        <item x="8"/>
        <item x="7"/>
        <item x="0"/>
        <item x="4"/>
        <item x="3"/>
        <item t="default"/>
      </items>
      <autoSortScope>
        <pivotArea dataOnly="0" outline="0" fieldPosition="0">
          <references count="1">
            <reference field="4294967294" count="1" selected="0">
              <x v="0"/>
            </reference>
          </references>
        </pivotArea>
      </autoSortScope>
    </pivotField>
    <pivotField numFmtId="164" showAll="0"/>
    <pivotField showAll="0"/>
  </pivotFields>
  <rowFields count="1">
    <field x="11"/>
  </rowFields>
  <rowItems count="10">
    <i>
      <x v="3"/>
    </i>
    <i>
      <x v="2"/>
    </i>
    <i>
      <x v="4"/>
    </i>
    <i>
      <x v="1"/>
    </i>
    <i>
      <x v="5"/>
    </i>
    <i>
      <x/>
    </i>
    <i>
      <x v="7"/>
    </i>
    <i>
      <x v="8"/>
    </i>
    <i>
      <x v="6"/>
    </i>
    <i t="grand">
      <x/>
    </i>
  </rowItems>
  <colItems count="1">
    <i/>
  </colItems>
  <dataFields count="1">
    <dataField name="Sum of Departed Staffs" fld="9" baseField="11" baseItem="0" numFmtId="1"/>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E756A1-70FB-47BB-A9C8-C25EDEA9317C}"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16:H26" firstHeaderRow="1" firstDataRow="1" firstDataCol="1"/>
  <pivotFields count="14">
    <pivotField showAll="0"/>
    <pivotField showAll="0"/>
    <pivotField numFmtId="9" showAll="0"/>
    <pivotField showAll="0">
      <items count="4">
        <item x="1"/>
        <item x="2"/>
        <item x="0"/>
        <item t="default"/>
      </items>
    </pivotField>
    <pivotField numFmtId="9" showAll="0"/>
    <pivotField numFmtId="1" showAll="0"/>
    <pivotField numFmtId="1" showAll="0"/>
    <pivotField numFmtId="1" showAll="0"/>
    <pivotField dataField="1" numFmtId="1" showAll="0"/>
    <pivotField numFmtId="1" showAll="0"/>
    <pivotField numFmtId="1" showAll="0"/>
    <pivotField axis="axisRow" showAll="0" sortType="descending">
      <items count="10">
        <item x="1"/>
        <item x="2"/>
        <item x="6"/>
        <item x="5"/>
        <item x="8"/>
        <item x="7"/>
        <item x="0"/>
        <item x="4"/>
        <item x="3"/>
        <item t="default"/>
      </items>
      <autoSortScope>
        <pivotArea dataOnly="0" outline="0" fieldPosition="0">
          <references count="1">
            <reference field="4294967294" count="1" selected="0">
              <x v="0"/>
            </reference>
          </references>
        </pivotArea>
      </autoSortScope>
    </pivotField>
    <pivotField numFmtId="164" showAll="0"/>
    <pivotField showAll="0"/>
  </pivotFields>
  <rowFields count="1">
    <field x="11"/>
  </rowFields>
  <rowItems count="10">
    <i>
      <x v="8"/>
    </i>
    <i>
      <x v="6"/>
    </i>
    <i>
      <x v="7"/>
    </i>
    <i>
      <x v="5"/>
    </i>
    <i>
      <x v="4"/>
    </i>
    <i>
      <x/>
    </i>
    <i>
      <x v="3"/>
    </i>
    <i>
      <x v="1"/>
    </i>
    <i>
      <x v="2"/>
    </i>
    <i t="grand">
      <x/>
    </i>
  </rowItems>
  <colItems count="1">
    <i/>
  </colItems>
  <dataFields count="1">
    <dataField name="Sum of Work Accident" fld="8" baseField="0" baseItem="0" numFmtId="1"/>
  </dataFields>
  <chartFormats count="11">
    <chartFormat chart="0" format="0"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11" count="1" selected="0">
            <x v="8"/>
          </reference>
        </references>
      </pivotArea>
    </chartFormat>
    <chartFormat chart="6" format="13">
      <pivotArea type="data" outline="0" fieldPosition="0">
        <references count="2">
          <reference field="4294967294" count="1" selected="0">
            <x v="0"/>
          </reference>
          <reference field="11" count="1" selected="0">
            <x v="6"/>
          </reference>
        </references>
      </pivotArea>
    </chartFormat>
    <chartFormat chart="6" format="14">
      <pivotArea type="data" outline="0" fieldPosition="0">
        <references count="2">
          <reference field="4294967294" count="1" selected="0">
            <x v="0"/>
          </reference>
          <reference field="11" count="1" selected="0">
            <x v="7"/>
          </reference>
        </references>
      </pivotArea>
    </chartFormat>
    <chartFormat chart="6" format="15">
      <pivotArea type="data" outline="0" fieldPosition="0">
        <references count="2">
          <reference field="4294967294" count="1" selected="0">
            <x v="0"/>
          </reference>
          <reference field="11" count="1" selected="0">
            <x v="5"/>
          </reference>
        </references>
      </pivotArea>
    </chartFormat>
    <chartFormat chart="6" format="16">
      <pivotArea type="data" outline="0" fieldPosition="0">
        <references count="2">
          <reference field="4294967294" count="1" selected="0">
            <x v="0"/>
          </reference>
          <reference field="11" count="1" selected="0">
            <x v="4"/>
          </reference>
        </references>
      </pivotArea>
    </chartFormat>
    <chartFormat chart="6" format="17">
      <pivotArea type="data" outline="0" fieldPosition="0">
        <references count="2">
          <reference field="4294967294" count="1" selected="0">
            <x v="0"/>
          </reference>
          <reference field="11" count="1" selected="0">
            <x v="0"/>
          </reference>
        </references>
      </pivotArea>
    </chartFormat>
    <chartFormat chart="6" format="18">
      <pivotArea type="data" outline="0" fieldPosition="0">
        <references count="2">
          <reference field="4294967294" count="1" selected="0">
            <x v="0"/>
          </reference>
          <reference field="11" count="1" selected="0">
            <x v="3"/>
          </reference>
        </references>
      </pivotArea>
    </chartFormat>
    <chartFormat chart="6" format="19">
      <pivotArea type="data" outline="0" fieldPosition="0">
        <references count="2">
          <reference field="4294967294" count="1" selected="0">
            <x v="0"/>
          </reference>
          <reference field="11" count="1" selected="0">
            <x v="1"/>
          </reference>
        </references>
      </pivotArea>
    </chartFormat>
    <chartFormat chart="6" format="20">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A49670-00C8-4AFA-99BA-7505742F1A58}"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D16:E25" firstHeaderRow="1" firstDataRow="1" firstDataCol="1"/>
  <pivotFields count="14">
    <pivotField showAll="0"/>
    <pivotField showAll="0"/>
    <pivotField numFmtId="9" showAll="0"/>
    <pivotField showAll="0">
      <items count="4">
        <item x="1"/>
        <item x="2"/>
        <item x="0"/>
        <item t="default"/>
      </items>
    </pivotField>
    <pivotField numFmtId="9" showAll="0"/>
    <pivotField numFmtId="1" showAll="0"/>
    <pivotField numFmtId="1" showAll="0"/>
    <pivotField numFmtId="1" showAll="0"/>
    <pivotField numFmtId="1" showAll="0"/>
    <pivotField numFmtId="1" showAll="0"/>
    <pivotField dataField="1" numFmtId="1" showAll="0"/>
    <pivotField axis="axisRow" showAll="0" sortType="descending">
      <items count="10">
        <item x="1"/>
        <item x="2"/>
        <item x="6"/>
        <item x="5"/>
        <item x="8"/>
        <item x="7"/>
        <item x="0"/>
        <item x="4"/>
        <item x="3"/>
        <item t="default"/>
      </items>
      <autoSortScope>
        <pivotArea dataOnly="0" outline="0" fieldPosition="0">
          <references count="1">
            <reference field="4294967294" count="1" selected="0">
              <x v="0"/>
            </reference>
          </references>
        </pivotArea>
      </autoSortScope>
    </pivotField>
    <pivotField numFmtId="164" showAll="0"/>
    <pivotField showAll="0"/>
  </pivotFields>
  <rowFields count="1">
    <field x="11"/>
  </rowFields>
  <rowItems count="9">
    <i>
      <x v="6"/>
    </i>
    <i>
      <x v="3"/>
    </i>
    <i>
      <x v="5"/>
    </i>
    <i>
      <x v="7"/>
    </i>
    <i>
      <x v="1"/>
    </i>
    <i>
      <x v="8"/>
    </i>
    <i>
      <x v="2"/>
    </i>
    <i>
      <x/>
    </i>
    <i>
      <x v="4"/>
    </i>
  </rowItems>
  <colItems count="1">
    <i/>
  </colItems>
  <dataFields count="1">
    <dataField name="Sum of Last 5 Years Promotion" fld="10" baseField="0" baseItem="0" numFmtId="1"/>
  </dataFields>
  <chartFormats count="11">
    <chartFormat chart="1" format="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11" count="1" selected="0">
            <x v="6"/>
          </reference>
        </references>
      </pivotArea>
    </chartFormat>
    <chartFormat chart="5" format="13">
      <pivotArea type="data" outline="0" fieldPosition="0">
        <references count="2">
          <reference field="4294967294" count="1" selected="0">
            <x v="0"/>
          </reference>
          <reference field="11" count="1" selected="0">
            <x v="3"/>
          </reference>
        </references>
      </pivotArea>
    </chartFormat>
    <chartFormat chart="5" format="14">
      <pivotArea type="data" outline="0" fieldPosition="0">
        <references count="2">
          <reference field="4294967294" count="1" selected="0">
            <x v="0"/>
          </reference>
          <reference field="11" count="1" selected="0">
            <x v="5"/>
          </reference>
        </references>
      </pivotArea>
    </chartFormat>
    <chartFormat chart="5" format="15">
      <pivotArea type="data" outline="0" fieldPosition="0">
        <references count="2">
          <reference field="4294967294" count="1" selected="0">
            <x v="0"/>
          </reference>
          <reference field="11" count="1" selected="0">
            <x v="7"/>
          </reference>
        </references>
      </pivotArea>
    </chartFormat>
    <chartFormat chart="5" format="16">
      <pivotArea type="data" outline="0" fieldPosition="0">
        <references count="2">
          <reference field="4294967294" count="1" selected="0">
            <x v="0"/>
          </reference>
          <reference field="11" count="1" selected="0">
            <x v="1"/>
          </reference>
        </references>
      </pivotArea>
    </chartFormat>
    <chartFormat chart="5" format="17">
      <pivotArea type="data" outline="0" fieldPosition="0">
        <references count="2">
          <reference field="4294967294" count="1" selected="0">
            <x v="0"/>
          </reference>
          <reference field="11" count="1" selected="0">
            <x v="8"/>
          </reference>
        </references>
      </pivotArea>
    </chartFormat>
    <chartFormat chart="5" format="18">
      <pivotArea type="data" outline="0" fieldPosition="0">
        <references count="2">
          <reference field="4294967294" count="1" selected="0">
            <x v="0"/>
          </reference>
          <reference field="11" count="1" selected="0">
            <x v="2"/>
          </reference>
        </references>
      </pivotArea>
    </chartFormat>
    <chartFormat chart="5" format="19">
      <pivotArea type="data" outline="0" fieldPosition="0">
        <references count="2">
          <reference field="4294967294" count="1" selected="0">
            <x v="0"/>
          </reference>
          <reference field="11" count="1" selected="0">
            <x v="0"/>
          </reference>
        </references>
      </pivotArea>
    </chartFormat>
    <chartFormat chart="5" format="20">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9CCC350-D3D7-4523-9941-6AFF43E0FE94}"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16:B25" firstHeaderRow="1" firstDataRow="1" firstDataCol="1"/>
  <pivotFields count="14">
    <pivotField showAll="0"/>
    <pivotField showAll="0"/>
    <pivotField numFmtId="9" showAll="0"/>
    <pivotField showAll="0">
      <items count="4">
        <item x="1"/>
        <item x="2"/>
        <item x="0"/>
        <item t="default"/>
      </items>
    </pivotField>
    <pivotField numFmtId="9" showAll="0"/>
    <pivotField numFmtId="1" showAll="0"/>
    <pivotField dataField="1" numFmtId="1" showAll="0"/>
    <pivotField numFmtId="1" showAll="0"/>
    <pivotField numFmtId="1" showAll="0"/>
    <pivotField numFmtId="1" showAll="0"/>
    <pivotField numFmtId="1" showAll="0"/>
    <pivotField axis="axisRow" showAll="0" sortType="descending">
      <items count="10">
        <item x="1"/>
        <item x="2"/>
        <item x="6"/>
        <item x="5"/>
        <item x="8"/>
        <item x="7"/>
        <item x="0"/>
        <item x="4"/>
        <item x="3"/>
        <item t="default"/>
      </items>
      <autoSortScope>
        <pivotArea dataOnly="0" outline="0" fieldPosition="0">
          <references count="1">
            <reference field="4294967294" count="1" selected="0">
              <x v="0"/>
            </reference>
          </references>
        </pivotArea>
      </autoSortScope>
    </pivotField>
    <pivotField numFmtId="164" showAll="0"/>
    <pivotField showAll="0"/>
  </pivotFields>
  <rowFields count="1">
    <field x="11"/>
  </rowFields>
  <rowItems count="9">
    <i>
      <x v="6"/>
    </i>
    <i>
      <x v="8"/>
    </i>
    <i>
      <x v="7"/>
    </i>
    <i>
      <x v="5"/>
    </i>
    <i>
      <x v="2"/>
    </i>
    <i>
      <x v="4"/>
    </i>
    <i>
      <x/>
    </i>
    <i>
      <x v="1"/>
    </i>
    <i>
      <x v="3"/>
    </i>
  </rowItems>
  <colItems count="1">
    <i/>
  </colItems>
  <dataFields count="1">
    <dataField name="Sum of Average Monthly Hours" fld="6" baseField="0" baseItem="0" numFmtId="1"/>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58D1D26-C34F-4047-B3F9-A45B08A89CC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3" firstHeaderRow="1" firstDataRow="1" firstDataCol="1"/>
  <pivotFields count="14">
    <pivotField dataField="1" showAll="0"/>
    <pivotField showAll="0"/>
    <pivotField numFmtId="9" showAll="0"/>
    <pivotField showAll="0">
      <items count="4">
        <item x="1"/>
        <item x="2"/>
        <item x="0"/>
        <item t="default"/>
      </items>
    </pivotField>
    <pivotField numFmtId="9" showAll="0"/>
    <pivotField numFmtId="1" showAll="0"/>
    <pivotField numFmtId="1" showAll="0"/>
    <pivotField numFmtId="1" showAll="0"/>
    <pivotField numFmtId="1" showAll="0"/>
    <pivotField numFmtId="1" showAll="0"/>
    <pivotField numFmtId="1" showAll="0"/>
    <pivotField axis="axisRow" showAll="0">
      <items count="10">
        <item x="1"/>
        <item x="2"/>
        <item x="6"/>
        <item x="5"/>
        <item x="8"/>
        <item x="7"/>
        <item x="0"/>
        <item x="4"/>
        <item x="3"/>
        <item t="default"/>
      </items>
    </pivotField>
    <pivotField numFmtId="164" showAll="0"/>
    <pivotField showAll="0"/>
  </pivotFields>
  <rowFields count="1">
    <field x="11"/>
  </rowFields>
  <rowItems count="10">
    <i>
      <x/>
    </i>
    <i>
      <x v="1"/>
    </i>
    <i>
      <x v="2"/>
    </i>
    <i>
      <x v="3"/>
    </i>
    <i>
      <x v="4"/>
    </i>
    <i>
      <x v="5"/>
    </i>
    <i>
      <x v="6"/>
    </i>
    <i>
      <x v="7"/>
    </i>
    <i>
      <x v="8"/>
    </i>
    <i t="grand">
      <x/>
    </i>
  </rowItems>
  <colItems count="1">
    <i/>
  </colItems>
  <dataFields count="1">
    <dataField name="Count of Emp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isfaction_Category" xr10:uid="{68929D7C-4474-4F97-A84C-EA9182DA500C}" sourceName="Satisfaction Category">
  <pivotTables>
    <pivotTable tabId="4" name="PivotTable6"/>
    <pivotTable tabId="4" name="PivotTable2"/>
    <pivotTable tabId="4" name="PivotTable3"/>
    <pivotTable tabId="4" name="PivotTable5"/>
    <pivotTable tabId="4" name="PivotTable7"/>
    <pivotTable tabId="5" name="PivotTable12"/>
    <pivotTable tabId="5" name="PivotTable13"/>
    <pivotTable tabId="5" name="PivotTable14"/>
    <pivotTable tabId="5" name="PivotTable15"/>
    <pivotTable tabId="5" name="PivotTable8"/>
  </pivotTables>
  <data>
    <tabular pivotCacheId="369483242">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1B7510E-85D3-4EA9-B21A-1DFDC7A7783B}" sourceName="Department">
  <pivotTables>
    <pivotTable tabId="4" name="PivotTable6"/>
    <pivotTable tabId="4" name="PivotTable2"/>
    <pivotTable tabId="4" name="PivotTable3"/>
    <pivotTable tabId="4" name="PivotTable5"/>
    <pivotTable tabId="4" name="PivotTable7"/>
    <pivotTable tabId="5" name="PivotTable12"/>
    <pivotTable tabId="5" name="PivotTable13"/>
    <pivotTable tabId="5" name="PivotTable14"/>
    <pivotTable tabId="5" name="PivotTable15"/>
    <pivotTable tabId="5" name="PivotTable8"/>
  </pivotTables>
  <data>
    <tabular pivotCacheId="369483242">
      <items count="9">
        <i x="1" s="1"/>
        <i x="2" s="1"/>
        <i x="6" s="1"/>
        <i x="5" s="1"/>
        <i x="8" s="1"/>
        <i x="7" s="1"/>
        <i x="0"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tisfaction Category" xr10:uid="{6AFA8698-F2E7-4DE2-AD18-E994C8424A13}" cache="Slicer_Satisfaction_Category" caption="Satisfaction Category" rowHeight="234950"/>
  <slicer name="Department" xr10:uid="{7C79908F-57D5-4A9E-AB59-8C2EA9C0BAD1}"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tisfaction Category 1" xr10:uid="{4EBEF893-F413-4F55-B9E8-05469A7178E7}" cache="Slicer_Satisfaction_Category" caption="Satisfaction Category" style="SlicerStyleOther2" rowHeight="234950"/>
  <slicer name="Department 1" xr10:uid="{2550AACB-64FA-4286-8316-0A25FCC7BBD0}" cache="Slicer_Department" caption="Department" columnCount="2"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2D3469-0E8A-4EE3-BC65-2E6862FA62C7}" name="Table1" displayName="Table1" ref="A1:N202" totalsRowShown="0" headerRowDxfId="14">
  <autoFilter ref="A1:N202" xr:uid="{E32D3469-0E8A-4EE3-BC65-2E6862FA62C7}"/>
  <tableColumns count="14">
    <tableColumn id="1" xr3:uid="{6421D75C-5B6A-4507-91A8-44E7EFE72F8A}" name="Emp ID" dataDxfId="13"/>
    <tableColumn id="2" xr3:uid="{C67B486B-1C76-4338-A83A-A0B6EBE7FDAF}" name="Full Name" dataDxfId="12"/>
    <tableColumn id="3" xr3:uid="{21485A79-E385-46E2-98B0-034C9B4ACFEB}" name="Satisfaction Level" dataDxfId="11"/>
    <tableColumn id="13" xr3:uid="{5BFF85F1-8242-4552-9527-2B6C444AEF8E}" name="Satisfaction Category" dataDxfId="10">
      <calculatedColumnFormula>IF(Table1[[#This Row],[Satisfaction Level]]&lt;=0.35,"Low Satisfaction",IF(Table1[[#This Row],[Satisfaction Level]]&lt;=0.55,"Mid Satisfaction","High Satisfaction"))</calculatedColumnFormula>
    </tableColumn>
    <tableColumn id="4" xr3:uid="{6EB921DC-AFD2-4AB8-A6CC-F1AD8970E266}" name="Last Evaluation" dataDxfId="9"/>
    <tableColumn id="5" xr3:uid="{DF25E31C-2240-4F41-826F-9FDDEE42B193}" name="Average Number of Project" dataDxfId="8"/>
    <tableColumn id="6" xr3:uid="{3B259570-EC6A-4312-A04F-E69A77778364}" name="Average Monthly Hours" dataDxfId="7"/>
    <tableColumn id="7" xr3:uid="{184A3EA6-F7C1-40A9-BF4D-556092902694}" name="Service Years" dataDxfId="6"/>
    <tableColumn id="8" xr3:uid="{19F7947F-0A82-461C-BC7D-3D0F638479EE}" name="Work Accident" dataDxfId="5"/>
    <tableColumn id="9" xr3:uid="{68482BF7-FD03-498E-A92F-A3D53970A064}" name="Departed Staffs" dataDxfId="4"/>
    <tableColumn id="10" xr3:uid="{D57CB973-3FE9-46E5-97DB-F7279FE20383}" name="Last 5 Years Promotion" dataDxfId="3"/>
    <tableColumn id="11" xr3:uid="{ABED6DC0-43AE-4852-943B-123EC4B3F85B}" name="Department" dataDxfId="2"/>
    <tableColumn id="12" xr3:uid="{DED27A99-1DE2-4989-ADE8-D1ED4054C2A7}" name="Salary" dataDxfId="1"/>
    <tableColumn id="14" xr3:uid="{0EBE7AC2-A602-447F-8E2F-01390C9D9412}" name="Salary Category" dataDxfId="0">
      <calculatedColumnFormula>IF(Table1[[#This Row],[Salary]]&lt;=38999,"Low Income",IF(Table1[[#This Row],[Salary]]&lt;=47999,"Average Income",IF(Table1[[#This Row],[Salary]]&lt;=71999,"High Income","Premium Income")))</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2.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28FB0-D608-46A1-977D-D7974B77AB2B}">
  <dimension ref="A1:N202"/>
  <sheetViews>
    <sheetView topLeftCell="G1" zoomScaleNormal="100" workbookViewId="0">
      <selection activeCell="N2" sqref="N2"/>
    </sheetView>
  </sheetViews>
  <sheetFormatPr defaultRowHeight="14.4" x14ac:dyDescent="0.3"/>
  <cols>
    <col min="1" max="1" width="8.88671875" style="2"/>
    <col min="2" max="2" width="16.88671875" style="2" bestFit="1" customWidth="1"/>
    <col min="3" max="3" width="17.109375" style="1" customWidth="1"/>
    <col min="4" max="4" width="21.21875" style="2" bestFit="1" customWidth="1"/>
    <col min="5" max="5" width="15.21875" style="1" customWidth="1"/>
    <col min="6" max="6" width="24.88671875" style="3" customWidth="1"/>
    <col min="7" max="7" width="21.88671875" style="3" customWidth="1"/>
    <col min="8" max="8" width="19.109375" style="3" bestFit="1" customWidth="1"/>
    <col min="9" max="9" width="14.77734375" style="3" customWidth="1"/>
    <col min="10" max="10" width="15.5546875" style="3" customWidth="1"/>
    <col min="11" max="11" width="21.77734375" style="3" customWidth="1"/>
    <col min="12" max="12" width="20.77734375" style="2" bestFit="1" customWidth="1"/>
    <col min="13" max="13" width="11" style="4" bestFit="1" customWidth="1"/>
    <col min="14" max="14" width="16.88671875" style="2" bestFit="1" customWidth="1"/>
    <col min="15" max="15" width="16.44140625" customWidth="1"/>
  </cols>
  <sheetData>
    <row r="1" spans="1:14" x14ac:dyDescent="0.3">
      <c r="A1" s="2" t="s">
        <v>202</v>
      </c>
      <c r="B1" s="2" t="s">
        <v>203</v>
      </c>
      <c r="C1" s="1" t="s">
        <v>428</v>
      </c>
      <c r="D1" s="2" t="s">
        <v>427</v>
      </c>
      <c r="E1" s="1" t="s">
        <v>204</v>
      </c>
      <c r="F1" s="3" t="s">
        <v>205</v>
      </c>
      <c r="G1" s="3" t="s">
        <v>206</v>
      </c>
      <c r="H1" s="3" t="s">
        <v>207</v>
      </c>
      <c r="I1" s="3" t="s">
        <v>208</v>
      </c>
      <c r="J1" s="3" t="s">
        <v>209</v>
      </c>
      <c r="K1" s="3" t="s">
        <v>421</v>
      </c>
      <c r="L1" s="2" t="s">
        <v>0</v>
      </c>
      <c r="M1" s="4" t="s">
        <v>414</v>
      </c>
      <c r="N1" s="2" t="s">
        <v>433</v>
      </c>
    </row>
    <row r="2" spans="1:14" x14ac:dyDescent="0.3">
      <c r="A2" s="2" t="s">
        <v>1</v>
      </c>
      <c r="B2" s="2" t="s">
        <v>415</v>
      </c>
      <c r="C2" s="1">
        <v>0.38</v>
      </c>
      <c r="D2" s="2" t="str">
        <f>IF(Table1[[#This Row],[Satisfaction Level]]&lt;=0.35,"Low Satisfaction",IF(Table1[[#This Row],[Satisfaction Level]]&lt;=0.55,"Mid Satisfaction","High Satisfaction"))</f>
        <v>Mid Satisfaction</v>
      </c>
      <c r="E2" s="1">
        <v>0.53</v>
      </c>
      <c r="F2" s="3">
        <v>2</v>
      </c>
      <c r="G2" s="3">
        <v>157</v>
      </c>
      <c r="H2" s="3">
        <v>3</v>
      </c>
      <c r="I2" s="3">
        <v>0</v>
      </c>
      <c r="J2" s="3">
        <v>1</v>
      </c>
      <c r="K2" s="3">
        <v>0</v>
      </c>
      <c r="L2" s="2" t="s">
        <v>405</v>
      </c>
      <c r="M2" s="4">
        <v>63596</v>
      </c>
      <c r="N2" s="2" t="str">
        <f>IF(Table1[[#This Row],[Salary]]&lt;=38999,"Low Income",IF(Table1[[#This Row],[Salary]]&lt;=47999,"Average Income",IF(Table1[[#This Row],[Salary]]&lt;=71999,"High Income","Premium Income")))</f>
        <v>High Income</v>
      </c>
    </row>
    <row r="3" spans="1:14" x14ac:dyDescent="0.3">
      <c r="A3" s="2" t="s">
        <v>2</v>
      </c>
      <c r="B3" s="2" t="s">
        <v>416</v>
      </c>
      <c r="C3" s="1">
        <v>0.8</v>
      </c>
      <c r="D3" s="2" t="str">
        <f>IF(Table1[[#This Row],[Satisfaction Level]]&lt;=0.35,"Low Satisfaction",IF(Table1[[#This Row],[Satisfaction Level]]&lt;=0.55,"Mid Satisfaction","High Satisfaction"))</f>
        <v>High Satisfaction</v>
      </c>
      <c r="E3" s="1">
        <v>0.86</v>
      </c>
      <c r="F3" s="3">
        <v>5</v>
      </c>
      <c r="G3" s="3">
        <v>262</v>
      </c>
      <c r="H3" s="3">
        <v>6</v>
      </c>
      <c r="I3" s="3">
        <v>0</v>
      </c>
      <c r="J3" s="3">
        <v>1</v>
      </c>
      <c r="K3" s="3">
        <v>0</v>
      </c>
      <c r="L3" s="2" t="s">
        <v>405</v>
      </c>
      <c r="M3" s="4">
        <v>112540</v>
      </c>
      <c r="N3" s="2" t="str">
        <f>IF(Table1[[#This Row],[Salary]]&lt;=38999,"Low Income",IF(Table1[[#This Row],[Salary]]&lt;=47999,"Average Income",IF(Table1[[#This Row],[Salary]]&lt;=71999,"High Income","Premium Income")))</f>
        <v>Premium Income</v>
      </c>
    </row>
    <row r="4" spans="1:14" x14ac:dyDescent="0.3">
      <c r="A4" s="2" t="s">
        <v>3</v>
      </c>
      <c r="B4" s="2" t="s">
        <v>210</v>
      </c>
      <c r="C4" s="1">
        <v>0.11</v>
      </c>
      <c r="D4" s="2" t="str">
        <f>IF(Table1[[#This Row],[Satisfaction Level]]&lt;=0.35,"Low Satisfaction",IF(Table1[[#This Row],[Satisfaction Level]]&lt;=0.55,"Mid Satisfaction","High Satisfaction"))</f>
        <v>Low Satisfaction</v>
      </c>
      <c r="E4" s="1">
        <v>0.88</v>
      </c>
      <c r="F4" s="3">
        <v>7</v>
      </c>
      <c r="G4" s="3">
        <v>272</v>
      </c>
      <c r="H4" s="3">
        <v>4</v>
      </c>
      <c r="I4" s="3">
        <v>0</v>
      </c>
      <c r="J4" s="3">
        <v>0</v>
      </c>
      <c r="K4" s="3">
        <v>0</v>
      </c>
      <c r="L4" s="2" t="s">
        <v>405</v>
      </c>
      <c r="M4" s="4">
        <v>66292</v>
      </c>
      <c r="N4" s="2" t="str">
        <f>IF(Table1[[#This Row],[Salary]]&lt;=38999,"Low Income",IF(Table1[[#This Row],[Salary]]&lt;=47999,"Average Income",IF(Table1[[#This Row],[Salary]]&lt;=71999,"High Income","Premium Income")))</f>
        <v>High Income</v>
      </c>
    </row>
    <row r="5" spans="1:14" x14ac:dyDescent="0.3">
      <c r="A5" s="2" t="s">
        <v>4</v>
      </c>
      <c r="B5" s="2" t="s">
        <v>211</v>
      </c>
      <c r="C5" s="1">
        <v>0.72</v>
      </c>
      <c r="D5" s="2" t="str">
        <f>IF(Table1[[#This Row],[Satisfaction Level]]&lt;=0.35,"Low Satisfaction",IF(Table1[[#This Row],[Satisfaction Level]]&lt;=0.55,"Mid Satisfaction","High Satisfaction"))</f>
        <v>High Satisfaction</v>
      </c>
      <c r="E5" s="1">
        <v>0.87</v>
      </c>
      <c r="F5" s="3">
        <v>5</v>
      </c>
      <c r="G5" s="3">
        <v>223</v>
      </c>
      <c r="H5" s="3">
        <v>5</v>
      </c>
      <c r="I5" s="3">
        <v>0</v>
      </c>
      <c r="J5" s="3">
        <v>0</v>
      </c>
      <c r="K5" s="3">
        <v>0</v>
      </c>
      <c r="L5" s="2" t="s">
        <v>405</v>
      </c>
      <c r="M5" s="4">
        <v>38303</v>
      </c>
      <c r="N5" s="2" t="str">
        <f>IF(Table1[[#This Row],[Salary]]&lt;=38999,"Low Income",IF(Table1[[#This Row],[Salary]]&lt;=47999,"Average Income",IF(Table1[[#This Row],[Salary]]&lt;=71999,"High Income","Premium Income")))</f>
        <v>Low Income</v>
      </c>
    </row>
    <row r="6" spans="1:14" x14ac:dyDescent="0.3">
      <c r="A6" s="2" t="s">
        <v>5</v>
      </c>
      <c r="B6" s="2" t="s">
        <v>417</v>
      </c>
      <c r="C6" s="1">
        <v>0.37</v>
      </c>
      <c r="D6" s="2" t="str">
        <f>IF(Table1[[#This Row],[Satisfaction Level]]&lt;=0.35,"Low Satisfaction",IF(Table1[[#This Row],[Satisfaction Level]]&lt;=0.55,"Mid Satisfaction","High Satisfaction"))</f>
        <v>Mid Satisfaction</v>
      </c>
      <c r="E6" s="1">
        <v>0.52</v>
      </c>
      <c r="F6" s="3">
        <v>2</v>
      </c>
      <c r="G6" s="3">
        <v>159</v>
      </c>
      <c r="H6" s="3">
        <v>3</v>
      </c>
      <c r="I6" s="3">
        <v>0</v>
      </c>
      <c r="J6" s="3">
        <v>0</v>
      </c>
      <c r="K6" s="3">
        <v>0</v>
      </c>
      <c r="L6" s="2" t="s">
        <v>405</v>
      </c>
      <c r="M6" s="4">
        <v>101133</v>
      </c>
      <c r="N6" s="2" t="str">
        <f>IF(Table1[[#This Row],[Salary]]&lt;=38999,"Low Income",IF(Table1[[#This Row],[Salary]]&lt;=47999,"Average Income",IF(Table1[[#This Row],[Salary]]&lt;=71999,"High Income","Premium Income")))</f>
        <v>Premium Income</v>
      </c>
    </row>
    <row r="7" spans="1:14" x14ac:dyDescent="0.3">
      <c r="A7" s="2" t="s">
        <v>6</v>
      </c>
      <c r="B7" s="2" t="s">
        <v>212</v>
      </c>
      <c r="C7" s="1">
        <v>0.41</v>
      </c>
      <c r="D7" s="2" t="str">
        <f>IF(Table1[[#This Row],[Satisfaction Level]]&lt;=0.35,"Low Satisfaction",IF(Table1[[#This Row],[Satisfaction Level]]&lt;=0.55,"Mid Satisfaction","High Satisfaction"))</f>
        <v>Mid Satisfaction</v>
      </c>
      <c r="E7" s="1">
        <v>0.5</v>
      </c>
      <c r="F7" s="3">
        <v>2</v>
      </c>
      <c r="G7" s="3">
        <v>153</v>
      </c>
      <c r="H7" s="3">
        <v>3</v>
      </c>
      <c r="I7" s="3">
        <v>0</v>
      </c>
      <c r="J7" s="3">
        <v>0</v>
      </c>
      <c r="K7" s="3">
        <v>0</v>
      </c>
      <c r="L7" s="2" t="s">
        <v>405</v>
      </c>
      <c r="M7" s="4">
        <v>48740</v>
      </c>
      <c r="N7" s="2" t="str">
        <f>IF(Table1[[#This Row],[Salary]]&lt;=38999,"Low Income",IF(Table1[[#This Row],[Salary]]&lt;=47999,"Average Income",IF(Table1[[#This Row],[Salary]]&lt;=71999,"High Income","Premium Income")))</f>
        <v>High Income</v>
      </c>
    </row>
    <row r="8" spans="1:14" x14ac:dyDescent="0.3">
      <c r="A8" s="2" t="s">
        <v>7</v>
      </c>
      <c r="B8" s="2" t="s">
        <v>213</v>
      </c>
      <c r="C8" s="1">
        <v>0.1</v>
      </c>
      <c r="D8" s="2" t="str">
        <f>IF(Table1[[#This Row],[Satisfaction Level]]&lt;=0.35,"Low Satisfaction",IF(Table1[[#This Row],[Satisfaction Level]]&lt;=0.55,"Mid Satisfaction","High Satisfaction"))</f>
        <v>Low Satisfaction</v>
      </c>
      <c r="E8" s="1">
        <v>0.77</v>
      </c>
      <c r="F8" s="3">
        <v>6</v>
      </c>
      <c r="G8" s="3">
        <v>247</v>
      </c>
      <c r="H8" s="3">
        <v>4</v>
      </c>
      <c r="I8" s="3">
        <v>0</v>
      </c>
      <c r="J8" s="3">
        <v>1</v>
      </c>
      <c r="K8" s="3">
        <v>0</v>
      </c>
      <c r="L8" s="2" t="s">
        <v>405</v>
      </c>
      <c r="M8" s="4">
        <v>73502</v>
      </c>
      <c r="N8" s="2" t="str">
        <f>IF(Table1[[#This Row],[Salary]]&lt;=38999,"Low Income",IF(Table1[[#This Row],[Salary]]&lt;=47999,"Average Income",IF(Table1[[#This Row],[Salary]]&lt;=71999,"High Income","Premium Income")))</f>
        <v>Premium Income</v>
      </c>
    </row>
    <row r="9" spans="1:14" x14ac:dyDescent="0.3">
      <c r="A9" s="2" t="s">
        <v>8</v>
      </c>
      <c r="B9" s="2" t="s">
        <v>214</v>
      </c>
      <c r="C9" s="1">
        <v>0.92</v>
      </c>
      <c r="D9" s="2" t="str">
        <f>IF(Table1[[#This Row],[Satisfaction Level]]&lt;=0.35,"Low Satisfaction",IF(Table1[[#This Row],[Satisfaction Level]]&lt;=0.55,"Mid Satisfaction","High Satisfaction"))</f>
        <v>High Satisfaction</v>
      </c>
      <c r="E9" s="1">
        <v>0.85</v>
      </c>
      <c r="F9" s="3">
        <v>5</v>
      </c>
      <c r="G9" s="3">
        <v>259</v>
      </c>
      <c r="H9" s="3">
        <v>5</v>
      </c>
      <c r="I9" s="3">
        <v>0</v>
      </c>
      <c r="J9" s="3">
        <v>1</v>
      </c>
      <c r="K9" s="3">
        <v>0</v>
      </c>
      <c r="L9" s="2" t="s">
        <v>405</v>
      </c>
      <c r="M9" s="4">
        <v>39670</v>
      </c>
      <c r="N9" s="2" t="str">
        <f>IF(Table1[[#This Row],[Salary]]&lt;=38999,"Low Income",IF(Table1[[#This Row],[Salary]]&lt;=47999,"Average Income",IF(Table1[[#This Row],[Salary]]&lt;=71999,"High Income","Premium Income")))</f>
        <v>Average Income</v>
      </c>
    </row>
    <row r="10" spans="1:14" x14ac:dyDescent="0.3">
      <c r="A10" s="2" t="s">
        <v>9</v>
      </c>
      <c r="B10" s="2" t="s">
        <v>215</v>
      </c>
      <c r="C10" s="1">
        <v>0.89</v>
      </c>
      <c r="D10" s="2" t="str">
        <f>IF(Table1[[#This Row],[Satisfaction Level]]&lt;=0.35,"Low Satisfaction",IF(Table1[[#This Row],[Satisfaction Level]]&lt;=0.55,"Mid Satisfaction","High Satisfaction"))</f>
        <v>High Satisfaction</v>
      </c>
      <c r="E10" s="1">
        <v>1</v>
      </c>
      <c r="F10" s="3">
        <v>5</v>
      </c>
      <c r="G10" s="3">
        <v>224</v>
      </c>
      <c r="H10" s="3">
        <v>5</v>
      </c>
      <c r="I10" s="3">
        <v>0</v>
      </c>
      <c r="J10" s="3">
        <v>1</v>
      </c>
      <c r="K10" s="3">
        <v>0</v>
      </c>
      <c r="L10" s="2" t="s">
        <v>405</v>
      </c>
      <c r="M10" s="4">
        <v>49323</v>
      </c>
      <c r="N10" s="2" t="str">
        <f>IF(Table1[[#This Row],[Salary]]&lt;=38999,"Low Income",IF(Table1[[#This Row],[Salary]]&lt;=47999,"Average Income",IF(Table1[[#This Row],[Salary]]&lt;=71999,"High Income","Premium Income")))</f>
        <v>High Income</v>
      </c>
    </row>
    <row r="11" spans="1:14" x14ac:dyDescent="0.3">
      <c r="A11" s="2" t="s">
        <v>10</v>
      </c>
      <c r="B11" s="2" t="s">
        <v>216</v>
      </c>
      <c r="C11" s="1">
        <v>0.42</v>
      </c>
      <c r="D11" s="2" t="str">
        <f>IF(Table1[[#This Row],[Satisfaction Level]]&lt;=0.35,"Low Satisfaction",IF(Table1[[#This Row],[Satisfaction Level]]&lt;=0.55,"Mid Satisfaction","High Satisfaction"))</f>
        <v>Mid Satisfaction</v>
      </c>
      <c r="E11" s="1">
        <v>0.53</v>
      </c>
      <c r="F11" s="3">
        <v>2</v>
      </c>
      <c r="G11" s="3">
        <v>142</v>
      </c>
      <c r="H11" s="3">
        <v>3</v>
      </c>
      <c r="I11" s="3">
        <v>0</v>
      </c>
      <c r="J11" s="3">
        <v>0</v>
      </c>
      <c r="K11" s="3">
        <v>0</v>
      </c>
      <c r="L11" s="2" t="s">
        <v>405</v>
      </c>
      <c r="M11" s="4">
        <v>92915</v>
      </c>
      <c r="N11" s="2" t="str">
        <f>IF(Table1[[#This Row],[Salary]]&lt;=38999,"Low Income",IF(Table1[[#This Row],[Salary]]&lt;=47999,"Average Income",IF(Table1[[#This Row],[Salary]]&lt;=71999,"High Income","Premium Income")))</f>
        <v>Premium Income</v>
      </c>
    </row>
    <row r="12" spans="1:14" x14ac:dyDescent="0.3">
      <c r="A12" s="2" t="s">
        <v>11</v>
      </c>
      <c r="B12" s="2" t="s">
        <v>217</v>
      </c>
      <c r="C12" s="1">
        <v>0.45</v>
      </c>
      <c r="D12" s="2" t="str">
        <f>IF(Table1[[#This Row],[Satisfaction Level]]&lt;=0.35,"Low Satisfaction",IF(Table1[[#This Row],[Satisfaction Level]]&lt;=0.55,"Mid Satisfaction","High Satisfaction"))</f>
        <v>Mid Satisfaction</v>
      </c>
      <c r="E12" s="1">
        <v>0.54</v>
      </c>
      <c r="F12" s="3">
        <v>2</v>
      </c>
      <c r="G12" s="3">
        <v>135</v>
      </c>
      <c r="H12" s="3">
        <v>3</v>
      </c>
      <c r="I12" s="3">
        <v>0</v>
      </c>
      <c r="J12" s="3">
        <v>1</v>
      </c>
      <c r="K12" s="3">
        <v>0</v>
      </c>
      <c r="L12" s="2" t="s">
        <v>405</v>
      </c>
      <c r="M12" s="4">
        <v>80721</v>
      </c>
      <c r="N12" s="2" t="str">
        <f>IF(Table1[[#This Row],[Salary]]&lt;=38999,"Low Income",IF(Table1[[#This Row],[Salary]]&lt;=47999,"Average Income",IF(Table1[[#This Row],[Salary]]&lt;=71999,"High Income","Premium Income")))</f>
        <v>Premium Income</v>
      </c>
    </row>
    <row r="13" spans="1:14" x14ac:dyDescent="0.3">
      <c r="A13" s="2" t="s">
        <v>12</v>
      </c>
      <c r="B13" s="2" t="s">
        <v>218</v>
      </c>
      <c r="C13" s="1">
        <v>0.11</v>
      </c>
      <c r="D13" s="2" t="str">
        <f>IF(Table1[[#This Row],[Satisfaction Level]]&lt;=0.35,"Low Satisfaction",IF(Table1[[#This Row],[Satisfaction Level]]&lt;=0.55,"Mid Satisfaction","High Satisfaction"))</f>
        <v>Low Satisfaction</v>
      </c>
      <c r="E13" s="1">
        <v>0.81</v>
      </c>
      <c r="F13" s="3">
        <v>6</v>
      </c>
      <c r="G13" s="3">
        <v>305</v>
      </c>
      <c r="H13" s="3">
        <v>4</v>
      </c>
      <c r="I13" s="3">
        <v>0</v>
      </c>
      <c r="J13" s="3">
        <v>0</v>
      </c>
      <c r="K13" s="3">
        <v>0</v>
      </c>
      <c r="L13" s="2" t="s">
        <v>405</v>
      </c>
      <c r="M13" s="4">
        <v>95072</v>
      </c>
      <c r="N13" s="2" t="str">
        <f>IF(Table1[[#This Row],[Salary]]&lt;=38999,"Low Income",IF(Table1[[#This Row],[Salary]]&lt;=47999,"Average Income",IF(Table1[[#This Row],[Salary]]&lt;=71999,"High Income","Premium Income")))</f>
        <v>Premium Income</v>
      </c>
    </row>
    <row r="14" spans="1:14" x14ac:dyDescent="0.3">
      <c r="A14" s="2" t="s">
        <v>13</v>
      </c>
      <c r="B14" s="2" t="s">
        <v>219</v>
      </c>
      <c r="C14" s="1">
        <v>0.84</v>
      </c>
      <c r="D14" s="2" t="str">
        <f>IF(Table1[[#This Row],[Satisfaction Level]]&lt;=0.35,"Low Satisfaction",IF(Table1[[#This Row],[Satisfaction Level]]&lt;=0.55,"Mid Satisfaction","High Satisfaction"))</f>
        <v>High Satisfaction</v>
      </c>
      <c r="E14" s="1">
        <v>0.92</v>
      </c>
      <c r="F14" s="3">
        <v>4</v>
      </c>
      <c r="G14" s="3">
        <v>234</v>
      </c>
      <c r="H14" s="3">
        <v>5</v>
      </c>
      <c r="I14" s="3">
        <v>0</v>
      </c>
      <c r="J14" s="3">
        <v>0</v>
      </c>
      <c r="K14" s="3">
        <v>0</v>
      </c>
      <c r="L14" s="2" t="s">
        <v>405</v>
      </c>
      <c r="M14" s="4">
        <v>35169</v>
      </c>
      <c r="N14" s="2" t="str">
        <f>IF(Table1[[#This Row],[Salary]]&lt;=38999,"Low Income",IF(Table1[[#This Row],[Salary]]&lt;=47999,"Average Income",IF(Table1[[#This Row],[Salary]]&lt;=71999,"High Income","Premium Income")))</f>
        <v>Low Income</v>
      </c>
    </row>
    <row r="15" spans="1:14" x14ac:dyDescent="0.3">
      <c r="A15" s="2" t="s">
        <v>14</v>
      </c>
      <c r="B15" s="2" t="s">
        <v>220</v>
      </c>
      <c r="C15" s="1">
        <v>0.41</v>
      </c>
      <c r="D15" s="2" t="str">
        <f>IF(Table1[[#This Row],[Satisfaction Level]]&lt;=0.35,"Low Satisfaction",IF(Table1[[#This Row],[Satisfaction Level]]&lt;=0.55,"Mid Satisfaction","High Satisfaction"))</f>
        <v>Mid Satisfaction</v>
      </c>
      <c r="E15" s="1">
        <v>0.55000000000000004</v>
      </c>
      <c r="F15" s="3">
        <v>2</v>
      </c>
      <c r="G15" s="3">
        <v>148</v>
      </c>
      <c r="H15" s="3">
        <v>3</v>
      </c>
      <c r="I15" s="3">
        <v>0</v>
      </c>
      <c r="J15" s="3">
        <v>1</v>
      </c>
      <c r="K15" s="3">
        <v>0</v>
      </c>
      <c r="L15" s="2" t="s">
        <v>405</v>
      </c>
      <c r="M15" s="4">
        <v>70271</v>
      </c>
      <c r="N15" s="2" t="str">
        <f>IF(Table1[[#This Row],[Salary]]&lt;=38999,"Low Income",IF(Table1[[#This Row],[Salary]]&lt;=47999,"Average Income",IF(Table1[[#This Row],[Salary]]&lt;=71999,"High Income","Premium Income")))</f>
        <v>High Income</v>
      </c>
    </row>
    <row r="16" spans="1:14" x14ac:dyDescent="0.3">
      <c r="A16" s="2" t="s">
        <v>15</v>
      </c>
      <c r="B16" s="2" t="s">
        <v>221</v>
      </c>
      <c r="C16" s="1">
        <v>0.36</v>
      </c>
      <c r="D16" s="2" t="str">
        <f>IF(Table1[[#This Row],[Satisfaction Level]]&lt;=0.35,"Low Satisfaction",IF(Table1[[#This Row],[Satisfaction Level]]&lt;=0.55,"Mid Satisfaction","High Satisfaction"))</f>
        <v>Mid Satisfaction</v>
      </c>
      <c r="E16" s="1">
        <v>0.56000000000000005</v>
      </c>
      <c r="F16" s="3">
        <v>2</v>
      </c>
      <c r="G16" s="3">
        <v>137</v>
      </c>
      <c r="H16" s="3">
        <v>3</v>
      </c>
      <c r="I16" s="3">
        <v>0</v>
      </c>
      <c r="J16" s="3">
        <v>0</v>
      </c>
      <c r="K16" s="3">
        <v>0</v>
      </c>
      <c r="L16" s="2" t="s">
        <v>405</v>
      </c>
      <c r="M16" s="4">
        <v>89571</v>
      </c>
      <c r="N16" s="2" t="str">
        <f>IF(Table1[[#This Row],[Salary]]&lt;=38999,"Low Income",IF(Table1[[#This Row],[Salary]]&lt;=47999,"Average Income",IF(Table1[[#This Row],[Salary]]&lt;=71999,"High Income","Premium Income")))</f>
        <v>Premium Income</v>
      </c>
    </row>
    <row r="17" spans="1:14" x14ac:dyDescent="0.3">
      <c r="A17" s="2" t="s">
        <v>16</v>
      </c>
      <c r="B17" s="2" t="s">
        <v>222</v>
      </c>
      <c r="C17" s="1">
        <v>0.38</v>
      </c>
      <c r="D17" s="2" t="str">
        <f>IF(Table1[[#This Row],[Satisfaction Level]]&lt;=0.35,"Low Satisfaction",IF(Table1[[#This Row],[Satisfaction Level]]&lt;=0.55,"Mid Satisfaction","High Satisfaction"))</f>
        <v>Mid Satisfaction</v>
      </c>
      <c r="E17" s="1">
        <v>0.54</v>
      </c>
      <c r="F17" s="3">
        <v>2</v>
      </c>
      <c r="G17" s="3">
        <v>143</v>
      </c>
      <c r="H17" s="3">
        <v>3</v>
      </c>
      <c r="I17" s="3">
        <v>0</v>
      </c>
      <c r="J17" s="3">
        <v>0</v>
      </c>
      <c r="K17" s="3">
        <v>0</v>
      </c>
      <c r="L17" s="2" t="s">
        <v>405</v>
      </c>
      <c r="M17" s="4">
        <v>118466</v>
      </c>
      <c r="N17" s="2" t="str">
        <f>IF(Table1[[#This Row],[Salary]]&lt;=38999,"Low Income",IF(Table1[[#This Row],[Salary]]&lt;=47999,"Average Income",IF(Table1[[#This Row],[Salary]]&lt;=71999,"High Income","Premium Income")))</f>
        <v>Premium Income</v>
      </c>
    </row>
    <row r="18" spans="1:14" x14ac:dyDescent="0.3">
      <c r="A18" s="2" t="s">
        <v>17</v>
      </c>
      <c r="B18" s="2" t="s">
        <v>223</v>
      </c>
      <c r="C18" s="1">
        <v>0.45</v>
      </c>
      <c r="D18" s="2" t="str">
        <f>IF(Table1[[#This Row],[Satisfaction Level]]&lt;=0.35,"Low Satisfaction",IF(Table1[[#This Row],[Satisfaction Level]]&lt;=0.55,"Mid Satisfaction","High Satisfaction"))</f>
        <v>Mid Satisfaction</v>
      </c>
      <c r="E18" s="1">
        <v>0.47</v>
      </c>
      <c r="F18" s="3">
        <v>2</v>
      </c>
      <c r="G18" s="3">
        <v>160</v>
      </c>
      <c r="H18" s="3">
        <v>3</v>
      </c>
      <c r="I18" s="3">
        <v>0</v>
      </c>
      <c r="J18" s="3">
        <v>0</v>
      </c>
      <c r="K18" s="3">
        <v>0</v>
      </c>
      <c r="L18" s="2" t="s">
        <v>405</v>
      </c>
      <c r="M18" s="4">
        <v>105893</v>
      </c>
      <c r="N18" s="2" t="str">
        <f>IF(Table1[[#This Row],[Salary]]&lt;=38999,"Low Income",IF(Table1[[#This Row],[Salary]]&lt;=47999,"Average Income",IF(Table1[[#This Row],[Salary]]&lt;=71999,"High Income","Premium Income")))</f>
        <v>Premium Income</v>
      </c>
    </row>
    <row r="19" spans="1:14" x14ac:dyDescent="0.3">
      <c r="A19" s="2" t="s">
        <v>18</v>
      </c>
      <c r="B19" s="2" t="s">
        <v>224</v>
      </c>
      <c r="C19" s="1">
        <v>0.78</v>
      </c>
      <c r="D19" s="2" t="str">
        <f>IF(Table1[[#This Row],[Satisfaction Level]]&lt;=0.35,"Low Satisfaction",IF(Table1[[#This Row],[Satisfaction Level]]&lt;=0.55,"Mid Satisfaction","High Satisfaction"))</f>
        <v>High Satisfaction</v>
      </c>
      <c r="E19" s="1">
        <v>0.99</v>
      </c>
      <c r="F19" s="3">
        <v>4</v>
      </c>
      <c r="G19" s="3">
        <v>255</v>
      </c>
      <c r="H19" s="3">
        <v>6</v>
      </c>
      <c r="I19" s="3">
        <v>0</v>
      </c>
      <c r="J19" s="3">
        <v>1</v>
      </c>
      <c r="K19" s="3">
        <v>0</v>
      </c>
      <c r="L19" s="2" t="s">
        <v>405</v>
      </c>
      <c r="M19" s="4">
        <v>92074</v>
      </c>
      <c r="N19" s="2" t="str">
        <f>IF(Table1[[#This Row],[Salary]]&lt;=38999,"Low Income",IF(Table1[[#This Row],[Salary]]&lt;=47999,"Average Income",IF(Table1[[#This Row],[Salary]]&lt;=71999,"High Income","Premium Income")))</f>
        <v>Premium Income</v>
      </c>
    </row>
    <row r="20" spans="1:14" x14ac:dyDescent="0.3">
      <c r="A20" s="2" t="s">
        <v>19</v>
      </c>
      <c r="B20" s="2" t="s">
        <v>225</v>
      </c>
      <c r="C20" s="1">
        <v>0.45</v>
      </c>
      <c r="D20" s="2" t="str">
        <f>IF(Table1[[#This Row],[Satisfaction Level]]&lt;=0.35,"Low Satisfaction",IF(Table1[[#This Row],[Satisfaction Level]]&lt;=0.55,"Mid Satisfaction","High Satisfaction"))</f>
        <v>Mid Satisfaction</v>
      </c>
      <c r="E20" s="1">
        <v>0.51</v>
      </c>
      <c r="F20" s="3">
        <v>2</v>
      </c>
      <c r="G20" s="3">
        <v>160</v>
      </c>
      <c r="H20" s="3">
        <v>3</v>
      </c>
      <c r="I20" s="3">
        <v>1</v>
      </c>
      <c r="J20" s="3">
        <v>0</v>
      </c>
      <c r="K20" s="3">
        <v>1</v>
      </c>
      <c r="L20" s="2" t="s">
        <v>405</v>
      </c>
      <c r="M20" s="4">
        <v>107279</v>
      </c>
      <c r="N20" s="2" t="str">
        <f>IF(Table1[[#This Row],[Salary]]&lt;=38999,"Low Income",IF(Table1[[#This Row],[Salary]]&lt;=47999,"Average Income",IF(Table1[[#This Row],[Salary]]&lt;=71999,"High Income","Premium Income")))</f>
        <v>Premium Income</v>
      </c>
    </row>
    <row r="21" spans="1:14" x14ac:dyDescent="0.3">
      <c r="A21" s="2" t="s">
        <v>20</v>
      </c>
      <c r="B21" s="2" t="s">
        <v>226</v>
      </c>
      <c r="C21" s="1">
        <v>0.76</v>
      </c>
      <c r="D21" s="2" t="str">
        <f>IF(Table1[[#This Row],[Satisfaction Level]]&lt;=0.35,"Low Satisfaction",IF(Table1[[#This Row],[Satisfaction Level]]&lt;=0.55,"Mid Satisfaction","High Satisfaction"))</f>
        <v>High Satisfaction</v>
      </c>
      <c r="E21" s="1">
        <v>0.89</v>
      </c>
      <c r="F21" s="3">
        <v>5</v>
      </c>
      <c r="G21" s="3">
        <v>262</v>
      </c>
      <c r="H21" s="3">
        <v>5</v>
      </c>
      <c r="I21" s="3">
        <v>0</v>
      </c>
      <c r="J21" s="3">
        <v>0</v>
      </c>
      <c r="K21" s="3">
        <v>0</v>
      </c>
      <c r="L21" s="2" t="s">
        <v>405</v>
      </c>
      <c r="M21" s="4">
        <v>37855</v>
      </c>
      <c r="N21" s="2" t="str">
        <f>IF(Table1[[#This Row],[Salary]]&lt;=38999,"Low Income",IF(Table1[[#This Row],[Salary]]&lt;=47999,"Average Income",IF(Table1[[#This Row],[Salary]]&lt;=71999,"High Income","Premium Income")))</f>
        <v>Low Income</v>
      </c>
    </row>
    <row r="22" spans="1:14" x14ac:dyDescent="0.3">
      <c r="A22" s="2" t="s">
        <v>21</v>
      </c>
      <c r="B22" s="2" t="s">
        <v>227</v>
      </c>
      <c r="C22" s="1">
        <v>0.11</v>
      </c>
      <c r="D22" s="2" t="str">
        <f>IF(Table1[[#This Row],[Satisfaction Level]]&lt;=0.35,"Low Satisfaction",IF(Table1[[#This Row],[Satisfaction Level]]&lt;=0.55,"Mid Satisfaction","High Satisfaction"))</f>
        <v>Low Satisfaction</v>
      </c>
      <c r="E22" s="1">
        <v>0.83</v>
      </c>
      <c r="F22" s="3">
        <v>6</v>
      </c>
      <c r="G22" s="3">
        <v>282</v>
      </c>
      <c r="H22" s="3">
        <v>4</v>
      </c>
      <c r="I22" s="3">
        <v>0</v>
      </c>
      <c r="J22" s="3">
        <v>0</v>
      </c>
      <c r="K22" s="3">
        <v>0</v>
      </c>
      <c r="L22" s="2" t="s">
        <v>405</v>
      </c>
      <c r="M22" s="4">
        <v>52122</v>
      </c>
      <c r="N22" s="2" t="str">
        <f>IF(Table1[[#This Row],[Salary]]&lt;=38999,"Low Income",IF(Table1[[#This Row],[Salary]]&lt;=47999,"Average Income",IF(Table1[[#This Row],[Salary]]&lt;=71999,"High Income","Premium Income")))</f>
        <v>High Income</v>
      </c>
    </row>
    <row r="23" spans="1:14" x14ac:dyDescent="0.3">
      <c r="A23" s="2" t="s">
        <v>22</v>
      </c>
      <c r="B23" s="2" t="s">
        <v>228</v>
      </c>
      <c r="C23" s="1">
        <v>0.38</v>
      </c>
      <c r="D23" s="2" t="str">
        <f>IF(Table1[[#This Row],[Satisfaction Level]]&lt;=0.35,"Low Satisfaction",IF(Table1[[#This Row],[Satisfaction Level]]&lt;=0.55,"Mid Satisfaction","High Satisfaction"))</f>
        <v>Mid Satisfaction</v>
      </c>
      <c r="E23" s="1">
        <v>0.55000000000000004</v>
      </c>
      <c r="F23" s="3">
        <v>2</v>
      </c>
      <c r="G23" s="3">
        <v>147</v>
      </c>
      <c r="H23" s="3">
        <v>3</v>
      </c>
      <c r="I23" s="3">
        <v>0</v>
      </c>
      <c r="J23" s="3">
        <v>0</v>
      </c>
      <c r="K23" s="3">
        <v>0</v>
      </c>
      <c r="L23" s="2" t="s">
        <v>405</v>
      </c>
      <c r="M23" s="4">
        <v>50233</v>
      </c>
      <c r="N23" s="2" t="str">
        <f>IF(Table1[[#This Row],[Salary]]&lt;=38999,"Low Income",IF(Table1[[#This Row],[Salary]]&lt;=47999,"Average Income",IF(Table1[[#This Row],[Salary]]&lt;=71999,"High Income","Premium Income")))</f>
        <v>High Income</v>
      </c>
    </row>
    <row r="24" spans="1:14" x14ac:dyDescent="0.3">
      <c r="A24" s="2" t="s">
        <v>23</v>
      </c>
      <c r="B24" s="2" t="s">
        <v>229</v>
      </c>
      <c r="C24" s="1">
        <v>0.09</v>
      </c>
      <c r="D24" s="2" t="str">
        <f>IF(Table1[[#This Row],[Satisfaction Level]]&lt;=0.35,"Low Satisfaction",IF(Table1[[#This Row],[Satisfaction Level]]&lt;=0.55,"Mid Satisfaction","High Satisfaction"))</f>
        <v>Low Satisfaction</v>
      </c>
      <c r="E24" s="1">
        <v>0.95</v>
      </c>
      <c r="F24" s="3">
        <v>6</v>
      </c>
      <c r="G24" s="3">
        <v>304</v>
      </c>
      <c r="H24" s="3">
        <v>4</v>
      </c>
      <c r="I24" s="3">
        <v>0</v>
      </c>
      <c r="J24" s="3">
        <v>0</v>
      </c>
      <c r="K24" s="3">
        <v>0</v>
      </c>
      <c r="L24" s="2" t="s">
        <v>405</v>
      </c>
      <c r="M24" s="4">
        <v>51316</v>
      </c>
      <c r="N24" s="2" t="str">
        <f>IF(Table1[[#This Row],[Salary]]&lt;=38999,"Low Income",IF(Table1[[#This Row],[Salary]]&lt;=47999,"Average Income",IF(Table1[[#This Row],[Salary]]&lt;=71999,"High Income","Premium Income")))</f>
        <v>High Income</v>
      </c>
    </row>
    <row r="25" spans="1:14" x14ac:dyDescent="0.3">
      <c r="A25" s="2" t="s">
        <v>24</v>
      </c>
      <c r="B25" s="2" t="s">
        <v>230</v>
      </c>
      <c r="C25" s="1">
        <v>0.46</v>
      </c>
      <c r="D25" s="2" t="str">
        <f>IF(Table1[[#This Row],[Satisfaction Level]]&lt;=0.35,"Low Satisfaction",IF(Table1[[#This Row],[Satisfaction Level]]&lt;=0.55,"Mid Satisfaction","High Satisfaction"))</f>
        <v>Mid Satisfaction</v>
      </c>
      <c r="E25" s="1">
        <v>0.56999999999999995</v>
      </c>
      <c r="F25" s="3">
        <v>2</v>
      </c>
      <c r="G25" s="3">
        <v>139</v>
      </c>
      <c r="H25" s="3">
        <v>3</v>
      </c>
      <c r="I25" s="3">
        <v>0</v>
      </c>
      <c r="J25" s="3">
        <v>0</v>
      </c>
      <c r="K25" s="3">
        <v>0</v>
      </c>
      <c r="L25" s="2" t="s">
        <v>405</v>
      </c>
      <c r="M25" s="4">
        <v>56946</v>
      </c>
      <c r="N25" s="2" t="str">
        <f>IF(Table1[[#This Row],[Salary]]&lt;=38999,"Low Income",IF(Table1[[#This Row],[Salary]]&lt;=47999,"Average Income",IF(Table1[[#This Row],[Salary]]&lt;=71999,"High Income","Premium Income")))</f>
        <v>High Income</v>
      </c>
    </row>
    <row r="26" spans="1:14" x14ac:dyDescent="0.3">
      <c r="A26" s="2" t="s">
        <v>25</v>
      </c>
      <c r="B26" s="2" t="s">
        <v>231</v>
      </c>
      <c r="C26" s="1">
        <v>0.4</v>
      </c>
      <c r="D26" s="2" t="str">
        <f>IF(Table1[[#This Row],[Satisfaction Level]]&lt;=0.35,"Low Satisfaction",IF(Table1[[#This Row],[Satisfaction Level]]&lt;=0.55,"Mid Satisfaction","High Satisfaction"))</f>
        <v>Mid Satisfaction</v>
      </c>
      <c r="E26" s="1">
        <v>0.53</v>
      </c>
      <c r="F26" s="3">
        <v>2</v>
      </c>
      <c r="G26" s="3">
        <v>158</v>
      </c>
      <c r="H26" s="3">
        <v>3</v>
      </c>
      <c r="I26" s="3">
        <v>0</v>
      </c>
      <c r="J26" s="3">
        <v>0</v>
      </c>
      <c r="K26" s="3">
        <v>0</v>
      </c>
      <c r="L26" s="2" t="s">
        <v>405</v>
      </c>
      <c r="M26" s="4">
        <v>100795</v>
      </c>
      <c r="N26" s="2" t="str">
        <f>IF(Table1[[#This Row],[Salary]]&lt;=38999,"Low Income",IF(Table1[[#This Row],[Salary]]&lt;=47999,"Average Income",IF(Table1[[#This Row],[Salary]]&lt;=71999,"High Income","Premium Income")))</f>
        <v>Premium Income</v>
      </c>
    </row>
    <row r="27" spans="1:14" x14ac:dyDescent="0.3">
      <c r="A27" s="2" t="s">
        <v>26</v>
      </c>
      <c r="B27" s="2" t="s">
        <v>232</v>
      </c>
      <c r="C27" s="1">
        <v>0.89</v>
      </c>
      <c r="D27" s="2" t="str">
        <f>IF(Table1[[#This Row],[Satisfaction Level]]&lt;=0.35,"Low Satisfaction",IF(Table1[[#This Row],[Satisfaction Level]]&lt;=0.55,"Mid Satisfaction","High Satisfaction"))</f>
        <v>High Satisfaction</v>
      </c>
      <c r="E27" s="1">
        <v>0.92</v>
      </c>
      <c r="F27" s="3">
        <v>5</v>
      </c>
      <c r="G27" s="3">
        <v>242</v>
      </c>
      <c r="H27" s="3">
        <v>5</v>
      </c>
      <c r="I27" s="3">
        <v>0</v>
      </c>
      <c r="J27" s="3">
        <v>1</v>
      </c>
      <c r="K27" s="3">
        <v>0</v>
      </c>
      <c r="L27" s="2" t="s">
        <v>405</v>
      </c>
      <c r="M27" s="4">
        <v>46910</v>
      </c>
      <c r="N27" s="2" t="str">
        <f>IF(Table1[[#This Row],[Salary]]&lt;=38999,"Low Income",IF(Table1[[#This Row],[Salary]]&lt;=47999,"Average Income",IF(Table1[[#This Row],[Salary]]&lt;=71999,"High Income","Premium Income")))</f>
        <v>Average Income</v>
      </c>
    </row>
    <row r="28" spans="1:14" x14ac:dyDescent="0.3">
      <c r="A28" s="2" t="s">
        <v>27</v>
      </c>
      <c r="B28" s="2" t="s">
        <v>233</v>
      </c>
      <c r="C28" s="1">
        <v>0.82</v>
      </c>
      <c r="D28" s="2" t="str">
        <f>IF(Table1[[#This Row],[Satisfaction Level]]&lt;=0.35,"Low Satisfaction",IF(Table1[[#This Row],[Satisfaction Level]]&lt;=0.55,"Mid Satisfaction","High Satisfaction"))</f>
        <v>High Satisfaction</v>
      </c>
      <c r="E28" s="1">
        <v>0.87</v>
      </c>
      <c r="F28" s="3">
        <v>4</v>
      </c>
      <c r="G28" s="3">
        <v>239</v>
      </c>
      <c r="H28" s="3">
        <v>5</v>
      </c>
      <c r="I28" s="3">
        <v>0</v>
      </c>
      <c r="J28" s="3">
        <v>0</v>
      </c>
      <c r="K28" s="3">
        <v>0</v>
      </c>
      <c r="L28" s="2" t="s">
        <v>405</v>
      </c>
      <c r="M28" s="4">
        <v>87114</v>
      </c>
      <c r="N28" s="2" t="str">
        <f>IF(Table1[[#This Row],[Salary]]&lt;=38999,"Low Income",IF(Table1[[#This Row],[Salary]]&lt;=47999,"Average Income",IF(Table1[[#This Row],[Salary]]&lt;=71999,"High Income","Premium Income")))</f>
        <v>Premium Income</v>
      </c>
    </row>
    <row r="29" spans="1:14" x14ac:dyDescent="0.3">
      <c r="A29" s="2" t="s">
        <v>28</v>
      </c>
      <c r="B29" s="2" t="s">
        <v>234</v>
      </c>
      <c r="C29" s="1">
        <v>0.4</v>
      </c>
      <c r="D29" s="2" t="str">
        <f>IF(Table1[[#This Row],[Satisfaction Level]]&lt;=0.35,"Low Satisfaction",IF(Table1[[#This Row],[Satisfaction Level]]&lt;=0.55,"Mid Satisfaction","High Satisfaction"))</f>
        <v>Mid Satisfaction</v>
      </c>
      <c r="E29" s="1">
        <v>0.49</v>
      </c>
      <c r="F29" s="3">
        <v>2</v>
      </c>
      <c r="G29" s="3">
        <v>135</v>
      </c>
      <c r="H29" s="3">
        <v>3</v>
      </c>
      <c r="I29" s="3">
        <v>0</v>
      </c>
      <c r="J29" s="3">
        <v>0</v>
      </c>
      <c r="K29" s="3">
        <v>0</v>
      </c>
      <c r="L29" s="2" t="s">
        <v>405</v>
      </c>
      <c r="M29" s="4">
        <v>119895</v>
      </c>
      <c r="N29" s="2" t="str">
        <f>IF(Table1[[#This Row],[Salary]]&lt;=38999,"Low Income",IF(Table1[[#This Row],[Salary]]&lt;=47999,"Average Income",IF(Table1[[#This Row],[Salary]]&lt;=71999,"High Income","Premium Income")))</f>
        <v>Premium Income</v>
      </c>
    </row>
    <row r="30" spans="1:14" x14ac:dyDescent="0.3">
      <c r="A30" s="2" t="s">
        <v>29</v>
      </c>
      <c r="B30" s="2" t="s">
        <v>235</v>
      </c>
      <c r="C30" s="1">
        <v>0.41</v>
      </c>
      <c r="D30" s="2" t="str">
        <f>IF(Table1[[#This Row],[Satisfaction Level]]&lt;=0.35,"Low Satisfaction",IF(Table1[[#This Row],[Satisfaction Level]]&lt;=0.55,"Mid Satisfaction","High Satisfaction"))</f>
        <v>Mid Satisfaction</v>
      </c>
      <c r="E30" s="1">
        <v>0.46</v>
      </c>
      <c r="F30" s="3">
        <v>2</v>
      </c>
      <c r="G30" s="3">
        <v>128</v>
      </c>
      <c r="H30" s="3">
        <v>3</v>
      </c>
      <c r="I30" s="3">
        <v>0</v>
      </c>
      <c r="J30" s="3">
        <v>1</v>
      </c>
      <c r="K30" s="3">
        <v>0</v>
      </c>
      <c r="L30" s="2" t="s">
        <v>406</v>
      </c>
      <c r="M30" s="4">
        <v>90885</v>
      </c>
      <c r="N30" s="2" t="str">
        <f>IF(Table1[[#This Row],[Salary]]&lt;=38999,"Low Income",IF(Table1[[#This Row],[Salary]]&lt;=47999,"Average Income",IF(Table1[[#This Row],[Salary]]&lt;=71999,"High Income","Premium Income")))</f>
        <v>Premium Income</v>
      </c>
    </row>
    <row r="31" spans="1:14" x14ac:dyDescent="0.3">
      <c r="A31" s="2" t="s">
        <v>30</v>
      </c>
      <c r="B31" s="2" t="s">
        <v>236</v>
      </c>
      <c r="C31" s="1">
        <v>0.38</v>
      </c>
      <c r="D31" s="2" t="str">
        <f>IF(Table1[[#This Row],[Satisfaction Level]]&lt;=0.35,"Low Satisfaction",IF(Table1[[#This Row],[Satisfaction Level]]&lt;=0.55,"Mid Satisfaction","High Satisfaction"))</f>
        <v>Mid Satisfaction</v>
      </c>
      <c r="E31" s="1">
        <v>0.5</v>
      </c>
      <c r="F31" s="3">
        <v>2</v>
      </c>
      <c r="G31" s="3">
        <v>132</v>
      </c>
      <c r="H31" s="3">
        <v>3</v>
      </c>
      <c r="I31" s="3">
        <v>0</v>
      </c>
      <c r="J31" s="3">
        <v>1</v>
      </c>
      <c r="K31" s="3">
        <v>0</v>
      </c>
      <c r="L31" s="2" t="s">
        <v>406</v>
      </c>
      <c r="M31" s="4">
        <v>47188</v>
      </c>
      <c r="N31" s="2" t="str">
        <f>IF(Table1[[#This Row],[Salary]]&lt;=38999,"Low Income",IF(Table1[[#This Row],[Salary]]&lt;=47999,"Average Income",IF(Table1[[#This Row],[Salary]]&lt;=71999,"High Income","Premium Income")))</f>
        <v>Average Income</v>
      </c>
    </row>
    <row r="32" spans="1:14" x14ac:dyDescent="0.3">
      <c r="A32" s="2" t="s">
        <v>31</v>
      </c>
      <c r="B32" s="2" t="s">
        <v>237</v>
      </c>
      <c r="C32" s="1">
        <v>0.09</v>
      </c>
      <c r="D32" s="2" t="str">
        <f>IF(Table1[[#This Row],[Satisfaction Level]]&lt;=0.35,"Low Satisfaction",IF(Table1[[#This Row],[Satisfaction Level]]&lt;=0.55,"Mid Satisfaction","High Satisfaction"))</f>
        <v>Low Satisfaction</v>
      </c>
      <c r="E32" s="1">
        <v>0.62</v>
      </c>
      <c r="F32" s="3">
        <v>6</v>
      </c>
      <c r="G32" s="3">
        <v>294</v>
      </c>
      <c r="H32" s="3">
        <v>4</v>
      </c>
      <c r="I32" s="3">
        <v>0</v>
      </c>
      <c r="J32" s="3">
        <v>0</v>
      </c>
      <c r="K32" s="3">
        <v>0</v>
      </c>
      <c r="L32" s="2" t="s">
        <v>406</v>
      </c>
      <c r="M32" s="4">
        <v>57478</v>
      </c>
      <c r="N32" s="2" t="str">
        <f>IF(Table1[[#This Row],[Salary]]&lt;=38999,"Low Income",IF(Table1[[#This Row],[Salary]]&lt;=47999,"Average Income",IF(Table1[[#This Row],[Salary]]&lt;=71999,"High Income","Premium Income")))</f>
        <v>High Income</v>
      </c>
    </row>
    <row r="33" spans="1:14" x14ac:dyDescent="0.3">
      <c r="A33" s="2" t="s">
        <v>32</v>
      </c>
      <c r="B33" s="2" t="s">
        <v>238</v>
      </c>
      <c r="C33" s="1">
        <v>0.45</v>
      </c>
      <c r="D33" s="2" t="str">
        <f>IF(Table1[[#This Row],[Satisfaction Level]]&lt;=0.35,"Low Satisfaction",IF(Table1[[#This Row],[Satisfaction Level]]&lt;=0.55,"Mid Satisfaction","High Satisfaction"))</f>
        <v>Mid Satisfaction</v>
      </c>
      <c r="E33" s="1">
        <v>0.56999999999999995</v>
      </c>
      <c r="F33" s="3">
        <v>2</v>
      </c>
      <c r="G33" s="3">
        <v>134</v>
      </c>
      <c r="H33" s="3">
        <v>3</v>
      </c>
      <c r="I33" s="3">
        <v>0</v>
      </c>
      <c r="J33" s="3">
        <v>1</v>
      </c>
      <c r="K33" s="3">
        <v>0</v>
      </c>
      <c r="L33" s="2" t="s">
        <v>411</v>
      </c>
      <c r="M33" s="4">
        <v>47322</v>
      </c>
      <c r="N33" s="2" t="str">
        <f>IF(Table1[[#This Row],[Salary]]&lt;=38999,"Low Income",IF(Table1[[#This Row],[Salary]]&lt;=47999,"Average Income",IF(Table1[[#This Row],[Salary]]&lt;=71999,"High Income","Premium Income")))</f>
        <v>Average Income</v>
      </c>
    </row>
    <row r="34" spans="1:14" x14ac:dyDescent="0.3">
      <c r="A34" s="2" t="s">
        <v>33</v>
      </c>
      <c r="B34" s="2" t="s">
        <v>239</v>
      </c>
      <c r="C34" s="1">
        <v>0.4</v>
      </c>
      <c r="D34" s="2" t="str">
        <f>IF(Table1[[#This Row],[Satisfaction Level]]&lt;=0.35,"Low Satisfaction",IF(Table1[[#This Row],[Satisfaction Level]]&lt;=0.55,"Mid Satisfaction","High Satisfaction"))</f>
        <v>Mid Satisfaction</v>
      </c>
      <c r="E34" s="1">
        <v>0.51</v>
      </c>
      <c r="F34" s="3">
        <v>2</v>
      </c>
      <c r="G34" s="3">
        <v>145</v>
      </c>
      <c r="H34" s="3">
        <v>3</v>
      </c>
      <c r="I34" s="3">
        <v>0</v>
      </c>
      <c r="J34" s="3">
        <v>0</v>
      </c>
      <c r="K34" s="3">
        <v>0</v>
      </c>
      <c r="L34" s="2" t="s">
        <v>411</v>
      </c>
      <c r="M34" s="4">
        <v>59502</v>
      </c>
      <c r="N34" s="2" t="str">
        <f>IF(Table1[[#This Row],[Salary]]&lt;=38999,"Low Income",IF(Table1[[#This Row],[Salary]]&lt;=47999,"Average Income",IF(Table1[[#This Row],[Salary]]&lt;=71999,"High Income","Premium Income")))</f>
        <v>High Income</v>
      </c>
    </row>
    <row r="35" spans="1:14" x14ac:dyDescent="0.3">
      <c r="A35" s="2" t="s">
        <v>34</v>
      </c>
      <c r="B35" s="2" t="s">
        <v>240</v>
      </c>
      <c r="C35" s="1">
        <v>0.45</v>
      </c>
      <c r="D35" s="2" t="str">
        <f>IF(Table1[[#This Row],[Satisfaction Level]]&lt;=0.35,"Low Satisfaction",IF(Table1[[#This Row],[Satisfaction Level]]&lt;=0.55,"Mid Satisfaction","High Satisfaction"))</f>
        <v>Mid Satisfaction</v>
      </c>
      <c r="E35" s="1">
        <v>0.55000000000000004</v>
      </c>
      <c r="F35" s="3">
        <v>2</v>
      </c>
      <c r="G35" s="3">
        <v>140</v>
      </c>
      <c r="H35" s="3">
        <v>3</v>
      </c>
      <c r="I35" s="3">
        <v>0</v>
      </c>
      <c r="J35" s="3">
        <v>1</v>
      </c>
      <c r="K35" s="3">
        <v>0</v>
      </c>
      <c r="L35" s="2" t="s">
        <v>411</v>
      </c>
      <c r="M35" s="4">
        <v>30509</v>
      </c>
      <c r="N35" s="2" t="str">
        <f>IF(Table1[[#This Row],[Salary]]&lt;=38999,"Low Income",IF(Table1[[#This Row],[Salary]]&lt;=47999,"Average Income",IF(Table1[[#This Row],[Salary]]&lt;=71999,"High Income","Premium Income")))</f>
        <v>Low Income</v>
      </c>
    </row>
    <row r="36" spans="1:14" x14ac:dyDescent="0.3">
      <c r="A36" s="2" t="s">
        <v>35</v>
      </c>
      <c r="B36" s="2" t="s">
        <v>241</v>
      </c>
      <c r="C36" s="1">
        <v>0.84</v>
      </c>
      <c r="D36" s="2" t="str">
        <f>IF(Table1[[#This Row],[Satisfaction Level]]&lt;=0.35,"Low Satisfaction",IF(Table1[[#This Row],[Satisfaction Level]]&lt;=0.55,"Mid Satisfaction","High Satisfaction"))</f>
        <v>High Satisfaction</v>
      </c>
      <c r="E36" s="1">
        <v>0.87</v>
      </c>
      <c r="F36" s="3">
        <v>4</v>
      </c>
      <c r="G36" s="3">
        <v>246</v>
      </c>
      <c r="H36" s="3">
        <v>6</v>
      </c>
      <c r="I36" s="3">
        <v>0</v>
      </c>
      <c r="J36" s="3">
        <v>1</v>
      </c>
      <c r="K36" s="3">
        <v>0</v>
      </c>
      <c r="L36" s="2" t="s">
        <v>411</v>
      </c>
      <c r="M36" s="4">
        <v>93896</v>
      </c>
      <c r="N36" s="2" t="str">
        <f>IF(Table1[[#This Row],[Salary]]&lt;=38999,"Low Income",IF(Table1[[#This Row],[Salary]]&lt;=47999,"Average Income",IF(Table1[[#This Row],[Salary]]&lt;=71999,"High Income","Premium Income")))</f>
        <v>Premium Income</v>
      </c>
    </row>
    <row r="37" spans="1:14" x14ac:dyDescent="0.3">
      <c r="A37" s="2" t="s">
        <v>36</v>
      </c>
      <c r="B37" s="2" t="s">
        <v>242</v>
      </c>
      <c r="C37" s="1">
        <v>0.1</v>
      </c>
      <c r="D37" s="2" t="str">
        <f>IF(Table1[[#This Row],[Satisfaction Level]]&lt;=0.35,"Low Satisfaction",IF(Table1[[#This Row],[Satisfaction Level]]&lt;=0.55,"Mid Satisfaction","High Satisfaction"))</f>
        <v>Low Satisfaction</v>
      </c>
      <c r="E37" s="1">
        <v>0.94</v>
      </c>
      <c r="F37" s="3">
        <v>6</v>
      </c>
      <c r="G37" s="3">
        <v>255</v>
      </c>
      <c r="H37" s="3">
        <v>4</v>
      </c>
      <c r="I37" s="3">
        <v>0</v>
      </c>
      <c r="J37" s="3">
        <v>0</v>
      </c>
      <c r="K37" s="3">
        <v>0</v>
      </c>
      <c r="L37" s="2" t="s">
        <v>407</v>
      </c>
      <c r="M37" s="4">
        <v>71558</v>
      </c>
      <c r="N37" s="2" t="str">
        <f>IF(Table1[[#This Row],[Salary]]&lt;=38999,"Low Income",IF(Table1[[#This Row],[Salary]]&lt;=47999,"Average Income",IF(Table1[[#This Row],[Salary]]&lt;=71999,"High Income","Premium Income")))</f>
        <v>High Income</v>
      </c>
    </row>
    <row r="38" spans="1:14" x14ac:dyDescent="0.3">
      <c r="A38" s="2" t="s">
        <v>37</v>
      </c>
      <c r="B38" s="2" t="s">
        <v>243</v>
      </c>
      <c r="C38" s="1">
        <v>0.38</v>
      </c>
      <c r="D38" s="2" t="str">
        <f>IF(Table1[[#This Row],[Satisfaction Level]]&lt;=0.35,"Low Satisfaction",IF(Table1[[#This Row],[Satisfaction Level]]&lt;=0.55,"Mid Satisfaction","High Satisfaction"))</f>
        <v>Mid Satisfaction</v>
      </c>
      <c r="E38" s="1">
        <v>0.46</v>
      </c>
      <c r="F38" s="3">
        <v>2</v>
      </c>
      <c r="G38" s="3">
        <v>137</v>
      </c>
      <c r="H38" s="3">
        <v>3</v>
      </c>
      <c r="I38" s="3">
        <v>0</v>
      </c>
      <c r="J38" s="3">
        <v>0</v>
      </c>
      <c r="K38" s="3">
        <v>0</v>
      </c>
      <c r="L38" s="2" t="s">
        <v>407</v>
      </c>
      <c r="M38" s="4">
        <v>87041</v>
      </c>
      <c r="N38" s="2" t="str">
        <f>IF(Table1[[#This Row],[Salary]]&lt;=38999,"Low Income",IF(Table1[[#This Row],[Salary]]&lt;=47999,"Average Income",IF(Table1[[#This Row],[Salary]]&lt;=71999,"High Income","Premium Income")))</f>
        <v>Premium Income</v>
      </c>
    </row>
    <row r="39" spans="1:14" x14ac:dyDescent="0.3">
      <c r="A39" s="2" t="s">
        <v>38</v>
      </c>
      <c r="B39" s="2" t="s">
        <v>244</v>
      </c>
      <c r="C39" s="1">
        <v>0.45</v>
      </c>
      <c r="D39" s="2" t="str">
        <f>IF(Table1[[#This Row],[Satisfaction Level]]&lt;=0.35,"Low Satisfaction",IF(Table1[[#This Row],[Satisfaction Level]]&lt;=0.55,"Mid Satisfaction","High Satisfaction"))</f>
        <v>Mid Satisfaction</v>
      </c>
      <c r="E39" s="1">
        <v>0.5</v>
      </c>
      <c r="F39" s="3">
        <v>2</v>
      </c>
      <c r="G39" s="3">
        <v>126</v>
      </c>
      <c r="H39" s="3">
        <v>3</v>
      </c>
      <c r="I39" s="3">
        <v>0</v>
      </c>
      <c r="J39" s="3">
        <v>0</v>
      </c>
      <c r="K39" s="3">
        <v>0</v>
      </c>
      <c r="L39" s="2" t="s">
        <v>407</v>
      </c>
      <c r="M39" s="4">
        <v>108122</v>
      </c>
      <c r="N39" s="2" t="str">
        <f>IF(Table1[[#This Row],[Salary]]&lt;=38999,"Low Income",IF(Table1[[#This Row],[Salary]]&lt;=47999,"Average Income",IF(Table1[[#This Row],[Salary]]&lt;=71999,"High Income","Premium Income")))</f>
        <v>Premium Income</v>
      </c>
    </row>
    <row r="40" spans="1:14" x14ac:dyDescent="0.3">
      <c r="A40" s="2" t="s">
        <v>39</v>
      </c>
      <c r="B40" s="2" t="s">
        <v>245</v>
      </c>
      <c r="C40" s="1">
        <v>0.11</v>
      </c>
      <c r="D40" s="2" t="str">
        <f>IF(Table1[[#This Row],[Satisfaction Level]]&lt;=0.35,"Low Satisfaction",IF(Table1[[#This Row],[Satisfaction Level]]&lt;=0.55,"Mid Satisfaction","High Satisfaction"))</f>
        <v>Low Satisfaction</v>
      </c>
      <c r="E40" s="1">
        <v>0.89</v>
      </c>
      <c r="F40" s="3">
        <v>6</v>
      </c>
      <c r="G40" s="3">
        <v>306</v>
      </c>
      <c r="H40" s="3">
        <v>4</v>
      </c>
      <c r="I40" s="3">
        <v>0</v>
      </c>
      <c r="J40" s="3">
        <v>1</v>
      </c>
      <c r="K40" s="3">
        <v>0</v>
      </c>
      <c r="L40" s="2" t="s">
        <v>407</v>
      </c>
      <c r="M40" s="4">
        <v>101041</v>
      </c>
      <c r="N40" s="2" t="str">
        <f>IF(Table1[[#This Row],[Salary]]&lt;=38999,"Low Income",IF(Table1[[#This Row],[Salary]]&lt;=47999,"Average Income",IF(Table1[[#This Row],[Salary]]&lt;=71999,"High Income","Premium Income")))</f>
        <v>Premium Income</v>
      </c>
    </row>
    <row r="41" spans="1:14" x14ac:dyDescent="0.3">
      <c r="A41" s="2" t="s">
        <v>40</v>
      </c>
      <c r="B41" s="2" t="s">
        <v>246</v>
      </c>
      <c r="C41" s="1">
        <v>0.41</v>
      </c>
      <c r="D41" s="2" t="str">
        <f>IF(Table1[[#This Row],[Satisfaction Level]]&lt;=0.35,"Low Satisfaction",IF(Table1[[#This Row],[Satisfaction Level]]&lt;=0.55,"Mid Satisfaction","High Satisfaction"))</f>
        <v>Mid Satisfaction</v>
      </c>
      <c r="E41" s="1">
        <v>0.54</v>
      </c>
      <c r="F41" s="3">
        <v>2</v>
      </c>
      <c r="G41" s="3">
        <v>152</v>
      </c>
      <c r="H41" s="3">
        <v>3</v>
      </c>
      <c r="I41" s="3">
        <v>0</v>
      </c>
      <c r="J41" s="3">
        <v>0</v>
      </c>
      <c r="K41" s="3">
        <v>0</v>
      </c>
      <c r="L41" s="2" t="s">
        <v>407</v>
      </c>
      <c r="M41" s="4">
        <v>90310</v>
      </c>
      <c r="N41" s="2" t="str">
        <f>IF(Table1[[#This Row],[Salary]]&lt;=38999,"Low Income",IF(Table1[[#This Row],[Salary]]&lt;=47999,"Average Income",IF(Table1[[#This Row],[Salary]]&lt;=71999,"High Income","Premium Income")))</f>
        <v>Premium Income</v>
      </c>
    </row>
    <row r="42" spans="1:14" x14ac:dyDescent="0.3">
      <c r="A42" s="2" t="s">
        <v>41</v>
      </c>
      <c r="B42" s="2" t="s">
        <v>247</v>
      </c>
      <c r="C42" s="1">
        <v>0.87</v>
      </c>
      <c r="D42" s="2" t="str">
        <f>IF(Table1[[#This Row],[Satisfaction Level]]&lt;=0.35,"Low Satisfaction",IF(Table1[[#This Row],[Satisfaction Level]]&lt;=0.55,"Mid Satisfaction","High Satisfaction"))</f>
        <v>High Satisfaction</v>
      </c>
      <c r="E42" s="1">
        <v>0.88</v>
      </c>
      <c r="F42" s="3">
        <v>5</v>
      </c>
      <c r="G42" s="3">
        <v>269</v>
      </c>
      <c r="H42" s="3">
        <v>5</v>
      </c>
      <c r="I42" s="3">
        <v>0</v>
      </c>
      <c r="J42" s="3">
        <v>0</v>
      </c>
      <c r="K42" s="3">
        <v>0</v>
      </c>
      <c r="L42" s="2" t="s">
        <v>407</v>
      </c>
      <c r="M42" s="4">
        <v>98912</v>
      </c>
      <c r="N42" s="2" t="str">
        <f>IF(Table1[[#This Row],[Salary]]&lt;=38999,"Low Income",IF(Table1[[#This Row],[Salary]]&lt;=47999,"Average Income",IF(Table1[[#This Row],[Salary]]&lt;=71999,"High Income","Premium Income")))</f>
        <v>Premium Income</v>
      </c>
    </row>
    <row r="43" spans="1:14" x14ac:dyDescent="0.3">
      <c r="A43" s="2" t="s">
        <v>42</v>
      </c>
      <c r="B43" s="2" t="s">
        <v>248</v>
      </c>
      <c r="C43" s="1">
        <v>0.45</v>
      </c>
      <c r="D43" s="2" t="str">
        <f>IF(Table1[[#This Row],[Satisfaction Level]]&lt;=0.35,"Low Satisfaction",IF(Table1[[#This Row],[Satisfaction Level]]&lt;=0.55,"Mid Satisfaction","High Satisfaction"))</f>
        <v>Mid Satisfaction</v>
      </c>
      <c r="E43" s="1">
        <v>0.48</v>
      </c>
      <c r="F43" s="3">
        <v>2</v>
      </c>
      <c r="G43" s="3">
        <v>158</v>
      </c>
      <c r="H43" s="3">
        <v>3</v>
      </c>
      <c r="I43" s="3">
        <v>0</v>
      </c>
      <c r="J43" s="3">
        <v>0</v>
      </c>
      <c r="K43" s="3">
        <v>0</v>
      </c>
      <c r="L43" s="2" t="s">
        <v>407</v>
      </c>
      <c r="M43" s="4">
        <v>64328</v>
      </c>
      <c r="N43" s="2" t="str">
        <f>IF(Table1[[#This Row],[Salary]]&lt;=38999,"Low Income",IF(Table1[[#This Row],[Salary]]&lt;=47999,"Average Income",IF(Table1[[#This Row],[Salary]]&lt;=71999,"High Income","Premium Income")))</f>
        <v>High Income</v>
      </c>
    </row>
    <row r="44" spans="1:14" x14ac:dyDescent="0.3">
      <c r="A44" s="2" t="s">
        <v>43</v>
      </c>
      <c r="B44" s="2" t="s">
        <v>249</v>
      </c>
      <c r="C44" s="1">
        <v>0.4</v>
      </c>
      <c r="D44" s="2" t="str">
        <f>IF(Table1[[#This Row],[Satisfaction Level]]&lt;=0.35,"Low Satisfaction",IF(Table1[[#This Row],[Satisfaction Level]]&lt;=0.55,"Mid Satisfaction","High Satisfaction"))</f>
        <v>Mid Satisfaction</v>
      </c>
      <c r="E44" s="1">
        <v>0.46</v>
      </c>
      <c r="F44" s="3">
        <v>2</v>
      </c>
      <c r="G44" s="3">
        <v>127</v>
      </c>
      <c r="H44" s="3">
        <v>3</v>
      </c>
      <c r="I44" s="3">
        <v>0</v>
      </c>
      <c r="J44" s="3">
        <v>0</v>
      </c>
      <c r="K44" s="3">
        <v>0</v>
      </c>
      <c r="L44" s="2" t="s">
        <v>407</v>
      </c>
      <c r="M44" s="4">
        <v>102592</v>
      </c>
      <c r="N44" s="2" t="str">
        <f>IF(Table1[[#This Row],[Salary]]&lt;=38999,"Low Income",IF(Table1[[#This Row],[Salary]]&lt;=47999,"Average Income",IF(Table1[[#This Row],[Salary]]&lt;=71999,"High Income","Premium Income")))</f>
        <v>Premium Income</v>
      </c>
    </row>
    <row r="45" spans="1:14" x14ac:dyDescent="0.3">
      <c r="A45" s="2" t="s">
        <v>44</v>
      </c>
      <c r="B45" s="2" t="s">
        <v>250</v>
      </c>
      <c r="C45" s="1">
        <v>0.1</v>
      </c>
      <c r="D45" s="2" t="str">
        <f>IF(Table1[[#This Row],[Satisfaction Level]]&lt;=0.35,"Low Satisfaction",IF(Table1[[#This Row],[Satisfaction Level]]&lt;=0.55,"Mid Satisfaction","High Satisfaction"))</f>
        <v>Low Satisfaction</v>
      </c>
      <c r="E45" s="1">
        <v>0.8</v>
      </c>
      <c r="F45" s="3">
        <v>7</v>
      </c>
      <c r="G45" s="3">
        <v>281</v>
      </c>
      <c r="H45" s="3">
        <v>4</v>
      </c>
      <c r="I45" s="3">
        <v>0</v>
      </c>
      <c r="J45" s="3">
        <v>0</v>
      </c>
      <c r="K45" s="3">
        <v>0</v>
      </c>
      <c r="L45" s="2" t="s">
        <v>407</v>
      </c>
      <c r="M45" s="4">
        <v>61891</v>
      </c>
      <c r="N45" s="2" t="str">
        <f>IF(Table1[[#This Row],[Salary]]&lt;=38999,"Low Income",IF(Table1[[#This Row],[Salary]]&lt;=47999,"Average Income",IF(Table1[[#This Row],[Salary]]&lt;=71999,"High Income","Premium Income")))</f>
        <v>High Income</v>
      </c>
    </row>
    <row r="46" spans="1:14" x14ac:dyDescent="0.3">
      <c r="A46" s="2" t="s">
        <v>45</v>
      </c>
      <c r="B46" s="2" t="s">
        <v>251</v>
      </c>
      <c r="C46" s="1">
        <v>0.09</v>
      </c>
      <c r="D46" s="2" t="str">
        <f>IF(Table1[[#This Row],[Satisfaction Level]]&lt;=0.35,"Low Satisfaction",IF(Table1[[#This Row],[Satisfaction Level]]&lt;=0.55,"Mid Satisfaction","High Satisfaction"))</f>
        <v>Low Satisfaction</v>
      </c>
      <c r="E46" s="1">
        <v>0.89</v>
      </c>
      <c r="F46" s="3">
        <v>6</v>
      </c>
      <c r="G46" s="3">
        <v>276</v>
      </c>
      <c r="H46" s="3">
        <v>4</v>
      </c>
      <c r="I46" s="3">
        <v>0</v>
      </c>
      <c r="J46" s="3">
        <v>0</v>
      </c>
      <c r="K46" s="3">
        <v>0</v>
      </c>
      <c r="L46" s="2" t="s">
        <v>407</v>
      </c>
      <c r="M46" s="4">
        <v>65633</v>
      </c>
      <c r="N46" s="2" t="str">
        <f>IF(Table1[[#This Row],[Salary]]&lt;=38999,"Low Income",IF(Table1[[#This Row],[Salary]]&lt;=47999,"Average Income",IF(Table1[[#This Row],[Salary]]&lt;=71999,"High Income","Premium Income")))</f>
        <v>High Income</v>
      </c>
    </row>
    <row r="47" spans="1:14" x14ac:dyDescent="0.3">
      <c r="A47" s="2" t="s">
        <v>46</v>
      </c>
      <c r="B47" s="2" t="s">
        <v>252</v>
      </c>
      <c r="C47" s="1">
        <v>0.84</v>
      </c>
      <c r="D47" s="2" t="str">
        <f>IF(Table1[[#This Row],[Satisfaction Level]]&lt;=0.35,"Low Satisfaction",IF(Table1[[#This Row],[Satisfaction Level]]&lt;=0.55,"Mid Satisfaction","High Satisfaction"))</f>
        <v>High Satisfaction</v>
      </c>
      <c r="E47" s="1">
        <v>0.74</v>
      </c>
      <c r="F47" s="3">
        <v>3</v>
      </c>
      <c r="G47" s="3">
        <v>182</v>
      </c>
      <c r="H47" s="3">
        <v>4</v>
      </c>
      <c r="I47" s="3">
        <v>0</v>
      </c>
      <c r="J47" s="3">
        <v>0</v>
      </c>
      <c r="K47" s="3">
        <v>0</v>
      </c>
      <c r="L47" s="2" t="s">
        <v>407</v>
      </c>
      <c r="M47" s="4">
        <v>49778</v>
      </c>
      <c r="N47" s="2" t="str">
        <f>IF(Table1[[#This Row],[Salary]]&lt;=38999,"Low Income",IF(Table1[[#This Row],[Salary]]&lt;=47999,"Average Income",IF(Table1[[#This Row],[Salary]]&lt;=71999,"High Income","Premium Income")))</f>
        <v>High Income</v>
      </c>
    </row>
    <row r="48" spans="1:14" x14ac:dyDescent="0.3">
      <c r="A48" s="2" t="s">
        <v>47</v>
      </c>
      <c r="B48" s="2" t="s">
        <v>253</v>
      </c>
      <c r="C48" s="1">
        <v>0.4</v>
      </c>
      <c r="D48" s="2" t="str">
        <f>IF(Table1[[#This Row],[Satisfaction Level]]&lt;=0.35,"Low Satisfaction",IF(Table1[[#This Row],[Satisfaction Level]]&lt;=0.55,"Mid Satisfaction","High Satisfaction"))</f>
        <v>Mid Satisfaction</v>
      </c>
      <c r="E48" s="1">
        <v>0.55000000000000004</v>
      </c>
      <c r="F48" s="3">
        <v>2</v>
      </c>
      <c r="G48" s="3">
        <v>147</v>
      </c>
      <c r="H48" s="3">
        <v>3</v>
      </c>
      <c r="I48" s="3">
        <v>0</v>
      </c>
      <c r="J48" s="3">
        <v>1</v>
      </c>
      <c r="K48" s="3">
        <v>0</v>
      </c>
      <c r="L48" s="2" t="s">
        <v>408</v>
      </c>
      <c r="M48" s="4">
        <v>51123</v>
      </c>
      <c r="N48" s="2" t="str">
        <f>IF(Table1[[#This Row],[Salary]]&lt;=38999,"Low Income",IF(Table1[[#This Row],[Salary]]&lt;=47999,"Average Income",IF(Table1[[#This Row],[Salary]]&lt;=71999,"High Income","Premium Income")))</f>
        <v>High Income</v>
      </c>
    </row>
    <row r="49" spans="1:14" x14ac:dyDescent="0.3">
      <c r="A49" s="2" t="s">
        <v>48</v>
      </c>
      <c r="B49" s="2" t="s">
        <v>254</v>
      </c>
      <c r="C49" s="1">
        <v>0.56999999999999995</v>
      </c>
      <c r="D49" s="2" t="str">
        <f>IF(Table1[[#This Row],[Satisfaction Level]]&lt;=0.35,"Low Satisfaction",IF(Table1[[#This Row],[Satisfaction Level]]&lt;=0.55,"Mid Satisfaction","High Satisfaction"))</f>
        <v>High Satisfaction</v>
      </c>
      <c r="E49" s="1">
        <v>0.7</v>
      </c>
      <c r="F49" s="3">
        <v>3</v>
      </c>
      <c r="G49" s="3">
        <v>273</v>
      </c>
      <c r="H49" s="3">
        <v>6</v>
      </c>
      <c r="I49" s="3">
        <v>0</v>
      </c>
      <c r="J49" s="3">
        <v>1</v>
      </c>
      <c r="K49" s="3">
        <v>0</v>
      </c>
      <c r="L49" s="2" t="s">
        <v>408</v>
      </c>
      <c r="M49" s="4">
        <v>70095</v>
      </c>
      <c r="N49" s="2" t="str">
        <f>IF(Table1[[#This Row],[Salary]]&lt;=38999,"Low Income",IF(Table1[[#This Row],[Salary]]&lt;=47999,"Average Income",IF(Table1[[#This Row],[Salary]]&lt;=71999,"High Income","Premium Income")))</f>
        <v>High Income</v>
      </c>
    </row>
    <row r="50" spans="1:14" x14ac:dyDescent="0.3">
      <c r="A50" s="2" t="s">
        <v>49</v>
      </c>
      <c r="B50" s="2" t="s">
        <v>255</v>
      </c>
      <c r="C50" s="1">
        <v>0.4</v>
      </c>
      <c r="D50" s="2" t="str">
        <f>IF(Table1[[#This Row],[Satisfaction Level]]&lt;=0.35,"Low Satisfaction",IF(Table1[[#This Row],[Satisfaction Level]]&lt;=0.55,"Mid Satisfaction","High Satisfaction"))</f>
        <v>Mid Satisfaction</v>
      </c>
      <c r="E50" s="1">
        <v>0.54</v>
      </c>
      <c r="F50" s="3">
        <v>2</v>
      </c>
      <c r="G50" s="3">
        <v>148</v>
      </c>
      <c r="H50" s="3">
        <v>3</v>
      </c>
      <c r="I50" s="3">
        <v>0</v>
      </c>
      <c r="J50" s="3">
        <v>0</v>
      </c>
      <c r="K50" s="3">
        <v>0</v>
      </c>
      <c r="L50" s="2" t="s">
        <v>408</v>
      </c>
      <c r="M50" s="4">
        <v>73157</v>
      </c>
      <c r="N50" s="2" t="str">
        <f>IF(Table1[[#This Row],[Salary]]&lt;=38999,"Low Income",IF(Table1[[#This Row],[Salary]]&lt;=47999,"Average Income",IF(Table1[[#This Row],[Salary]]&lt;=71999,"High Income","Premium Income")))</f>
        <v>Premium Income</v>
      </c>
    </row>
    <row r="51" spans="1:14" x14ac:dyDescent="0.3">
      <c r="A51" s="2" t="s">
        <v>50</v>
      </c>
      <c r="B51" s="2" t="s">
        <v>256</v>
      </c>
      <c r="C51" s="1">
        <v>0.43</v>
      </c>
      <c r="D51" s="2" t="str">
        <f>IF(Table1[[#This Row],[Satisfaction Level]]&lt;=0.35,"Low Satisfaction",IF(Table1[[#This Row],[Satisfaction Level]]&lt;=0.55,"Mid Satisfaction","High Satisfaction"))</f>
        <v>Mid Satisfaction</v>
      </c>
      <c r="E51" s="1">
        <v>0.47</v>
      </c>
      <c r="F51" s="3">
        <v>2</v>
      </c>
      <c r="G51" s="3">
        <v>147</v>
      </c>
      <c r="H51" s="3">
        <v>3</v>
      </c>
      <c r="I51" s="3">
        <v>0</v>
      </c>
      <c r="J51" s="3">
        <v>0</v>
      </c>
      <c r="K51" s="3">
        <v>0</v>
      </c>
      <c r="L51" s="2" t="s">
        <v>408</v>
      </c>
      <c r="M51" s="4">
        <v>90439</v>
      </c>
      <c r="N51" s="2" t="str">
        <f>IF(Table1[[#This Row],[Salary]]&lt;=38999,"Low Income",IF(Table1[[#This Row],[Salary]]&lt;=47999,"Average Income",IF(Table1[[#This Row],[Salary]]&lt;=71999,"High Income","Premium Income")))</f>
        <v>Premium Income</v>
      </c>
    </row>
    <row r="52" spans="1:14" x14ac:dyDescent="0.3">
      <c r="A52" s="2" t="s">
        <v>51</v>
      </c>
      <c r="B52" s="2" t="s">
        <v>257</v>
      </c>
      <c r="C52" s="1">
        <v>0.13</v>
      </c>
      <c r="D52" s="2" t="str">
        <f>IF(Table1[[#This Row],[Satisfaction Level]]&lt;=0.35,"Low Satisfaction",IF(Table1[[#This Row],[Satisfaction Level]]&lt;=0.55,"Mid Satisfaction","High Satisfaction"))</f>
        <v>Low Satisfaction</v>
      </c>
      <c r="E52" s="1">
        <v>0.78</v>
      </c>
      <c r="F52" s="3">
        <v>6</v>
      </c>
      <c r="G52" s="3">
        <v>152</v>
      </c>
      <c r="H52" s="3">
        <v>2</v>
      </c>
      <c r="I52" s="3">
        <v>0</v>
      </c>
      <c r="J52" s="3">
        <v>1</v>
      </c>
      <c r="K52" s="3">
        <v>0</v>
      </c>
      <c r="L52" s="2" t="s">
        <v>408</v>
      </c>
      <c r="M52" s="4">
        <v>33105</v>
      </c>
      <c r="N52" s="2" t="str">
        <f>IF(Table1[[#This Row],[Salary]]&lt;=38999,"Low Income",IF(Table1[[#This Row],[Salary]]&lt;=47999,"Average Income",IF(Table1[[#This Row],[Salary]]&lt;=71999,"High Income","Premium Income")))</f>
        <v>Low Income</v>
      </c>
    </row>
    <row r="53" spans="1:14" x14ac:dyDescent="0.3">
      <c r="A53" s="2" t="s">
        <v>52</v>
      </c>
      <c r="B53" s="2" t="s">
        <v>258</v>
      </c>
      <c r="C53" s="1">
        <v>0.44</v>
      </c>
      <c r="D53" s="2" t="str">
        <f>IF(Table1[[#This Row],[Satisfaction Level]]&lt;=0.35,"Low Satisfaction",IF(Table1[[#This Row],[Satisfaction Level]]&lt;=0.55,"Mid Satisfaction","High Satisfaction"))</f>
        <v>Mid Satisfaction</v>
      </c>
      <c r="E53" s="1">
        <v>0.55000000000000004</v>
      </c>
      <c r="F53" s="3">
        <v>2</v>
      </c>
      <c r="G53" s="3">
        <v>135</v>
      </c>
      <c r="H53" s="3">
        <v>3</v>
      </c>
      <c r="I53" s="3">
        <v>0</v>
      </c>
      <c r="J53" s="3">
        <v>1</v>
      </c>
      <c r="K53" s="3">
        <v>0</v>
      </c>
      <c r="L53" s="2" t="s">
        <v>408</v>
      </c>
      <c r="M53" s="4">
        <v>107751</v>
      </c>
      <c r="N53" s="2" t="str">
        <f>IF(Table1[[#This Row],[Salary]]&lt;=38999,"Low Income",IF(Table1[[#This Row],[Salary]]&lt;=47999,"Average Income",IF(Table1[[#This Row],[Salary]]&lt;=71999,"High Income","Premium Income")))</f>
        <v>Premium Income</v>
      </c>
    </row>
    <row r="54" spans="1:14" x14ac:dyDescent="0.3">
      <c r="A54" s="2" t="s">
        <v>53</v>
      </c>
      <c r="B54" s="2" t="s">
        <v>259</v>
      </c>
      <c r="C54" s="1">
        <v>0.38</v>
      </c>
      <c r="D54" s="2" t="str">
        <f>IF(Table1[[#This Row],[Satisfaction Level]]&lt;=0.35,"Low Satisfaction",IF(Table1[[#This Row],[Satisfaction Level]]&lt;=0.55,"Mid Satisfaction","High Satisfaction"))</f>
        <v>Mid Satisfaction</v>
      </c>
      <c r="E54" s="1">
        <v>0.55000000000000004</v>
      </c>
      <c r="F54" s="3">
        <v>2</v>
      </c>
      <c r="G54" s="3">
        <v>134</v>
      </c>
      <c r="H54" s="3">
        <v>3</v>
      </c>
      <c r="I54" s="3">
        <v>0</v>
      </c>
      <c r="J54" s="3">
        <v>0</v>
      </c>
      <c r="K54" s="3">
        <v>0</v>
      </c>
      <c r="L54" s="2" t="s">
        <v>408</v>
      </c>
      <c r="M54" s="4">
        <v>38878</v>
      </c>
      <c r="N54" s="2" t="str">
        <f>IF(Table1[[#This Row],[Salary]]&lt;=38999,"Low Income",IF(Table1[[#This Row],[Salary]]&lt;=47999,"Average Income",IF(Table1[[#This Row],[Salary]]&lt;=71999,"High Income","Premium Income")))</f>
        <v>Low Income</v>
      </c>
    </row>
    <row r="55" spans="1:14" x14ac:dyDescent="0.3">
      <c r="A55" s="2" t="s">
        <v>54</v>
      </c>
      <c r="B55" s="2" t="s">
        <v>418</v>
      </c>
      <c r="C55" s="1">
        <v>0.39</v>
      </c>
      <c r="D55" s="2" t="str">
        <f>IF(Table1[[#This Row],[Satisfaction Level]]&lt;=0.35,"Low Satisfaction",IF(Table1[[#This Row],[Satisfaction Level]]&lt;=0.55,"Mid Satisfaction","High Satisfaction"))</f>
        <v>Mid Satisfaction</v>
      </c>
      <c r="E55" s="1">
        <v>0.54</v>
      </c>
      <c r="F55" s="3">
        <v>2</v>
      </c>
      <c r="G55" s="3">
        <v>132</v>
      </c>
      <c r="H55" s="3">
        <v>3</v>
      </c>
      <c r="I55" s="3">
        <v>0</v>
      </c>
      <c r="J55" s="3">
        <v>0</v>
      </c>
      <c r="K55" s="3">
        <v>0</v>
      </c>
      <c r="L55" s="2" t="s">
        <v>408</v>
      </c>
      <c r="M55" s="4">
        <v>80976</v>
      </c>
      <c r="N55" s="2" t="str">
        <f>IF(Table1[[#This Row],[Salary]]&lt;=38999,"Low Income",IF(Table1[[#This Row],[Salary]]&lt;=47999,"Average Income",IF(Table1[[#This Row],[Salary]]&lt;=71999,"High Income","Premium Income")))</f>
        <v>Premium Income</v>
      </c>
    </row>
    <row r="56" spans="1:14" x14ac:dyDescent="0.3">
      <c r="A56" s="2" t="s">
        <v>55</v>
      </c>
      <c r="B56" s="2" t="s">
        <v>260</v>
      </c>
      <c r="C56" s="1">
        <v>0.1</v>
      </c>
      <c r="D56" s="2" t="str">
        <f>IF(Table1[[#This Row],[Satisfaction Level]]&lt;=0.35,"Low Satisfaction",IF(Table1[[#This Row],[Satisfaction Level]]&lt;=0.55,"Mid Satisfaction","High Satisfaction"))</f>
        <v>Low Satisfaction</v>
      </c>
      <c r="E56" s="1">
        <v>0.92</v>
      </c>
      <c r="F56" s="3">
        <v>7</v>
      </c>
      <c r="G56" s="3">
        <v>307</v>
      </c>
      <c r="H56" s="3">
        <v>4</v>
      </c>
      <c r="I56" s="3">
        <v>0</v>
      </c>
      <c r="J56" s="3">
        <v>1</v>
      </c>
      <c r="K56" s="3">
        <v>0</v>
      </c>
      <c r="L56" s="2" t="s">
        <v>408</v>
      </c>
      <c r="M56" s="4">
        <v>101100</v>
      </c>
      <c r="N56" s="2" t="str">
        <f>IF(Table1[[#This Row],[Salary]]&lt;=38999,"Low Income",IF(Table1[[#This Row],[Salary]]&lt;=47999,"Average Income",IF(Table1[[#This Row],[Salary]]&lt;=71999,"High Income","Premium Income")))</f>
        <v>Premium Income</v>
      </c>
    </row>
    <row r="57" spans="1:14" x14ac:dyDescent="0.3">
      <c r="A57" s="2" t="s">
        <v>56</v>
      </c>
      <c r="B57" s="2" t="s">
        <v>261</v>
      </c>
      <c r="C57" s="1">
        <v>0.37</v>
      </c>
      <c r="D57" s="2" t="str">
        <f>IF(Table1[[#This Row],[Satisfaction Level]]&lt;=0.35,"Low Satisfaction",IF(Table1[[#This Row],[Satisfaction Level]]&lt;=0.55,"Mid Satisfaction","High Satisfaction"))</f>
        <v>Mid Satisfaction</v>
      </c>
      <c r="E57" s="1">
        <v>0.46</v>
      </c>
      <c r="F57" s="3">
        <v>2</v>
      </c>
      <c r="G57" s="3">
        <v>140</v>
      </c>
      <c r="H57" s="3">
        <v>3</v>
      </c>
      <c r="I57" s="3">
        <v>0</v>
      </c>
      <c r="J57" s="3">
        <v>0</v>
      </c>
      <c r="K57" s="3">
        <v>0</v>
      </c>
      <c r="L57" s="2" t="s">
        <v>408</v>
      </c>
      <c r="M57" s="4">
        <v>116888</v>
      </c>
      <c r="N57" s="2" t="str">
        <f>IF(Table1[[#This Row],[Salary]]&lt;=38999,"Low Income",IF(Table1[[#This Row],[Salary]]&lt;=47999,"Average Income",IF(Table1[[#This Row],[Salary]]&lt;=71999,"High Income","Premium Income")))</f>
        <v>Premium Income</v>
      </c>
    </row>
    <row r="58" spans="1:14" x14ac:dyDescent="0.3">
      <c r="A58" s="2" t="s">
        <v>57</v>
      </c>
      <c r="B58" s="2" t="s">
        <v>262</v>
      </c>
      <c r="C58" s="1">
        <v>0.11</v>
      </c>
      <c r="D58" s="2" t="str">
        <f>IF(Table1[[#This Row],[Satisfaction Level]]&lt;=0.35,"Low Satisfaction",IF(Table1[[#This Row],[Satisfaction Level]]&lt;=0.55,"Mid Satisfaction","High Satisfaction"))</f>
        <v>Low Satisfaction</v>
      </c>
      <c r="E58" s="1">
        <v>0.94</v>
      </c>
      <c r="F58" s="3">
        <v>7</v>
      </c>
      <c r="G58" s="3">
        <v>255</v>
      </c>
      <c r="H58" s="3">
        <v>4</v>
      </c>
      <c r="I58" s="3">
        <v>0</v>
      </c>
      <c r="J58" s="3">
        <v>1</v>
      </c>
      <c r="K58" s="3">
        <v>0</v>
      </c>
      <c r="L58" s="2" t="s">
        <v>408</v>
      </c>
      <c r="M58" s="4">
        <v>54047</v>
      </c>
      <c r="N58" s="2" t="str">
        <f>IF(Table1[[#This Row],[Salary]]&lt;=38999,"Low Income",IF(Table1[[#This Row],[Salary]]&lt;=47999,"Average Income",IF(Table1[[#This Row],[Salary]]&lt;=71999,"High Income","Premium Income")))</f>
        <v>High Income</v>
      </c>
    </row>
    <row r="59" spans="1:14" x14ac:dyDescent="0.3">
      <c r="A59" s="2" t="s">
        <v>58</v>
      </c>
      <c r="B59" s="2" t="s">
        <v>263</v>
      </c>
      <c r="C59" s="1">
        <v>0.1</v>
      </c>
      <c r="D59" s="2" t="str">
        <f>IF(Table1[[#This Row],[Satisfaction Level]]&lt;=0.35,"Low Satisfaction",IF(Table1[[#This Row],[Satisfaction Level]]&lt;=0.55,"Mid Satisfaction","High Satisfaction"))</f>
        <v>Low Satisfaction</v>
      </c>
      <c r="E59" s="1">
        <v>0.81</v>
      </c>
      <c r="F59" s="3">
        <v>6</v>
      </c>
      <c r="G59" s="3">
        <v>309</v>
      </c>
      <c r="H59" s="3">
        <v>4</v>
      </c>
      <c r="I59" s="3">
        <v>0</v>
      </c>
      <c r="J59" s="3">
        <v>0</v>
      </c>
      <c r="K59" s="3">
        <v>0</v>
      </c>
      <c r="L59" s="2" t="s">
        <v>407</v>
      </c>
      <c r="M59" s="4">
        <v>80228</v>
      </c>
      <c r="N59" s="2" t="str">
        <f>IF(Table1[[#This Row],[Salary]]&lt;=38999,"Low Income",IF(Table1[[#This Row],[Salary]]&lt;=47999,"Average Income",IF(Table1[[#This Row],[Salary]]&lt;=71999,"High Income","Premium Income")))</f>
        <v>Premium Income</v>
      </c>
    </row>
    <row r="60" spans="1:14" x14ac:dyDescent="0.3">
      <c r="A60" s="2" t="s">
        <v>59</v>
      </c>
      <c r="B60" s="2" t="s">
        <v>264</v>
      </c>
      <c r="C60" s="1">
        <v>0.38</v>
      </c>
      <c r="D60" s="2" t="str">
        <f>IF(Table1[[#This Row],[Satisfaction Level]]&lt;=0.35,"Low Satisfaction",IF(Table1[[#This Row],[Satisfaction Level]]&lt;=0.55,"Mid Satisfaction","High Satisfaction"))</f>
        <v>Mid Satisfaction</v>
      </c>
      <c r="E60" s="1">
        <v>0.54</v>
      </c>
      <c r="F60" s="3">
        <v>2</v>
      </c>
      <c r="G60" s="3">
        <v>128</v>
      </c>
      <c r="H60" s="3">
        <v>3</v>
      </c>
      <c r="I60" s="3">
        <v>0</v>
      </c>
      <c r="J60" s="3">
        <v>1</v>
      </c>
      <c r="K60" s="3">
        <v>0</v>
      </c>
      <c r="L60" s="2" t="s">
        <v>407</v>
      </c>
      <c r="M60" s="4">
        <v>95289</v>
      </c>
      <c r="N60" s="2" t="str">
        <f>IF(Table1[[#This Row],[Salary]]&lt;=38999,"Low Income",IF(Table1[[#This Row],[Salary]]&lt;=47999,"Average Income",IF(Table1[[#This Row],[Salary]]&lt;=71999,"High Income","Premium Income")))</f>
        <v>Premium Income</v>
      </c>
    </row>
    <row r="61" spans="1:14" x14ac:dyDescent="0.3">
      <c r="A61" s="2" t="s">
        <v>60</v>
      </c>
      <c r="B61" s="2" t="s">
        <v>265</v>
      </c>
      <c r="C61" s="1">
        <v>0.85</v>
      </c>
      <c r="D61" s="2" t="str">
        <f>IF(Table1[[#This Row],[Satisfaction Level]]&lt;=0.35,"Low Satisfaction",IF(Table1[[#This Row],[Satisfaction Level]]&lt;=0.55,"Mid Satisfaction","High Satisfaction"))</f>
        <v>High Satisfaction</v>
      </c>
      <c r="E61" s="1">
        <v>1</v>
      </c>
      <c r="F61" s="3">
        <v>4</v>
      </c>
      <c r="G61" s="3">
        <v>225</v>
      </c>
      <c r="H61" s="3">
        <v>5</v>
      </c>
      <c r="I61" s="3">
        <v>0</v>
      </c>
      <c r="J61" s="3">
        <v>1</v>
      </c>
      <c r="K61" s="3">
        <v>0</v>
      </c>
      <c r="L61" s="2" t="s">
        <v>407</v>
      </c>
      <c r="M61" s="4">
        <v>59877</v>
      </c>
      <c r="N61" s="2" t="str">
        <f>IF(Table1[[#This Row],[Salary]]&lt;=38999,"Low Income",IF(Table1[[#This Row],[Salary]]&lt;=47999,"Average Income",IF(Table1[[#This Row],[Salary]]&lt;=71999,"High Income","Premium Income")))</f>
        <v>High Income</v>
      </c>
    </row>
    <row r="62" spans="1:14" x14ac:dyDescent="0.3">
      <c r="A62" s="2" t="s">
        <v>61</v>
      </c>
      <c r="B62" s="2" t="s">
        <v>266</v>
      </c>
      <c r="C62" s="1">
        <v>0.85</v>
      </c>
      <c r="D62" s="2" t="str">
        <f>IF(Table1[[#This Row],[Satisfaction Level]]&lt;=0.35,"Low Satisfaction",IF(Table1[[#This Row],[Satisfaction Level]]&lt;=0.55,"Mid Satisfaction","High Satisfaction"))</f>
        <v>High Satisfaction</v>
      </c>
      <c r="E62" s="1">
        <v>0.91</v>
      </c>
      <c r="F62" s="3">
        <v>5</v>
      </c>
      <c r="G62" s="3">
        <v>226</v>
      </c>
      <c r="H62" s="3">
        <v>5</v>
      </c>
      <c r="I62" s="3">
        <v>0</v>
      </c>
      <c r="J62" s="3">
        <v>0</v>
      </c>
      <c r="K62" s="3">
        <v>0</v>
      </c>
      <c r="L62" s="2" t="s">
        <v>409</v>
      </c>
      <c r="M62" s="4">
        <v>88117</v>
      </c>
      <c r="N62" s="2" t="str">
        <f>IF(Table1[[#This Row],[Salary]]&lt;=38999,"Low Income",IF(Table1[[#This Row],[Salary]]&lt;=47999,"Average Income",IF(Table1[[#This Row],[Salary]]&lt;=71999,"High Income","Premium Income")))</f>
        <v>Premium Income</v>
      </c>
    </row>
    <row r="63" spans="1:14" x14ac:dyDescent="0.3">
      <c r="A63" s="2" t="s">
        <v>62</v>
      </c>
      <c r="B63" s="2" t="s">
        <v>267</v>
      </c>
      <c r="C63" s="1">
        <v>0.11</v>
      </c>
      <c r="D63" s="2" t="str">
        <f>IF(Table1[[#This Row],[Satisfaction Level]]&lt;=0.35,"Low Satisfaction",IF(Table1[[#This Row],[Satisfaction Level]]&lt;=0.55,"Mid Satisfaction","High Satisfaction"))</f>
        <v>Low Satisfaction</v>
      </c>
      <c r="E63" s="1">
        <v>0.93</v>
      </c>
      <c r="F63" s="3">
        <v>7</v>
      </c>
      <c r="G63" s="3">
        <v>308</v>
      </c>
      <c r="H63" s="3">
        <v>4</v>
      </c>
      <c r="I63" s="3">
        <v>0</v>
      </c>
      <c r="J63" s="3">
        <v>0</v>
      </c>
      <c r="K63" s="3">
        <v>0</v>
      </c>
      <c r="L63" s="2" t="s">
        <v>412</v>
      </c>
      <c r="M63" s="4">
        <v>100719</v>
      </c>
      <c r="N63" s="2" t="str">
        <f>IF(Table1[[#This Row],[Salary]]&lt;=38999,"Low Income",IF(Table1[[#This Row],[Salary]]&lt;=47999,"Average Income",IF(Table1[[#This Row],[Salary]]&lt;=71999,"High Income","Premium Income")))</f>
        <v>Premium Income</v>
      </c>
    </row>
    <row r="64" spans="1:14" x14ac:dyDescent="0.3">
      <c r="A64" s="2" t="s">
        <v>63</v>
      </c>
      <c r="B64" s="2" t="s">
        <v>268</v>
      </c>
      <c r="C64" s="1">
        <v>0.1</v>
      </c>
      <c r="D64" s="2" t="str">
        <f>IF(Table1[[#This Row],[Satisfaction Level]]&lt;=0.35,"Low Satisfaction",IF(Table1[[#This Row],[Satisfaction Level]]&lt;=0.55,"Mid Satisfaction","High Satisfaction"))</f>
        <v>Low Satisfaction</v>
      </c>
      <c r="E64" s="1">
        <v>0.95</v>
      </c>
      <c r="F64" s="3">
        <v>6</v>
      </c>
      <c r="G64" s="3">
        <v>244</v>
      </c>
      <c r="H64" s="3">
        <v>5</v>
      </c>
      <c r="I64" s="3">
        <v>0</v>
      </c>
      <c r="J64" s="3">
        <v>0</v>
      </c>
      <c r="K64" s="3">
        <v>0</v>
      </c>
      <c r="L64" s="2" t="s">
        <v>412</v>
      </c>
      <c r="M64" s="4">
        <v>70439</v>
      </c>
      <c r="N64" s="2" t="str">
        <f>IF(Table1[[#This Row],[Salary]]&lt;=38999,"Low Income",IF(Table1[[#This Row],[Salary]]&lt;=47999,"Average Income",IF(Table1[[#This Row],[Salary]]&lt;=71999,"High Income","Premium Income")))</f>
        <v>High Income</v>
      </c>
    </row>
    <row r="65" spans="1:14" x14ac:dyDescent="0.3">
      <c r="A65" s="2" t="s">
        <v>64</v>
      </c>
      <c r="B65" s="2" t="s">
        <v>269</v>
      </c>
      <c r="C65" s="1">
        <v>0.36</v>
      </c>
      <c r="D65" s="2" t="str">
        <f>IF(Table1[[#This Row],[Satisfaction Level]]&lt;=0.35,"Low Satisfaction",IF(Table1[[#This Row],[Satisfaction Level]]&lt;=0.55,"Mid Satisfaction","High Satisfaction"))</f>
        <v>Mid Satisfaction</v>
      </c>
      <c r="E65" s="1">
        <v>0.56000000000000005</v>
      </c>
      <c r="F65" s="3">
        <v>2</v>
      </c>
      <c r="G65" s="3">
        <v>132</v>
      </c>
      <c r="H65" s="3">
        <v>3</v>
      </c>
      <c r="I65" s="3">
        <v>0</v>
      </c>
      <c r="J65" s="3">
        <v>1</v>
      </c>
      <c r="K65" s="3">
        <v>0</v>
      </c>
      <c r="L65" s="2" t="s">
        <v>412</v>
      </c>
      <c r="M65" s="4">
        <v>108449</v>
      </c>
      <c r="N65" s="2" t="str">
        <f>IF(Table1[[#This Row],[Salary]]&lt;=38999,"Low Income",IF(Table1[[#This Row],[Salary]]&lt;=47999,"Average Income",IF(Table1[[#This Row],[Salary]]&lt;=71999,"High Income","Premium Income")))</f>
        <v>Premium Income</v>
      </c>
    </row>
    <row r="66" spans="1:14" x14ac:dyDescent="0.3">
      <c r="A66" s="2" t="s">
        <v>65</v>
      </c>
      <c r="B66" s="2" t="s">
        <v>270</v>
      </c>
      <c r="C66" s="1">
        <v>0.11</v>
      </c>
      <c r="D66" s="2" t="str">
        <f>IF(Table1[[#This Row],[Satisfaction Level]]&lt;=0.35,"Low Satisfaction",IF(Table1[[#This Row],[Satisfaction Level]]&lt;=0.55,"Mid Satisfaction","High Satisfaction"))</f>
        <v>Low Satisfaction</v>
      </c>
      <c r="E66" s="1">
        <v>0.94</v>
      </c>
      <c r="F66" s="3">
        <v>6</v>
      </c>
      <c r="G66" s="3">
        <v>286</v>
      </c>
      <c r="H66" s="3">
        <v>4</v>
      </c>
      <c r="I66" s="3">
        <v>0</v>
      </c>
      <c r="J66" s="3">
        <v>1</v>
      </c>
      <c r="K66" s="3">
        <v>0</v>
      </c>
      <c r="L66" s="2" t="s">
        <v>412</v>
      </c>
      <c r="M66" s="4">
        <v>100865</v>
      </c>
      <c r="N66" s="2" t="str">
        <f>IF(Table1[[#This Row],[Salary]]&lt;=38999,"Low Income",IF(Table1[[#This Row],[Salary]]&lt;=47999,"Average Income",IF(Table1[[#This Row],[Salary]]&lt;=71999,"High Income","Premium Income")))</f>
        <v>Premium Income</v>
      </c>
    </row>
    <row r="67" spans="1:14" x14ac:dyDescent="0.3">
      <c r="A67" s="2" t="s">
        <v>66</v>
      </c>
      <c r="B67" s="2" t="s">
        <v>271</v>
      </c>
      <c r="C67" s="1">
        <v>0.81</v>
      </c>
      <c r="D67" s="2" t="str">
        <f>IF(Table1[[#This Row],[Satisfaction Level]]&lt;=0.35,"Low Satisfaction",IF(Table1[[#This Row],[Satisfaction Level]]&lt;=0.55,"Mid Satisfaction","High Satisfaction"))</f>
        <v>High Satisfaction</v>
      </c>
      <c r="E67" s="1">
        <v>0.7</v>
      </c>
      <c r="F67" s="3">
        <v>6</v>
      </c>
      <c r="G67" s="3">
        <v>161</v>
      </c>
      <c r="H67" s="3">
        <v>4</v>
      </c>
      <c r="I67" s="3">
        <v>0</v>
      </c>
      <c r="J67" s="3">
        <v>0</v>
      </c>
      <c r="K67" s="3">
        <v>0</v>
      </c>
      <c r="L67" s="2" t="s">
        <v>412</v>
      </c>
      <c r="M67" s="4">
        <v>47255</v>
      </c>
      <c r="N67" s="2" t="str">
        <f>IF(Table1[[#This Row],[Salary]]&lt;=38999,"Low Income",IF(Table1[[#This Row],[Salary]]&lt;=47999,"Average Income",IF(Table1[[#This Row],[Salary]]&lt;=71999,"High Income","Premium Income")))</f>
        <v>Average Income</v>
      </c>
    </row>
    <row r="68" spans="1:14" x14ac:dyDescent="0.3">
      <c r="A68" s="2" t="s">
        <v>67</v>
      </c>
      <c r="B68" s="2" t="s">
        <v>272</v>
      </c>
      <c r="C68" s="1">
        <v>0.43</v>
      </c>
      <c r="D68" s="2" t="str">
        <f>IF(Table1[[#This Row],[Satisfaction Level]]&lt;=0.35,"Low Satisfaction",IF(Table1[[#This Row],[Satisfaction Level]]&lt;=0.55,"Mid Satisfaction","High Satisfaction"))</f>
        <v>Mid Satisfaction</v>
      </c>
      <c r="E68" s="1">
        <v>0.54</v>
      </c>
      <c r="F68" s="3">
        <v>2</v>
      </c>
      <c r="G68" s="3">
        <v>153</v>
      </c>
      <c r="H68" s="3">
        <v>3</v>
      </c>
      <c r="I68" s="3">
        <v>0</v>
      </c>
      <c r="J68" s="3">
        <v>0</v>
      </c>
      <c r="K68" s="3">
        <v>0</v>
      </c>
      <c r="L68" s="2" t="s">
        <v>413</v>
      </c>
      <c r="M68" s="4">
        <v>35636</v>
      </c>
      <c r="N68" s="2" t="str">
        <f>IF(Table1[[#This Row],[Salary]]&lt;=38999,"Low Income",IF(Table1[[#This Row],[Salary]]&lt;=47999,"Average Income",IF(Table1[[#This Row],[Salary]]&lt;=71999,"High Income","Premium Income")))</f>
        <v>Low Income</v>
      </c>
    </row>
    <row r="69" spans="1:14" x14ac:dyDescent="0.3">
      <c r="A69" s="2" t="s">
        <v>68</v>
      </c>
      <c r="B69" s="2" t="s">
        <v>273</v>
      </c>
      <c r="C69" s="1">
        <v>0.9</v>
      </c>
      <c r="D69" s="2" t="str">
        <f>IF(Table1[[#This Row],[Satisfaction Level]]&lt;=0.35,"Low Satisfaction",IF(Table1[[#This Row],[Satisfaction Level]]&lt;=0.55,"Mid Satisfaction","High Satisfaction"))</f>
        <v>High Satisfaction</v>
      </c>
      <c r="E69" s="1">
        <v>0.98</v>
      </c>
      <c r="F69" s="3">
        <v>4</v>
      </c>
      <c r="G69" s="3">
        <v>264</v>
      </c>
      <c r="H69" s="3">
        <v>6</v>
      </c>
      <c r="I69" s="3">
        <v>0</v>
      </c>
      <c r="J69" s="3">
        <v>0</v>
      </c>
      <c r="K69" s="3">
        <v>0</v>
      </c>
      <c r="L69" s="2" t="s">
        <v>413</v>
      </c>
      <c r="M69" s="4">
        <v>81627</v>
      </c>
      <c r="N69" s="2" t="str">
        <f>IF(Table1[[#This Row],[Salary]]&lt;=38999,"Low Income",IF(Table1[[#This Row],[Salary]]&lt;=47999,"Average Income",IF(Table1[[#This Row],[Salary]]&lt;=71999,"High Income","Premium Income")))</f>
        <v>Premium Income</v>
      </c>
    </row>
    <row r="70" spans="1:14" x14ac:dyDescent="0.3">
      <c r="A70" s="2" t="s">
        <v>69</v>
      </c>
      <c r="B70" s="2" t="s">
        <v>274</v>
      </c>
      <c r="C70" s="1">
        <v>0.76</v>
      </c>
      <c r="D70" s="2" t="str">
        <f>IF(Table1[[#This Row],[Satisfaction Level]]&lt;=0.35,"Low Satisfaction",IF(Table1[[#This Row],[Satisfaction Level]]&lt;=0.55,"Mid Satisfaction","High Satisfaction"))</f>
        <v>High Satisfaction</v>
      </c>
      <c r="E70" s="1">
        <v>0.86</v>
      </c>
      <c r="F70" s="3">
        <v>5</v>
      </c>
      <c r="G70" s="3">
        <v>223</v>
      </c>
      <c r="H70" s="3">
        <v>5</v>
      </c>
      <c r="I70" s="3">
        <v>1</v>
      </c>
      <c r="J70" s="3">
        <v>0</v>
      </c>
      <c r="K70" s="3">
        <v>0</v>
      </c>
      <c r="L70" s="2" t="s">
        <v>413</v>
      </c>
      <c r="M70" s="4">
        <v>108390</v>
      </c>
      <c r="N70" s="2" t="str">
        <f>IF(Table1[[#This Row],[Salary]]&lt;=38999,"Low Income",IF(Table1[[#This Row],[Salary]]&lt;=47999,"Average Income",IF(Table1[[#This Row],[Salary]]&lt;=71999,"High Income","Premium Income")))</f>
        <v>Premium Income</v>
      </c>
    </row>
    <row r="71" spans="1:14" x14ac:dyDescent="0.3">
      <c r="A71" s="2" t="s">
        <v>70</v>
      </c>
      <c r="B71" s="2" t="s">
        <v>275</v>
      </c>
      <c r="C71" s="1">
        <v>0.43</v>
      </c>
      <c r="D71" s="2" t="str">
        <f>IF(Table1[[#This Row],[Satisfaction Level]]&lt;=0.35,"Low Satisfaction",IF(Table1[[#This Row],[Satisfaction Level]]&lt;=0.55,"Mid Satisfaction","High Satisfaction"))</f>
        <v>Mid Satisfaction</v>
      </c>
      <c r="E71" s="1">
        <v>0.5</v>
      </c>
      <c r="F71" s="3">
        <v>2</v>
      </c>
      <c r="G71" s="3">
        <v>135</v>
      </c>
      <c r="H71" s="3">
        <v>3</v>
      </c>
      <c r="I71" s="3">
        <v>0</v>
      </c>
      <c r="J71" s="3">
        <v>0</v>
      </c>
      <c r="K71" s="3">
        <v>0</v>
      </c>
      <c r="L71" s="2" t="s">
        <v>413</v>
      </c>
      <c r="M71" s="4">
        <v>36842</v>
      </c>
      <c r="N71" s="2" t="str">
        <f>IF(Table1[[#This Row],[Salary]]&lt;=38999,"Low Income",IF(Table1[[#This Row],[Salary]]&lt;=47999,"Average Income",IF(Table1[[#This Row],[Salary]]&lt;=71999,"High Income","Premium Income")))</f>
        <v>Low Income</v>
      </c>
    </row>
    <row r="72" spans="1:14" x14ac:dyDescent="0.3">
      <c r="A72" s="2" t="s">
        <v>71</v>
      </c>
      <c r="B72" s="2" t="s">
        <v>276</v>
      </c>
      <c r="C72" s="1">
        <v>0.74</v>
      </c>
      <c r="D72" s="2" t="str">
        <f>IF(Table1[[#This Row],[Satisfaction Level]]&lt;=0.35,"Low Satisfaction",IF(Table1[[#This Row],[Satisfaction Level]]&lt;=0.55,"Mid Satisfaction","High Satisfaction"))</f>
        <v>High Satisfaction</v>
      </c>
      <c r="E72" s="1">
        <v>0.99</v>
      </c>
      <c r="F72" s="3">
        <v>2</v>
      </c>
      <c r="G72" s="3">
        <v>277</v>
      </c>
      <c r="H72" s="3">
        <v>3</v>
      </c>
      <c r="I72" s="3">
        <v>0</v>
      </c>
      <c r="J72" s="3">
        <v>1</v>
      </c>
      <c r="K72" s="3">
        <v>0</v>
      </c>
      <c r="L72" s="2" t="s">
        <v>412</v>
      </c>
      <c r="M72" s="4">
        <v>92954</v>
      </c>
      <c r="N72" s="2" t="str">
        <f>IF(Table1[[#This Row],[Salary]]&lt;=38999,"Low Income",IF(Table1[[#This Row],[Salary]]&lt;=47999,"Average Income",IF(Table1[[#This Row],[Salary]]&lt;=71999,"High Income","Premium Income")))</f>
        <v>Premium Income</v>
      </c>
    </row>
    <row r="73" spans="1:14" x14ac:dyDescent="0.3">
      <c r="A73" s="2" t="s">
        <v>72</v>
      </c>
      <c r="B73" s="2" t="s">
        <v>277</v>
      </c>
      <c r="C73" s="1">
        <v>0.09</v>
      </c>
      <c r="D73" s="2" t="str">
        <f>IF(Table1[[#This Row],[Satisfaction Level]]&lt;=0.35,"Low Satisfaction",IF(Table1[[#This Row],[Satisfaction Level]]&lt;=0.55,"Mid Satisfaction","High Satisfaction"))</f>
        <v>Low Satisfaction</v>
      </c>
      <c r="E73" s="1">
        <v>0.77</v>
      </c>
      <c r="F73" s="3">
        <v>5</v>
      </c>
      <c r="G73" s="3">
        <v>275</v>
      </c>
      <c r="H73" s="3">
        <v>4</v>
      </c>
      <c r="I73" s="3">
        <v>0</v>
      </c>
      <c r="J73" s="3">
        <v>0</v>
      </c>
      <c r="K73" s="3">
        <v>0</v>
      </c>
      <c r="L73" s="2" t="s">
        <v>413</v>
      </c>
      <c r="M73" s="4">
        <v>92217</v>
      </c>
      <c r="N73" s="2" t="str">
        <f>IF(Table1[[#This Row],[Salary]]&lt;=38999,"Low Income",IF(Table1[[#This Row],[Salary]]&lt;=47999,"Average Income",IF(Table1[[#This Row],[Salary]]&lt;=71999,"High Income","Premium Income")))</f>
        <v>Premium Income</v>
      </c>
    </row>
    <row r="74" spans="1:14" x14ac:dyDescent="0.3">
      <c r="A74" s="2" t="s">
        <v>73</v>
      </c>
      <c r="B74" s="2" t="s">
        <v>278</v>
      </c>
      <c r="C74" s="1">
        <v>0.45</v>
      </c>
      <c r="D74" s="2" t="str">
        <f>IF(Table1[[#This Row],[Satisfaction Level]]&lt;=0.35,"Low Satisfaction",IF(Table1[[#This Row],[Satisfaction Level]]&lt;=0.55,"Mid Satisfaction","High Satisfaction"))</f>
        <v>Mid Satisfaction</v>
      </c>
      <c r="E74" s="1">
        <v>0.49</v>
      </c>
      <c r="F74" s="3">
        <v>2</v>
      </c>
      <c r="G74" s="3">
        <v>149</v>
      </c>
      <c r="H74" s="3">
        <v>3</v>
      </c>
      <c r="I74" s="3">
        <v>0</v>
      </c>
      <c r="J74" s="3">
        <v>1</v>
      </c>
      <c r="K74" s="3">
        <v>0</v>
      </c>
      <c r="L74" s="2" t="s">
        <v>413</v>
      </c>
      <c r="M74" s="4">
        <v>49120</v>
      </c>
      <c r="N74" s="2" t="str">
        <f>IF(Table1[[#This Row],[Salary]]&lt;=38999,"Low Income",IF(Table1[[#This Row],[Salary]]&lt;=47999,"Average Income",IF(Table1[[#This Row],[Salary]]&lt;=71999,"High Income","Premium Income")))</f>
        <v>High Income</v>
      </c>
    </row>
    <row r="75" spans="1:14" x14ac:dyDescent="0.3">
      <c r="A75" s="2" t="s">
        <v>74</v>
      </c>
      <c r="B75" s="2" t="s">
        <v>279</v>
      </c>
      <c r="C75" s="1">
        <v>0.09</v>
      </c>
      <c r="D75" s="2" t="str">
        <f>IF(Table1[[#This Row],[Satisfaction Level]]&lt;=0.35,"Low Satisfaction",IF(Table1[[#This Row],[Satisfaction Level]]&lt;=0.55,"Mid Satisfaction","High Satisfaction"))</f>
        <v>Low Satisfaction</v>
      </c>
      <c r="E75" s="1">
        <v>0.87</v>
      </c>
      <c r="F75" s="3">
        <v>7</v>
      </c>
      <c r="G75" s="3">
        <v>295</v>
      </c>
      <c r="H75" s="3">
        <v>4</v>
      </c>
      <c r="I75" s="3">
        <v>0</v>
      </c>
      <c r="J75" s="3">
        <v>1</v>
      </c>
      <c r="K75" s="3">
        <v>0</v>
      </c>
      <c r="L75" s="2" t="s">
        <v>413</v>
      </c>
      <c r="M75" s="4">
        <v>69347</v>
      </c>
      <c r="N75" s="2" t="str">
        <f>IF(Table1[[#This Row],[Salary]]&lt;=38999,"Low Income",IF(Table1[[#This Row],[Salary]]&lt;=47999,"Average Income",IF(Table1[[#This Row],[Salary]]&lt;=71999,"High Income","Premium Income")))</f>
        <v>High Income</v>
      </c>
    </row>
    <row r="76" spans="1:14" x14ac:dyDescent="0.3">
      <c r="A76" s="2" t="s">
        <v>75</v>
      </c>
      <c r="B76" s="2" t="s">
        <v>280</v>
      </c>
      <c r="C76" s="1">
        <v>0.11</v>
      </c>
      <c r="D76" s="2" t="str">
        <f>IF(Table1[[#This Row],[Satisfaction Level]]&lt;=0.35,"Low Satisfaction",IF(Table1[[#This Row],[Satisfaction Level]]&lt;=0.55,"Mid Satisfaction","High Satisfaction"))</f>
        <v>Low Satisfaction</v>
      </c>
      <c r="E76" s="1">
        <v>0.97</v>
      </c>
      <c r="F76" s="3">
        <v>6</v>
      </c>
      <c r="G76" s="3">
        <v>277</v>
      </c>
      <c r="H76" s="3">
        <v>4</v>
      </c>
      <c r="I76" s="3">
        <v>0</v>
      </c>
      <c r="J76" s="3">
        <v>1</v>
      </c>
      <c r="K76" s="3">
        <v>0</v>
      </c>
      <c r="L76" s="2" t="s">
        <v>413</v>
      </c>
      <c r="M76" s="4">
        <v>46707</v>
      </c>
      <c r="N76" s="2" t="str">
        <f>IF(Table1[[#This Row],[Salary]]&lt;=38999,"Low Income",IF(Table1[[#This Row],[Salary]]&lt;=47999,"Average Income",IF(Table1[[#This Row],[Salary]]&lt;=71999,"High Income","Premium Income")))</f>
        <v>Average Income</v>
      </c>
    </row>
    <row r="77" spans="1:14" x14ac:dyDescent="0.3">
      <c r="A77" s="2" t="s">
        <v>76</v>
      </c>
      <c r="B77" s="2" t="s">
        <v>281</v>
      </c>
      <c r="C77" s="1">
        <v>0.11</v>
      </c>
      <c r="D77" s="2" t="str">
        <f>IF(Table1[[#This Row],[Satisfaction Level]]&lt;=0.35,"Low Satisfaction",IF(Table1[[#This Row],[Satisfaction Level]]&lt;=0.55,"Mid Satisfaction","High Satisfaction"))</f>
        <v>Low Satisfaction</v>
      </c>
      <c r="E77" s="1">
        <v>0.79</v>
      </c>
      <c r="F77" s="3">
        <v>7</v>
      </c>
      <c r="G77" s="3">
        <v>306</v>
      </c>
      <c r="H77" s="3">
        <v>4</v>
      </c>
      <c r="I77" s="3">
        <v>0</v>
      </c>
      <c r="J77" s="3">
        <v>0</v>
      </c>
      <c r="K77" s="3">
        <v>0</v>
      </c>
      <c r="L77" s="2" t="s">
        <v>413</v>
      </c>
      <c r="M77" s="4">
        <v>107062</v>
      </c>
      <c r="N77" s="2" t="str">
        <f>IF(Table1[[#This Row],[Salary]]&lt;=38999,"Low Income",IF(Table1[[#This Row],[Salary]]&lt;=47999,"Average Income",IF(Table1[[#This Row],[Salary]]&lt;=71999,"High Income","Premium Income")))</f>
        <v>Premium Income</v>
      </c>
    </row>
    <row r="78" spans="1:14" x14ac:dyDescent="0.3">
      <c r="A78" s="2" t="s">
        <v>77</v>
      </c>
      <c r="B78" s="2" t="s">
        <v>282</v>
      </c>
      <c r="C78" s="1">
        <v>0.1</v>
      </c>
      <c r="D78" s="2" t="str">
        <f>IF(Table1[[#This Row],[Satisfaction Level]]&lt;=0.35,"Low Satisfaction",IF(Table1[[#This Row],[Satisfaction Level]]&lt;=0.55,"Mid Satisfaction","High Satisfaction"))</f>
        <v>Low Satisfaction</v>
      </c>
      <c r="E78" s="1">
        <v>0.83</v>
      </c>
      <c r="F78" s="3">
        <v>6</v>
      </c>
      <c r="G78" s="3">
        <v>295</v>
      </c>
      <c r="H78" s="3">
        <v>4</v>
      </c>
      <c r="I78" s="3">
        <v>0</v>
      </c>
      <c r="J78" s="3">
        <v>1</v>
      </c>
      <c r="K78" s="3">
        <v>0</v>
      </c>
      <c r="L78" s="2" t="s">
        <v>413</v>
      </c>
      <c r="M78" s="4">
        <v>31230</v>
      </c>
      <c r="N78" s="2" t="str">
        <f>IF(Table1[[#This Row],[Salary]]&lt;=38999,"Low Income",IF(Table1[[#This Row],[Salary]]&lt;=47999,"Average Income",IF(Table1[[#This Row],[Salary]]&lt;=71999,"High Income","Premium Income")))</f>
        <v>Low Income</v>
      </c>
    </row>
    <row r="79" spans="1:14" x14ac:dyDescent="0.3">
      <c r="A79" s="2" t="s">
        <v>78</v>
      </c>
      <c r="B79" s="2" t="s">
        <v>283</v>
      </c>
      <c r="C79" s="1">
        <v>0.4</v>
      </c>
      <c r="D79" s="2" t="str">
        <f>IF(Table1[[#This Row],[Satisfaction Level]]&lt;=0.35,"Low Satisfaction",IF(Table1[[#This Row],[Satisfaction Level]]&lt;=0.55,"Mid Satisfaction","High Satisfaction"))</f>
        <v>Mid Satisfaction</v>
      </c>
      <c r="E79" s="1">
        <v>0.54</v>
      </c>
      <c r="F79" s="3">
        <v>2</v>
      </c>
      <c r="G79" s="3">
        <v>137</v>
      </c>
      <c r="H79" s="3">
        <v>3</v>
      </c>
      <c r="I79" s="3">
        <v>0</v>
      </c>
      <c r="J79" s="3">
        <v>1</v>
      </c>
      <c r="K79" s="3">
        <v>0</v>
      </c>
      <c r="L79" s="2" t="s">
        <v>410</v>
      </c>
      <c r="M79" s="4">
        <v>94110</v>
      </c>
      <c r="N79" s="2" t="str">
        <f>IF(Table1[[#This Row],[Salary]]&lt;=38999,"Low Income",IF(Table1[[#This Row],[Salary]]&lt;=47999,"Average Income",IF(Table1[[#This Row],[Salary]]&lt;=71999,"High Income","Premium Income")))</f>
        <v>Premium Income</v>
      </c>
    </row>
    <row r="80" spans="1:14" x14ac:dyDescent="0.3">
      <c r="A80" s="2" t="s">
        <v>79</v>
      </c>
      <c r="B80" s="2" t="s">
        <v>284</v>
      </c>
      <c r="C80" s="1">
        <v>0.43</v>
      </c>
      <c r="D80" s="2" t="str">
        <f>IF(Table1[[#This Row],[Satisfaction Level]]&lt;=0.35,"Low Satisfaction",IF(Table1[[#This Row],[Satisfaction Level]]&lt;=0.55,"Mid Satisfaction","High Satisfaction"))</f>
        <v>Mid Satisfaction</v>
      </c>
      <c r="E80" s="1">
        <v>0.56000000000000005</v>
      </c>
      <c r="F80" s="3">
        <v>2</v>
      </c>
      <c r="G80" s="3">
        <v>157</v>
      </c>
      <c r="H80" s="3">
        <v>3</v>
      </c>
      <c r="I80" s="3">
        <v>0</v>
      </c>
      <c r="J80" s="3">
        <v>0</v>
      </c>
      <c r="K80" s="3">
        <v>0</v>
      </c>
      <c r="L80" s="2" t="s">
        <v>405</v>
      </c>
      <c r="M80" s="4">
        <v>119208</v>
      </c>
      <c r="N80" s="2" t="str">
        <f>IF(Table1[[#This Row],[Salary]]&lt;=38999,"Low Income",IF(Table1[[#This Row],[Salary]]&lt;=47999,"Average Income",IF(Table1[[#This Row],[Salary]]&lt;=71999,"High Income","Premium Income")))</f>
        <v>Premium Income</v>
      </c>
    </row>
    <row r="81" spans="1:14" x14ac:dyDescent="0.3">
      <c r="A81" s="2" t="s">
        <v>80</v>
      </c>
      <c r="B81" s="2" t="s">
        <v>285</v>
      </c>
      <c r="C81" s="1">
        <v>0.39</v>
      </c>
      <c r="D81" s="2" t="str">
        <f>IF(Table1[[#This Row],[Satisfaction Level]]&lt;=0.35,"Low Satisfaction",IF(Table1[[#This Row],[Satisfaction Level]]&lt;=0.55,"Mid Satisfaction","High Satisfaction"))</f>
        <v>Mid Satisfaction</v>
      </c>
      <c r="E81" s="1">
        <v>0.56000000000000005</v>
      </c>
      <c r="F81" s="3">
        <v>2</v>
      </c>
      <c r="G81" s="3">
        <v>142</v>
      </c>
      <c r="H81" s="3">
        <v>3</v>
      </c>
      <c r="I81" s="3">
        <v>0</v>
      </c>
      <c r="J81" s="3">
        <v>1</v>
      </c>
      <c r="K81" s="3">
        <v>0</v>
      </c>
      <c r="L81" s="2" t="s">
        <v>406</v>
      </c>
      <c r="M81" s="4">
        <v>82101</v>
      </c>
      <c r="N81" s="2" t="str">
        <f>IF(Table1[[#This Row],[Salary]]&lt;=38999,"Low Income",IF(Table1[[#This Row],[Salary]]&lt;=47999,"Average Income",IF(Table1[[#This Row],[Salary]]&lt;=71999,"High Income","Premium Income")))</f>
        <v>Premium Income</v>
      </c>
    </row>
    <row r="82" spans="1:14" x14ac:dyDescent="0.3">
      <c r="A82" s="2" t="s">
        <v>81</v>
      </c>
      <c r="B82" s="2" t="s">
        <v>286</v>
      </c>
      <c r="C82" s="1">
        <v>0.45</v>
      </c>
      <c r="D82" s="2" t="str">
        <f>IF(Table1[[#This Row],[Satisfaction Level]]&lt;=0.35,"Low Satisfaction",IF(Table1[[#This Row],[Satisfaction Level]]&lt;=0.55,"Mid Satisfaction","High Satisfaction"))</f>
        <v>Mid Satisfaction</v>
      </c>
      <c r="E82" s="1">
        <v>0.54</v>
      </c>
      <c r="F82" s="3">
        <v>2</v>
      </c>
      <c r="G82" s="3">
        <v>140</v>
      </c>
      <c r="H82" s="3">
        <v>3</v>
      </c>
      <c r="I82" s="3">
        <v>0</v>
      </c>
      <c r="J82" s="3">
        <v>0</v>
      </c>
      <c r="K82" s="3">
        <v>0</v>
      </c>
      <c r="L82" s="2" t="s">
        <v>408</v>
      </c>
      <c r="M82" s="4">
        <v>115901</v>
      </c>
      <c r="N82" s="2" t="str">
        <f>IF(Table1[[#This Row],[Salary]]&lt;=38999,"Low Income",IF(Table1[[#This Row],[Salary]]&lt;=47999,"Average Income",IF(Table1[[#This Row],[Salary]]&lt;=71999,"High Income","Premium Income")))</f>
        <v>Premium Income</v>
      </c>
    </row>
    <row r="83" spans="1:14" x14ac:dyDescent="0.3">
      <c r="A83" s="2" t="s">
        <v>82</v>
      </c>
      <c r="B83" s="2" t="s">
        <v>287</v>
      </c>
      <c r="C83" s="1">
        <v>0.38</v>
      </c>
      <c r="D83" s="2" t="str">
        <f>IF(Table1[[#This Row],[Satisfaction Level]]&lt;=0.35,"Low Satisfaction",IF(Table1[[#This Row],[Satisfaction Level]]&lt;=0.55,"Mid Satisfaction","High Satisfaction"))</f>
        <v>Mid Satisfaction</v>
      </c>
      <c r="E83" s="1">
        <v>0.49</v>
      </c>
      <c r="F83" s="3">
        <v>2</v>
      </c>
      <c r="G83" s="3">
        <v>151</v>
      </c>
      <c r="H83" s="3">
        <v>3</v>
      </c>
      <c r="I83" s="3">
        <v>0</v>
      </c>
      <c r="J83" s="3">
        <v>0</v>
      </c>
      <c r="K83" s="3">
        <v>0</v>
      </c>
      <c r="L83" s="2" t="s">
        <v>407</v>
      </c>
      <c r="M83" s="4">
        <v>80567</v>
      </c>
      <c r="N83" s="2" t="str">
        <f>IF(Table1[[#This Row],[Salary]]&lt;=38999,"Low Income",IF(Table1[[#This Row],[Salary]]&lt;=47999,"Average Income",IF(Table1[[#This Row],[Salary]]&lt;=71999,"High Income","Premium Income")))</f>
        <v>Premium Income</v>
      </c>
    </row>
    <row r="84" spans="1:14" x14ac:dyDescent="0.3">
      <c r="A84" s="2" t="s">
        <v>83</v>
      </c>
      <c r="B84" s="2" t="s">
        <v>288</v>
      </c>
      <c r="C84" s="1">
        <v>0.79</v>
      </c>
      <c r="D84" s="2" t="str">
        <f>IF(Table1[[#This Row],[Satisfaction Level]]&lt;=0.35,"Low Satisfaction",IF(Table1[[#This Row],[Satisfaction Level]]&lt;=0.55,"Mid Satisfaction","High Satisfaction"))</f>
        <v>High Satisfaction</v>
      </c>
      <c r="E84" s="1">
        <v>0.59</v>
      </c>
      <c r="F84" s="3">
        <v>4</v>
      </c>
      <c r="G84" s="3">
        <v>139</v>
      </c>
      <c r="H84" s="3">
        <v>3</v>
      </c>
      <c r="I84" s="3">
        <v>0</v>
      </c>
      <c r="J84" s="3">
        <v>1</v>
      </c>
      <c r="K84" s="3">
        <v>1</v>
      </c>
      <c r="L84" s="2" t="s">
        <v>409</v>
      </c>
      <c r="M84" s="4">
        <v>68523</v>
      </c>
      <c r="N84" s="2" t="str">
        <f>IF(Table1[[#This Row],[Salary]]&lt;=38999,"Low Income",IF(Table1[[#This Row],[Salary]]&lt;=47999,"Average Income",IF(Table1[[#This Row],[Salary]]&lt;=71999,"High Income","Premium Income")))</f>
        <v>High Income</v>
      </c>
    </row>
    <row r="85" spans="1:14" x14ac:dyDescent="0.3">
      <c r="A85" s="2" t="s">
        <v>84</v>
      </c>
      <c r="B85" s="2" t="s">
        <v>289</v>
      </c>
      <c r="C85" s="1">
        <v>0.84</v>
      </c>
      <c r="D85" s="2" t="str">
        <f>IF(Table1[[#This Row],[Satisfaction Level]]&lt;=0.35,"Low Satisfaction",IF(Table1[[#This Row],[Satisfaction Level]]&lt;=0.55,"Mid Satisfaction","High Satisfaction"))</f>
        <v>High Satisfaction</v>
      </c>
      <c r="E85" s="1">
        <v>0.85</v>
      </c>
      <c r="F85" s="3">
        <v>4</v>
      </c>
      <c r="G85" s="3">
        <v>249</v>
      </c>
      <c r="H85" s="3">
        <v>6</v>
      </c>
      <c r="I85" s="3">
        <v>0</v>
      </c>
      <c r="J85" s="3">
        <v>0</v>
      </c>
      <c r="K85" s="3">
        <v>0</v>
      </c>
      <c r="L85" s="2" t="s">
        <v>410</v>
      </c>
      <c r="M85" s="4">
        <v>107320</v>
      </c>
      <c r="N85" s="2" t="str">
        <f>IF(Table1[[#This Row],[Salary]]&lt;=38999,"Low Income",IF(Table1[[#This Row],[Salary]]&lt;=47999,"Average Income",IF(Table1[[#This Row],[Salary]]&lt;=71999,"High Income","Premium Income")))</f>
        <v>Premium Income</v>
      </c>
    </row>
    <row r="86" spans="1:14" x14ac:dyDescent="0.3">
      <c r="A86" s="2" t="s">
        <v>85</v>
      </c>
      <c r="B86" s="2" t="s">
        <v>290</v>
      </c>
      <c r="C86" s="1">
        <v>0.11</v>
      </c>
      <c r="D86" s="2" t="str">
        <f>IF(Table1[[#This Row],[Satisfaction Level]]&lt;=0.35,"Low Satisfaction",IF(Table1[[#This Row],[Satisfaction Level]]&lt;=0.55,"Mid Satisfaction","High Satisfaction"))</f>
        <v>Low Satisfaction</v>
      </c>
      <c r="E86" s="1">
        <v>0.77</v>
      </c>
      <c r="F86" s="3">
        <v>6</v>
      </c>
      <c r="G86" s="3">
        <v>291</v>
      </c>
      <c r="H86" s="3">
        <v>4</v>
      </c>
      <c r="I86" s="3">
        <v>0</v>
      </c>
      <c r="J86" s="3">
        <v>0</v>
      </c>
      <c r="K86" s="3">
        <v>0</v>
      </c>
      <c r="L86" s="2" t="s">
        <v>410</v>
      </c>
      <c r="M86" s="4">
        <v>111381</v>
      </c>
      <c r="N86" s="2" t="str">
        <f>IF(Table1[[#This Row],[Salary]]&lt;=38999,"Low Income",IF(Table1[[#This Row],[Salary]]&lt;=47999,"Average Income",IF(Table1[[#This Row],[Salary]]&lt;=71999,"High Income","Premium Income")))</f>
        <v>Premium Income</v>
      </c>
    </row>
    <row r="87" spans="1:14" x14ac:dyDescent="0.3">
      <c r="A87" s="2" t="s">
        <v>86</v>
      </c>
      <c r="B87" s="2" t="s">
        <v>291</v>
      </c>
      <c r="C87" s="1">
        <v>0.11</v>
      </c>
      <c r="D87" s="2" t="str">
        <f>IF(Table1[[#This Row],[Satisfaction Level]]&lt;=0.35,"Low Satisfaction",IF(Table1[[#This Row],[Satisfaction Level]]&lt;=0.55,"Mid Satisfaction","High Satisfaction"))</f>
        <v>Low Satisfaction</v>
      </c>
      <c r="E87" s="1">
        <v>0.87</v>
      </c>
      <c r="F87" s="3">
        <v>6</v>
      </c>
      <c r="G87" s="3">
        <v>305</v>
      </c>
      <c r="H87" s="3">
        <v>4</v>
      </c>
      <c r="I87" s="3">
        <v>0</v>
      </c>
      <c r="J87" s="3">
        <v>1</v>
      </c>
      <c r="K87" s="3">
        <v>0</v>
      </c>
      <c r="L87" s="2" t="s">
        <v>410</v>
      </c>
      <c r="M87" s="4">
        <v>103172</v>
      </c>
      <c r="N87" s="2" t="str">
        <f>IF(Table1[[#This Row],[Salary]]&lt;=38999,"Low Income",IF(Table1[[#This Row],[Salary]]&lt;=47999,"Average Income",IF(Table1[[#This Row],[Salary]]&lt;=71999,"High Income","Premium Income")))</f>
        <v>Premium Income</v>
      </c>
    </row>
    <row r="88" spans="1:14" x14ac:dyDescent="0.3">
      <c r="A88" s="2" t="s">
        <v>87</v>
      </c>
      <c r="B88" s="2" t="s">
        <v>292</v>
      </c>
      <c r="C88" s="1">
        <v>0.17</v>
      </c>
      <c r="D88" s="2" t="str">
        <f>IF(Table1[[#This Row],[Satisfaction Level]]&lt;=0.35,"Low Satisfaction",IF(Table1[[#This Row],[Satisfaction Level]]&lt;=0.55,"Mid Satisfaction","High Satisfaction"))</f>
        <v>Low Satisfaction</v>
      </c>
      <c r="E88" s="1">
        <v>0.84</v>
      </c>
      <c r="F88" s="3">
        <v>5</v>
      </c>
      <c r="G88" s="3">
        <v>232</v>
      </c>
      <c r="H88" s="3">
        <v>3</v>
      </c>
      <c r="I88" s="3">
        <v>0</v>
      </c>
      <c r="J88" s="3">
        <v>0</v>
      </c>
      <c r="K88" s="3">
        <v>0</v>
      </c>
      <c r="L88" s="2" t="s">
        <v>405</v>
      </c>
      <c r="M88" s="4">
        <v>39138</v>
      </c>
      <c r="N88" s="2" t="str">
        <f>IF(Table1[[#This Row],[Salary]]&lt;=38999,"Low Income",IF(Table1[[#This Row],[Salary]]&lt;=47999,"Average Income",IF(Table1[[#This Row],[Salary]]&lt;=71999,"High Income","Premium Income")))</f>
        <v>Average Income</v>
      </c>
    </row>
    <row r="89" spans="1:14" x14ac:dyDescent="0.3">
      <c r="A89" s="2" t="s">
        <v>88</v>
      </c>
      <c r="B89" s="2" t="s">
        <v>293</v>
      </c>
      <c r="C89" s="1">
        <v>0.44</v>
      </c>
      <c r="D89" s="2" t="str">
        <f>IF(Table1[[#This Row],[Satisfaction Level]]&lt;=0.35,"Low Satisfaction",IF(Table1[[#This Row],[Satisfaction Level]]&lt;=0.55,"Mid Satisfaction","High Satisfaction"))</f>
        <v>Mid Satisfaction</v>
      </c>
      <c r="E89" s="1">
        <v>0.45</v>
      </c>
      <c r="F89" s="3">
        <v>2</v>
      </c>
      <c r="G89" s="3">
        <v>132</v>
      </c>
      <c r="H89" s="3">
        <v>3</v>
      </c>
      <c r="I89" s="3">
        <v>0</v>
      </c>
      <c r="J89" s="3">
        <v>0</v>
      </c>
      <c r="K89" s="3">
        <v>0</v>
      </c>
      <c r="L89" s="2" t="s">
        <v>405</v>
      </c>
      <c r="M89" s="4">
        <v>93702</v>
      </c>
      <c r="N89" s="2" t="str">
        <f>IF(Table1[[#This Row],[Salary]]&lt;=38999,"Low Income",IF(Table1[[#This Row],[Salary]]&lt;=47999,"Average Income",IF(Table1[[#This Row],[Salary]]&lt;=71999,"High Income","Premium Income")))</f>
        <v>Premium Income</v>
      </c>
    </row>
    <row r="90" spans="1:14" x14ac:dyDescent="0.3">
      <c r="A90" s="2" t="s">
        <v>89</v>
      </c>
      <c r="B90" s="2" t="s">
        <v>294</v>
      </c>
      <c r="C90" s="1">
        <v>0.37</v>
      </c>
      <c r="D90" s="2" t="str">
        <f>IF(Table1[[#This Row],[Satisfaction Level]]&lt;=0.35,"Low Satisfaction",IF(Table1[[#This Row],[Satisfaction Level]]&lt;=0.55,"Mid Satisfaction","High Satisfaction"))</f>
        <v>Mid Satisfaction</v>
      </c>
      <c r="E90" s="1">
        <v>0.56999999999999995</v>
      </c>
      <c r="F90" s="3">
        <v>2</v>
      </c>
      <c r="G90" s="3">
        <v>130</v>
      </c>
      <c r="H90" s="3">
        <v>3</v>
      </c>
      <c r="I90" s="3">
        <v>0</v>
      </c>
      <c r="J90" s="3">
        <v>1</v>
      </c>
      <c r="K90" s="3">
        <v>0</v>
      </c>
      <c r="L90" s="2" t="s">
        <v>405</v>
      </c>
      <c r="M90" s="4">
        <v>71589</v>
      </c>
      <c r="N90" s="2" t="str">
        <f>IF(Table1[[#This Row],[Salary]]&lt;=38999,"Low Income",IF(Table1[[#This Row],[Salary]]&lt;=47999,"Average Income",IF(Table1[[#This Row],[Salary]]&lt;=71999,"High Income","Premium Income")))</f>
        <v>High Income</v>
      </c>
    </row>
    <row r="91" spans="1:14" x14ac:dyDescent="0.3">
      <c r="A91" s="2" t="s">
        <v>90</v>
      </c>
      <c r="B91" s="2" t="s">
        <v>295</v>
      </c>
      <c r="C91" s="1">
        <v>0.1</v>
      </c>
      <c r="D91" s="2" t="str">
        <f>IF(Table1[[#This Row],[Satisfaction Level]]&lt;=0.35,"Low Satisfaction",IF(Table1[[#This Row],[Satisfaction Level]]&lt;=0.55,"Mid Satisfaction","High Satisfaction"))</f>
        <v>Low Satisfaction</v>
      </c>
      <c r="E91" s="1">
        <v>0.79</v>
      </c>
      <c r="F91" s="3">
        <v>6</v>
      </c>
      <c r="G91" s="3">
        <v>291</v>
      </c>
      <c r="H91" s="3">
        <v>4</v>
      </c>
      <c r="I91" s="3">
        <v>0</v>
      </c>
      <c r="J91" s="3">
        <v>1</v>
      </c>
      <c r="K91" s="3">
        <v>0</v>
      </c>
      <c r="L91" s="2" t="s">
        <v>405</v>
      </c>
      <c r="M91" s="4">
        <v>83554</v>
      </c>
      <c r="N91" s="2" t="str">
        <f>IF(Table1[[#This Row],[Salary]]&lt;=38999,"Low Income",IF(Table1[[#This Row],[Salary]]&lt;=47999,"Average Income",IF(Table1[[#This Row],[Salary]]&lt;=71999,"High Income","Premium Income")))</f>
        <v>Premium Income</v>
      </c>
    </row>
    <row r="92" spans="1:14" x14ac:dyDescent="0.3">
      <c r="A92" s="2" t="s">
        <v>91</v>
      </c>
      <c r="B92" s="2" t="s">
        <v>296</v>
      </c>
      <c r="C92" s="1">
        <v>0.4</v>
      </c>
      <c r="D92" s="2" t="str">
        <f>IF(Table1[[#This Row],[Satisfaction Level]]&lt;=0.35,"Low Satisfaction",IF(Table1[[#This Row],[Satisfaction Level]]&lt;=0.55,"Mid Satisfaction","High Satisfaction"))</f>
        <v>Mid Satisfaction</v>
      </c>
      <c r="E92" s="1">
        <v>0.5</v>
      </c>
      <c r="F92" s="3">
        <v>2</v>
      </c>
      <c r="G92" s="3">
        <v>130</v>
      </c>
      <c r="H92" s="3">
        <v>3</v>
      </c>
      <c r="I92" s="3">
        <v>0</v>
      </c>
      <c r="J92" s="3">
        <v>0</v>
      </c>
      <c r="K92" s="3">
        <v>0</v>
      </c>
      <c r="L92" s="2" t="s">
        <v>405</v>
      </c>
      <c r="M92" s="4">
        <v>32903</v>
      </c>
      <c r="N92" s="2" t="str">
        <f>IF(Table1[[#This Row],[Salary]]&lt;=38999,"Low Income",IF(Table1[[#This Row],[Salary]]&lt;=47999,"Average Income",IF(Table1[[#This Row],[Salary]]&lt;=71999,"High Income","Premium Income")))</f>
        <v>Low Income</v>
      </c>
    </row>
    <row r="93" spans="1:14" x14ac:dyDescent="0.3">
      <c r="A93" s="2" t="s">
        <v>92</v>
      </c>
      <c r="B93" s="2" t="s">
        <v>297</v>
      </c>
      <c r="C93" s="1">
        <v>0.89</v>
      </c>
      <c r="D93" s="2" t="str">
        <f>IF(Table1[[#This Row],[Satisfaction Level]]&lt;=0.35,"Low Satisfaction",IF(Table1[[#This Row],[Satisfaction Level]]&lt;=0.55,"Mid Satisfaction","High Satisfaction"))</f>
        <v>High Satisfaction</v>
      </c>
      <c r="E93" s="1">
        <v>1</v>
      </c>
      <c r="F93" s="3">
        <v>5</v>
      </c>
      <c r="G93" s="3">
        <v>246</v>
      </c>
      <c r="H93" s="3">
        <v>5</v>
      </c>
      <c r="I93" s="3">
        <v>0</v>
      </c>
      <c r="J93" s="3">
        <v>0</v>
      </c>
      <c r="K93" s="3">
        <v>0</v>
      </c>
      <c r="L93" s="2" t="s">
        <v>405</v>
      </c>
      <c r="M93" s="4">
        <v>71365</v>
      </c>
      <c r="N93" s="2" t="str">
        <f>IF(Table1[[#This Row],[Salary]]&lt;=38999,"Low Income",IF(Table1[[#This Row],[Salary]]&lt;=47999,"Average Income",IF(Table1[[#This Row],[Salary]]&lt;=71999,"High Income","Premium Income")))</f>
        <v>High Income</v>
      </c>
    </row>
    <row r="94" spans="1:14" x14ac:dyDescent="0.3">
      <c r="A94" s="2" t="s">
        <v>93</v>
      </c>
      <c r="B94" s="2" t="s">
        <v>298</v>
      </c>
      <c r="C94" s="1">
        <v>0.42</v>
      </c>
      <c r="D94" s="2" t="str">
        <f>IF(Table1[[#This Row],[Satisfaction Level]]&lt;=0.35,"Low Satisfaction",IF(Table1[[#This Row],[Satisfaction Level]]&lt;=0.55,"Mid Satisfaction","High Satisfaction"))</f>
        <v>Mid Satisfaction</v>
      </c>
      <c r="E94" s="1">
        <v>0.48</v>
      </c>
      <c r="F94" s="3">
        <v>2</v>
      </c>
      <c r="G94" s="3">
        <v>143</v>
      </c>
      <c r="H94" s="3">
        <v>3</v>
      </c>
      <c r="I94" s="3">
        <v>0</v>
      </c>
      <c r="J94" s="3">
        <v>1</v>
      </c>
      <c r="K94" s="3">
        <v>0</v>
      </c>
      <c r="L94" s="2" t="s">
        <v>405</v>
      </c>
      <c r="M94" s="4">
        <v>33770</v>
      </c>
      <c r="N94" s="2" t="str">
        <f>IF(Table1[[#This Row],[Salary]]&lt;=38999,"Low Income",IF(Table1[[#This Row],[Salary]]&lt;=47999,"Average Income",IF(Table1[[#This Row],[Salary]]&lt;=71999,"High Income","Premium Income")))</f>
        <v>Low Income</v>
      </c>
    </row>
    <row r="95" spans="1:14" x14ac:dyDescent="0.3">
      <c r="A95" s="2" t="s">
        <v>94</v>
      </c>
      <c r="B95" s="2" t="s">
        <v>299</v>
      </c>
      <c r="C95" s="1">
        <v>0.46</v>
      </c>
      <c r="D95" s="2" t="str">
        <f>IF(Table1[[#This Row],[Satisfaction Level]]&lt;=0.35,"Low Satisfaction",IF(Table1[[#This Row],[Satisfaction Level]]&lt;=0.55,"Mid Satisfaction","High Satisfaction"))</f>
        <v>Mid Satisfaction</v>
      </c>
      <c r="E95" s="1">
        <v>0.55000000000000004</v>
      </c>
      <c r="F95" s="3">
        <v>2</v>
      </c>
      <c r="G95" s="3">
        <v>129</v>
      </c>
      <c r="H95" s="3">
        <v>3</v>
      </c>
      <c r="I95" s="3">
        <v>0</v>
      </c>
      <c r="J95" s="3">
        <v>0</v>
      </c>
      <c r="K95" s="3">
        <v>0</v>
      </c>
      <c r="L95" s="2" t="s">
        <v>405</v>
      </c>
      <c r="M95" s="4">
        <v>86537</v>
      </c>
      <c r="N95" s="2" t="str">
        <f>IF(Table1[[#This Row],[Salary]]&lt;=38999,"Low Income",IF(Table1[[#This Row],[Salary]]&lt;=47999,"Average Income",IF(Table1[[#This Row],[Salary]]&lt;=71999,"High Income","Premium Income")))</f>
        <v>Premium Income</v>
      </c>
    </row>
    <row r="96" spans="1:14" x14ac:dyDescent="0.3">
      <c r="A96" s="2" t="s">
        <v>95</v>
      </c>
      <c r="B96" s="2" t="s">
        <v>300</v>
      </c>
      <c r="C96" s="1">
        <v>0.09</v>
      </c>
      <c r="D96" s="2" t="str">
        <f>IF(Table1[[#This Row],[Satisfaction Level]]&lt;=0.35,"Low Satisfaction",IF(Table1[[#This Row],[Satisfaction Level]]&lt;=0.55,"Mid Satisfaction","High Satisfaction"))</f>
        <v>Low Satisfaction</v>
      </c>
      <c r="E96" s="1">
        <v>0.83</v>
      </c>
      <c r="F96" s="3">
        <v>6</v>
      </c>
      <c r="G96" s="3">
        <v>255</v>
      </c>
      <c r="H96" s="3">
        <v>4</v>
      </c>
      <c r="I96" s="3">
        <v>0</v>
      </c>
      <c r="J96" s="3">
        <v>0</v>
      </c>
      <c r="K96" s="3">
        <v>0</v>
      </c>
      <c r="L96" s="2" t="s">
        <v>405</v>
      </c>
      <c r="M96" s="4">
        <v>63299</v>
      </c>
      <c r="N96" s="2" t="str">
        <f>IF(Table1[[#This Row],[Salary]]&lt;=38999,"Low Income",IF(Table1[[#This Row],[Salary]]&lt;=47999,"Average Income",IF(Table1[[#This Row],[Salary]]&lt;=71999,"High Income","Premium Income")))</f>
        <v>High Income</v>
      </c>
    </row>
    <row r="97" spans="1:14" x14ac:dyDescent="0.3">
      <c r="A97" s="2" t="s">
        <v>96</v>
      </c>
      <c r="B97" s="2" t="s">
        <v>301</v>
      </c>
      <c r="C97" s="1">
        <v>0.37</v>
      </c>
      <c r="D97" s="2" t="str">
        <f>IF(Table1[[#This Row],[Satisfaction Level]]&lt;=0.35,"Low Satisfaction",IF(Table1[[#This Row],[Satisfaction Level]]&lt;=0.55,"Mid Satisfaction","High Satisfaction"))</f>
        <v>Mid Satisfaction</v>
      </c>
      <c r="E97" s="1">
        <v>0.51</v>
      </c>
      <c r="F97" s="3">
        <v>2</v>
      </c>
      <c r="G97" s="3">
        <v>155</v>
      </c>
      <c r="H97" s="3">
        <v>3</v>
      </c>
      <c r="I97" s="3">
        <v>0</v>
      </c>
      <c r="J97" s="3">
        <v>1</v>
      </c>
      <c r="K97" s="3">
        <v>0</v>
      </c>
      <c r="L97" s="2" t="s">
        <v>405</v>
      </c>
      <c r="M97" s="4">
        <v>54974</v>
      </c>
      <c r="N97" s="2" t="str">
        <f>IF(Table1[[#This Row],[Salary]]&lt;=38999,"Low Income",IF(Table1[[#This Row],[Salary]]&lt;=47999,"Average Income",IF(Table1[[#This Row],[Salary]]&lt;=71999,"High Income","Premium Income")))</f>
        <v>High Income</v>
      </c>
    </row>
    <row r="98" spans="1:14" x14ac:dyDescent="0.3">
      <c r="A98" s="2" t="s">
        <v>97</v>
      </c>
      <c r="B98" s="2" t="s">
        <v>302</v>
      </c>
      <c r="C98" s="1">
        <v>0.1</v>
      </c>
      <c r="D98" s="2" t="str">
        <f>IF(Table1[[#This Row],[Satisfaction Level]]&lt;=0.35,"Low Satisfaction",IF(Table1[[#This Row],[Satisfaction Level]]&lt;=0.55,"Mid Satisfaction","High Satisfaction"))</f>
        <v>Low Satisfaction</v>
      </c>
      <c r="E98" s="1">
        <v>0.77</v>
      </c>
      <c r="F98" s="3">
        <v>6</v>
      </c>
      <c r="G98" s="3">
        <v>265</v>
      </c>
      <c r="H98" s="3">
        <v>4</v>
      </c>
      <c r="I98" s="3">
        <v>0</v>
      </c>
      <c r="J98" s="3">
        <v>1</v>
      </c>
      <c r="K98" s="3">
        <v>0</v>
      </c>
      <c r="L98" s="2" t="s">
        <v>405</v>
      </c>
      <c r="M98" s="4">
        <v>114384</v>
      </c>
      <c r="N98" s="2" t="str">
        <f>IF(Table1[[#This Row],[Salary]]&lt;=38999,"Low Income",IF(Table1[[#This Row],[Salary]]&lt;=47999,"Average Income",IF(Table1[[#This Row],[Salary]]&lt;=71999,"High Income","Premium Income")))</f>
        <v>Premium Income</v>
      </c>
    </row>
    <row r="99" spans="1:14" x14ac:dyDescent="0.3">
      <c r="A99" s="2" t="s">
        <v>98</v>
      </c>
      <c r="B99" s="2" t="s">
        <v>303</v>
      </c>
      <c r="C99" s="1">
        <v>0.1</v>
      </c>
      <c r="D99" s="2" t="str">
        <f>IF(Table1[[#This Row],[Satisfaction Level]]&lt;=0.35,"Low Satisfaction",IF(Table1[[#This Row],[Satisfaction Level]]&lt;=0.55,"Mid Satisfaction","High Satisfaction"))</f>
        <v>Low Satisfaction</v>
      </c>
      <c r="E99" s="1">
        <v>0.84</v>
      </c>
      <c r="F99" s="3">
        <v>6</v>
      </c>
      <c r="G99" s="3">
        <v>279</v>
      </c>
      <c r="H99" s="3">
        <v>4</v>
      </c>
      <c r="I99" s="3">
        <v>0</v>
      </c>
      <c r="J99" s="3">
        <v>0</v>
      </c>
      <c r="K99" s="3">
        <v>0</v>
      </c>
      <c r="L99" s="2" t="s">
        <v>405</v>
      </c>
      <c r="M99" s="4">
        <v>101416</v>
      </c>
      <c r="N99" s="2" t="str">
        <f>IF(Table1[[#This Row],[Salary]]&lt;=38999,"Low Income",IF(Table1[[#This Row],[Salary]]&lt;=47999,"Average Income",IF(Table1[[#This Row],[Salary]]&lt;=71999,"High Income","Premium Income")))</f>
        <v>Premium Income</v>
      </c>
    </row>
    <row r="100" spans="1:14" x14ac:dyDescent="0.3">
      <c r="A100" s="2" t="s">
        <v>99</v>
      </c>
      <c r="B100" s="2" t="s">
        <v>304</v>
      </c>
      <c r="C100" s="1">
        <v>0.11</v>
      </c>
      <c r="D100" s="2" t="str">
        <f>IF(Table1[[#This Row],[Satisfaction Level]]&lt;=0.35,"Low Satisfaction",IF(Table1[[#This Row],[Satisfaction Level]]&lt;=0.55,"Mid Satisfaction","High Satisfaction"))</f>
        <v>Low Satisfaction</v>
      </c>
      <c r="E100" s="1">
        <v>0.97</v>
      </c>
      <c r="F100" s="3">
        <v>6</v>
      </c>
      <c r="G100" s="3">
        <v>284</v>
      </c>
      <c r="H100" s="3">
        <v>4</v>
      </c>
      <c r="I100" s="3">
        <v>0</v>
      </c>
      <c r="J100" s="3">
        <v>0</v>
      </c>
      <c r="K100" s="3">
        <v>0</v>
      </c>
      <c r="L100" s="2" t="s">
        <v>405</v>
      </c>
      <c r="M100" s="4">
        <v>62588</v>
      </c>
      <c r="N100" s="2" t="str">
        <f>IF(Table1[[#This Row],[Salary]]&lt;=38999,"Low Income",IF(Table1[[#This Row],[Salary]]&lt;=47999,"Average Income",IF(Table1[[#This Row],[Salary]]&lt;=71999,"High Income","Premium Income")))</f>
        <v>High Income</v>
      </c>
    </row>
    <row r="101" spans="1:14" x14ac:dyDescent="0.3">
      <c r="A101" s="2" t="s">
        <v>100</v>
      </c>
      <c r="B101" s="2" t="s">
        <v>305</v>
      </c>
      <c r="C101" s="1">
        <v>0.9</v>
      </c>
      <c r="D101" s="2" t="str">
        <f>IF(Table1[[#This Row],[Satisfaction Level]]&lt;=0.35,"Low Satisfaction",IF(Table1[[#This Row],[Satisfaction Level]]&lt;=0.55,"Mid Satisfaction","High Satisfaction"))</f>
        <v>High Satisfaction</v>
      </c>
      <c r="E101" s="1">
        <v>1</v>
      </c>
      <c r="F101" s="3">
        <v>5</v>
      </c>
      <c r="G101" s="3">
        <v>221</v>
      </c>
      <c r="H101" s="3">
        <v>6</v>
      </c>
      <c r="I101" s="3">
        <v>0</v>
      </c>
      <c r="J101" s="3">
        <v>1</v>
      </c>
      <c r="K101" s="3">
        <v>0</v>
      </c>
      <c r="L101" s="2" t="s">
        <v>405</v>
      </c>
      <c r="M101" s="4">
        <v>108820</v>
      </c>
      <c r="N101" s="2" t="str">
        <f>IF(Table1[[#This Row],[Salary]]&lt;=38999,"Low Income",IF(Table1[[#This Row],[Salary]]&lt;=47999,"Average Income",IF(Table1[[#This Row],[Salary]]&lt;=71999,"High Income","Premium Income")))</f>
        <v>Premium Income</v>
      </c>
    </row>
    <row r="102" spans="1:14" x14ac:dyDescent="0.3">
      <c r="A102" s="2" t="s">
        <v>101</v>
      </c>
      <c r="B102" s="2" t="s">
        <v>306</v>
      </c>
      <c r="C102" s="1">
        <v>0.38</v>
      </c>
      <c r="D102" s="2" t="str">
        <f>IF(Table1[[#This Row],[Satisfaction Level]]&lt;=0.35,"Low Satisfaction",IF(Table1[[#This Row],[Satisfaction Level]]&lt;=0.55,"Mid Satisfaction","High Satisfaction"))</f>
        <v>Mid Satisfaction</v>
      </c>
      <c r="E102" s="1">
        <v>0.52</v>
      </c>
      <c r="F102" s="3">
        <v>2</v>
      </c>
      <c r="G102" s="3">
        <v>154</v>
      </c>
      <c r="H102" s="3">
        <v>3</v>
      </c>
      <c r="I102" s="3">
        <v>0</v>
      </c>
      <c r="J102" s="3">
        <v>0</v>
      </c>
      <c r="K102" s="3">
        <v>0</v>
      </c>
      <c r="L102" s="2" t="s">
        <v>405</v>
      </c>
      <c r="M102" s="4">
        <v>101420</v>
      </c>
      <c r="N102" s="2" t="str">
        <f>IF(Table1[[#This Row],[Salary]]&lt;=38999,"Low Income",IF(Table1[[#This Row],[Salary]]&lt;=47999,"Average Income",IF(Table1[[#This Row],[Salary]]&lt;=71999,"High Income","Premium Income")))</f>
        <v>Premium Income</v>
      </c>
    </row>
    <row r="103" spans="1:14" x14ac:dyDescent="0.3">
      <c r="A103" s="2" t="s">
        <v>102</v>
      </c>
      <c r="B103" s="2" t="s">
        <v>307</v>
      </c>
      <c r="C103" s="1">
        <v>0.36</v>
      </c>
      <c r="D103" s="2" t="str">
        <f>IF(Table1[[#This Row],[Satisfaction Level]]&lt;=0.35,"Low Satisfaction",IF(Table1[[#This Row],[Satisfaction Level]]&lt;=0.55,"Mid Satisfaction","High Satisfaction"))</f>
        <v>Mid Satisfaction</v>
      </c>
      <c r="E103" s="1">
        <v>0.52</v>
      </c>
      <c r="F103" s="3">
        <v>2</v>
      </c>
      <c r="G103" s="3">
        <v>147</v>
      </c>
      <c r="H103" s="3">
        <v>3</v>
      </c>
      <c r="I103" s="3">
        <v>0</v>
      </c>
      <c r="J103" s="3">
        <v>0</v>
      </c>
      <c r="K103" s="3">
        <v>0</v>
      </c>
      <c r="L103" s="2" t="s">
        <v>405</v>
      </c>
      <c r="M103" s="4">
        <v>53966</v>
      </c>
      <c r="N103" s="2" t="str">
        <f>IF(Table1[[#This Row],[Salary]]&lt;=38999,"Low Income",IF(Table1[[#This Row],[Salary]]&lt;=47999,"Average Income",IF(Table1[[#This Row],[Salary]]&lt;=71999,"High Income","Premium Income")))</f>
        <v>High Income</v>
      </c>
    </row>
    <row r="104" spans="1:14" x14ac:dyDescent="0.3">
      <c r="A104" s="2" t="s">
        <v>103</v>
      </c>
      <c r="B104" s="2" t="s">
        <v>308</v>
      </c>
      <c r="C104" s="1">
        <v>0.42</v>
      </c>
      <c r="D104" s="2" t="str">
        <f>IF(Table1[[#This Row],[Satisfaction Level]]&lt;=0.35,"Low Satisfaction",IF(Table1[[#This Row],[Satisfaction Level]]&lt;=0.55,"Mid Satisfaction","High Satisfaction"))</f>
        <v>Mid Satisfaction</v>
      </c>
      <c r="E104" s="1">
        <v>0.46</v>
      </c>
      <c r="F104" s="3">
        <v>2</v>
      </c>
      <c r="G104" s="3">
        <v>150</v>
      </c>
      <c r="H104" s="3">
        <v>3</v>
      </c>
      <c r="I104" s="3">
        <v>0</v>
      </c>
      <c r="J104" s="3">
        <v>1</v>
      </c>
      <c r="K104" s="3">
        <v>0</v>
      </c>
      <c r="L104" s="2" t="s">
        <v>405</v>
      </c>
      <c r="M104" s="4">
        <v>96579</v>
      </c>
      <c r="N104" s="2" t="str">
        <f>IF(Table1[[#This Row],[Salary]]&lt;=38999,"Low Income",IF(Table1[[#This Row],[Salary]]&lt;=47999,"Average Income",IF(Table1[[#This Row],[Salary]]&lt;=71999,"High Income","Premium Income")))</f>
        <v>Premium Income</v>
      </c>
    </row>
    <row r="105" spans="1:14" x14ac:dyDescent="0.3">
      <c r="A105" s="2" t="s">
        <v>104</v>
      </c>
      <c r="B105" s="2" t="s">
        <v>309</v>
      </c>
      <c r="C105" s="1">
        <v>0.09</v>
      </c>
      <c r="D105" s="2" t="str">
        <f>IF(Table1[[#This Row],[Satisfaction Level]]&lt;=0.35,"Low Satisfaction",IF(Table1[[#This Row],[Satisfaction Level]]&lt;=0.55,"Mid Satisfaction","High Satisfaction"))</f>
        <v>Low Satisfaction</v>
      </c>
      <c r="E105" s="1">
        <v>0.94</v>
      </c>
      <c r="F105" s="3">
        <v>7</v>
      </c>
      <c r="G105" s="3">
        <v>267</v>
      </c>
      <c r="H105" s="3">
        <v>4</v>
      </c>
      <c r="I105" s="3">
        <v>0</v>
      </c>
      <c r="J105" s="3">
        <v>0</v>
      </c>
      <c r="K105" s="3">
        <v>0</v>
      </c>
      <c r="L105" s="2" t="s">
        <v>405</v>
      </c>
      <c r="M105" s="4">
        <v>107080</v>
      </c>
      <c r="N105" s="2" t="str">
        <f>IF(Table1[[#This Row],[Salary]]&lt;=38999,"Low Income",IF(Table1[[#This Row],[Salary]]&lt;=47999,"Average Income",IF(Table1[[#This Row],[Salary]]&lt;=71999,"High Income","Premium Income")))</f>
        <v>Premium Income</v>
      </c>
    </row>
    <row r="106" spans="1:14" x14ac:dyDescent="0.3">
      <c r="A106" s="2" t="s">
        <v>105</v>
      </c>
      <c r="B106" s="2" t="s">
        <v>310</v>
      </c>
      <c r="C106" s="1">
        <v>0.43</v>
      </c>
      <c r="D106" s="2" t="str">
        <f>IF(Table1[[#This Row],[Satisfaction Level]]&lt;=0.35,"Low Satisfaction",IF(Table1[[#This Row],[Satisfaction Level]]&lt;=0.55,"Mid Satisfaction","High Satisfaction"))</f>
        <v>Mid Satisfaction</v>
      </c>
      <c r="E106" s="1">
        <v>0.52</v>
      </c>
      <c r="F106" s="3">
        <v>2</v>
      </c>
      <c r="G106" s="3">
        <v>158</v>
      </c>
      <c r="H106" s="3">
        <v>3</v>
      </c>
      <c r="I106" s="3">
        <v>0</v>
      </c>
      <c r="J106" s="3">
        <v>1</v>
      </c>
      <c r="K106" s="3">
        <v>0</v>
      </c>
      <c r="L106" s="2" t="s">
        <v>405</v>
      </c>
      <c r="M106" s="4">
        <v>67630</v>
      </c>
      <c r="N106" s="2" t="str">
        <f>IF(Table1[[#This Row],[Salary]]&lt;=38999,"Low Income",IF(Table1[[#This Row],[Salary]]&lt;=47999,"Average Income",IF(Table1[[#This Row],[Salary]]&lt;=71999,"High Income","Premium Income")))</f>
        <v>High Income</v>
      </c>
    </row>
    <row r="107" spans="1:14" x14ac:dyDescent="0.3">
      <c r="A107" s="2" t="s">
        <v>106</v>
      </c>
      <c r="B107" s="2" t="s">
        <v>311</v>
      </c>
      <c r="C107" s="1">
        <v>0.24</v>
      </c>
      <c r="D107" s="2" t="str">
        <f>IF(Table1[[#This Row],[Satisfaction Level]]&lt;=0.35,"Low Satisfaction",IF(Table1[[#This Row],[Satisfaction Level]]&lt;=0.55,"Mid Satisfaction","High Satisfaction"))</f>
        <v>Low Satisfaction</v>
      </c>
      <c r="E107" s="1">
        <v>0.46</v>
      </c>
      <c r="F107" s="3">
        <v>7</v>
      </c>
      <c r="G107" s="3">
        <v>224</v>
      </c>
      <c r="H107" s="3">
        <v>5</v>
      </c>
      <c r="I107" s="3">
        <v>0</v>
      </c>
      <c r="J107" s="3">
        <v>0</v>
      </c>
      <c r="K107" s="3">
        <v>0</v>
      </c>
      <c r="L107" s="2" t="s">
        <v>406</v>
      </c>
      <c r="M107" s="4">
        <v>93569</v>
      </c>
      <c r="N107" s="2" t="str">
        <f>IF(Table1[[#This Row],[Salary]]&lt;=38999,"Low Income",IF(Table1[[#This Row],[Salary]]&lt;=47999,"Average Income",IF(Table1[[#This Row],[Salary]]&lt;=71999,"High Income","Premium Income")))</f>
        <v>Premium Income</v>
      </c>
    </row>
    <row r="108" spans="1:14" x14ac:dyDescent="0.3">
      <c r="A108" s="2" t="s">
        <v>107</v>
      </c>
      <c r="B108" s="2" t="s">
        <v>312</v>
      </c>
      <c r="C108" s="1">
        <v>0.91</v>
      </c>
      <c r="D108" s="2" t="str">
        <f>IF(Table1[[#This Row],[Satisfaction Level]]&lt;=0.35,"Low Satisfaction",IF(Table1[[#This Row],[Satisfaction Level]]&lt;=0.55,"Mid Satisfaction","High Satisfaction"))</f>
        <v>High Satisfaction</v>
      </c>
      <c r="E108" s="1">
        <v>1</v>
      </c>
      <c r="F108" s="3">
        <v>4</v>
      </c>
      <c r="G108" s="3">
        <v>257</v>
      </c>
      <c r="H108" s="3">
        <v>5</v>
      </c>
      <c r="I108" s="3">
        <v>0</v>
      </c>
      <c r="J108" s="3">
        <v>0</v>
      </c>
      <c r="K108" s="3">
        <v>0</v>
      </c>
      <c r="L108" s="2" t="s">
        <v>406</v>
      </c>
      <c r="M108" s="4">
        <v>100280</v>
      </c>
      <c r="N108" s="2" t="str">
        <f>IF(Table1[[#This Row],[Salary]]&lt;=38999,"Low Income",IF(Table1[[#This Row],[Salary]]&lt;=47999,"Average Income",IF(Table1[[#This Row],[Salary]]&lt;=71999,"High Income","Premium Income")))</f>
        <v>Premium Income</v>
      </c>
    </row>
    <row r="109" spans="1:14" x14ac:dyDescent="0.3">
      <c r="A109" s="2" t="s">
        <v>108</v>
      </c>
      <c r="B109" s="2" t="s">
        <v>313</v>
      </c>
      <c r="C109" s="1">
        <v>0.44</v>
      </c>
      <c r="D109" s="2" t="str">
        <f>IF(Table1[[#This Row],[Satisfaction Level]]&lt;=0.35,"Low Satisfaction",IF(Table1[[#This Row],[Satisfaction Level]]&lt;=0.55,"Mid Satisfaction","High Satisfaction"))</f>
        <v>Mid Satisfaction</v>
      </c>
      <c r="E109" s="1">
        <v>0.5</v>
      </c>
      <c r="F109" s="3">
        <v>2</v>
      </c>
      <c r="G109" s="3">
        <v>148</v>
      </c>
      <c r="H109" s="3">
        <v>3</v>
      </c>
      <c r="I109" s="3">
        <v>0</v>
      </c>
      <c r="J109" s="3">
        <v>0</v>
      </c>
      <c r="K109" s="3">
        <v>0</v>
      </c>
      <c r="L109" s="2" t="s">
        <v>406</v>
      </c>
      <c r="M109" s="4">
        <v>104209</v>
      </c>
      <c r="N109" s="2" t="str">
        <f>IF(Table1[[#This Row],[Salary]]&lt;=38999,"Low Income",IF(Table1[[#This Row],[Salary]]&lt;=47999,"Average Income",IF(Table1[[#This Row],[Salary]]&lt;=71999,"High Income","Premium Income")))</f>
        <v>Premium Income</v>
      </c>
    </row>
    <row r="110" spans="1:14" x14ac:dyDescent="0.3">
      <c r="A110" s="2" t="s">
        <v>109</v>
      </c>
      <c r="B110" s="2" t="s">
        <v>314</v>
      </c>
      <c r="C110" s="1">
        <v>0.71</v>
      </c>
      <c r="D110" s="2" t="str">
        <f>IF(Table1[[#This Row],[Satisfaction Level]]&lt;=0.35,"Low Satisfaction",IF(Table1[[#This Row],[Satisfaction Level]]&lt;=0.55,"Mid Satisfaction","High Satisfaction"))</f>
        <v>High Satisfaction</v>
      </c>
      <c r="E110" s="1">
        <v>0.87</v>
      </c>
      <c r="F110" s="3">
        <v>3</v>
      </c>
      <c r="G110" s="3">
        <v>177</v>
      </c>
      <c r="H110" s="3">
        <v>4</v>
      </c>
      <c r="I110" s="3">
        <v>0</v>
      </c>
      <c r="J110" s="3">
        <v>1</v>
      </c>
      <c r="K110" s="3">
        <v>0</v>
      </c>
      <c r="L110" s="2" t="s">
        <v>411</v>
      </c>
      <c r="M110" s="4">
        <v>34535</v>
      </c>
      <c r="N110" s="2" t="str">
        <f>IF(Table1[[#This Row],[Salary]]&lt;=38999,"Low Income",IF(Table1[[#This Row],[Salary]]&lt;=47999,"Average Income",IF(Table1[[#This Row],[Salary]]&lt;=71999,"High Income","Premium Income")))</f>
        <v>Low Income</v>
      </c>
    </row>
    <row r="111" spans="1:14" x14ac:dyDescent="0.3">
      <c r="A111" s="2" t="s">
        <v>110</v>
      </c>
      <c r="B111" s="2" t="s">
        <v>315</v>
      </c>
      <c r="C111" s="1">
        <v>0.4</v>
      </c>
      <c r="D111" s="2" t="str">
        <f>IF(Table1[[#This Row],[Satisfaction Level]]&lt;=0.35,"Low Satisfaction",IF(Table1[[#This Row],[Satisfaction Level]]&lt;=0.55,"Mid Satisfaction","High Satisfaction"))</f>
        <v>Mid Satisfaction</v>
      </c>
      <c r="E111" s="1">
        <v>0.49</v>
      </c>
      <c r="F111" s="3">
        <v>2</v>
      </c>
      <c r="G111" s="3">
        <v>155</v>
      </c>
      <c r="H111" s="3">
        <v>3</v>
      </c>
      <c r="I111" s="3">
        <v>0</v>
      </c>
      <c r="J111" s="3">
        <v>0</v>
      </c>
      <c r="K111" s="3">
        <v>0</v>
      </c>
      <c r="L111" s="2" t="s">
        <v>411</v>
      </c>
      <c r="M111" s="4">
        <v>54193</v>
      </c>
      <c r="N111" s="2" t="str">
        <f>IF(Table1[[#This Row],[Salary]]&lt;=38999,"Low Income",IF(Table1[[#This Row],[Salary]]&lt;=47999,"Average Income",IF(Table1[[#This Row],[Salary]]&lt;=71999,"High Income","Premium Income")))</f>
        <v>High Income</v>
      </c>
    </row>
    <row r="112" spans="1:14" x14ac:dyDescent="0.3">
      <c r="A112" s="2" t="s">
        <v>111</v>
      </c>
      <c r="B112" s="2" t="s">
        <v>316</v>
      </c>
      <c r="C112" s="1">
        <v>0.43</v>
      </c>
      <c r="D112" s="2" t="str">
        <f>IF(Table1[[#This Row],[Satisfaction Level]]&lt;=0.35,"Low Satisfaction",IF(Table1[[#This Row],[Satisfaction Level]]&lt;=0.55,"Mid Satisfaction","High Satisfaction"))</f>
        <v>Mid Satisfaction</v>
      </c>
      <c r="E112" s="1">
        <v>0.47</v>
      </c>
      <c r="F112" s="3">
        <v>2</v>
      </c>
      <c r="G112" s="3">
        <v>144</v>
      </c>
      <c r="H112" s="3">
        <v>3</v>
      </c>
      <c r="I112" s="3">
        <v>0</v>
      </c>
      <c r="J112" s="3">
        <v>0</v>
      </c>
      <c r="K112" s="3">
        <v>0</v>
      </c>
      <c r="L112" s="2" t="s">
        <v>411</v>
      </c>
      <c r="M112" s="4">
        <v>100014</v>
      </c>
      <c r="N112" s="2" t="str">
        <f>IF(Table1[[#This Row],[Salary]]&lt;=38999,"Low Income",IF(Table1[[#This Row],[Salary]]&lt;=47999,"Average Income",IF(Table1[[#This Row],[Salary]]&lt;=71999,"High Income","Premium Income")))</f>
        <v>Premium Income</v>
      </c>
    </row>
    <row r="113" spans="1:14" x14ac:dyDescent="0.3">
      <c r="A113" s="2" t="s">
        <v>112</v>
      </c>
      <c r="B113" s="2" t="s">
        <v>317</v>
      </c>
      <c r="C113" s="1">
        <v>0.09</v>
      </c>
      <c r="D113" s="2" t="str">
        <f>IF(Table1[[#This Row],[Satisfaction Level]]&lt;=0.35,"Low Satisfaction",IF(Table1[[#This Row],[Satisfaction Level]]&lt;=0.55,"Mid Satisfaction","High Satisfaction"))</f>
        <v>Low Satisfaction</v>
      </c>
      <c r="E113" s="1">
        <v>0.85</v>
      </c>
      <c r="F113" s="3">
        <v>6</v>
      </c>
      <c r="G113" s="3">
        <v>289</v>
      </c>
      <c r="H113" s="3">
        <v>4</v>
      </c>
      <c r="I113" s="3">
        <v>0</v>
      </c>
      <c r="J113" s="3">
        <v>0</v>
      </c>
      <c r="K113" s="3">
        <v>0</v>
      </c>
      <c r="L113" s="2" t="s">
        <v>411</v>
      </c>
      <c r="M113" s="4">
        <v>46364</v>
      </c>
      <c r="N113" s="2" t="str">
        <f>IF(Table1[[#This Row],[Salary]]&lt;=38999,"Low Income",IF(Table1[[#This Row],[Salary]]&lt;=47999,"Average Income",IF(Table1[[#This Row],[Salary]]&lt;=71999,"High Income","Premium Income")))</f>
        <v>Average Income</v>
      </c>
    </row>
    <row r="114" spans="1:14" x14ac:dyDescent="0.3">
      <c r="A114" s="2" t="s">
        <v>113</v>
      </c>
      <c r="B114" s="2" t="s">
        <v>318</v>
      </c>
      <c r="C114" s="1">
        <v>0.43</v>
      </c>
      <c r="D114" s="2" t="str">
        <f>IF(Table1[[#This Row],[Satisfaction Level]]&lt;=0.35,"Low Satisfaction",IF(Table1[[#This Row],[Satisfaction Level]]&lt;=0.55,"Mid Satisfaction","High Satisfaction"))</f>
        <v>Mid Satisfaction</v>
      </c>
      <c r="E114" s="1">
        <v>0.52</v>
      </c>
      <c r="F114" s="3">
        <v>2</v>
      </c>
      <c r="G114" s="3">
        <v>160</v>
      </c>
      <c r="H114" s="3">
        <v>3</v>
      </c>
      <c r="I114" s="3">
        <v>0</v>
      </c>
      <c r="J114" s="3">
        <v>1</v>
      </c>
      <c r="K114" s="3">
        <v>0</v>
      </c>
      <c r="L114" s="2" t="s">
        <v>407</v>
      </c>
      <c r="M114" s="4">
        <v>70818</v>
      </c>
      <c r="N114" s="2" t="str">
        <f>IF(Table1[[#This Row],[Salary]]&lt;=38999,"Low Income",IF(Table1[[#This Row],[Salary]]&lt;=47999,"Average Income",IF(Table1[[#This Row],[Salary]]&lt;=71999,"High Income","Premium Income")))</f>
        <v>High Income</v>
      </c>
    </row>
    <row r="115" spans="1:14" x14ac:dyDescent="0.3">
      <c r="A115" s="2" t="s">
        <v>114</v>
      </c>
      <c r="B115" s="2" t="s">
        <v>319</v>
      </c>
      <c r="C115" s="1">
        <v>0.9</v>
      </c>
      <c r="D115" s="2" t="str">
        <f>IF(Table1[[#This Row],[Satisfaction Level]]&lt;=0.35,"Low Satisfaction",IF(Table1[[#This Row],[Satisfaction Level]]&lt;=0.55,"Mid Satisfaction","High Satisfaction"))</f>
        <v>High Satisfaction</v>
      </c>
      <c r="E115" s="1">
        <v>0.96</v>
      </c>
      <c r="F115" s="3">
        <v>4</v>
      </c>
      <c r="G115" s="3">
        <v>258</v>
      </c>
      <c r="H115" s="3">
        <v>5</v>
      </c>
      <c r="I115" s="3">
        <v>0</v>
      </c>
      <c r="J115" s="3">
        <v>0</v>
      </c>
      <c r="K115" s="3">
        <v>0</v>
      </c>
      <c r="L115" s="2" t="s">
        <v>407</v>
      </c>
      <c r="M115" s="4">
        <v>35375</v>
      </c>
      <c r="N115" s="2" t="str">
        <f>IF(Table1[[#This Row],[Salary]]&lt;=38999,"Low Income",IF(Table1[[#This Row],[Salary]]&lt;=47999,"Average Income",IF(Table1[[#This Row],[Salary]]&lt;=71999,"High Income","Premium Income")))</f>
        <v>Low Income</v>
      </c>
    </row>
    <row r="116" spans="1:14" x14ac:dyDescent="0.3">
      <c r="A116" s="2" t="s">
        <v>115</v>
      </c>
      <c r="B116" s="2" t="s">
        <v>320</v>
      </c>
      <c r="C116" s="1">
        <v>0.84</v>
      </c>
      <c r="D116" s="2" t="str">
        <f>IF(Table1[[#This Row],[Satisfaction Level]]&lt;=0.35,"Low Satisfaction",IF(Table1[[#This Row],[Satisfaction Level]]&lt;=0.55,"Mid Satisfaction","High Satisfaction"))</f>
        <v>High Satisfaction</v>
      </c>
      <c r="E116" s="1">
        <v>1</v>
      </c>
      <c r="F116" s="3">
        <v>5</v>
      </c>
      <c r="G116" s="3">
        <v>234</v>
      </c>
      <c r="H116" s="3">
        <v>5</v>
      </c>
      <c r="I116" s="3">
        <v>0</v>
      </c>
      <c r="J116" s="3">
        <v>0</v>
      </c>
      <c r="K116" s="3">
        <v>0</v>
      </c>
      <c r="L116" s="2" t="s">
        <v>407</v>
      </c>
      <c r="M116" s="4">
        <v>110104</v>
      </c>
      <c r="N116" s="2" t="str">
        <f>IF(Table1[[#This Row],[Salary]]&lt;=38999,"Low Income",IF(Table1[[#This Row],[Salary]]&lt;=47999,"Average Income",IF(Table1[[#This Row],[Salary]]&lt;=71999,"High Income","Premium Income")))</f>
        <v>Premium Income</v>
      </c>
    </row>
    <row r="117" spans="1:14" x14ac:dyDescent="0.3">
      <c r="A117" s="2" t="s">
        <v>116</v>
      </c>
      <c r="B117" s="2" t="s">
        <v>321</v>
      </c>
      <c r="C117" s="1">
        <v>0.37</v>
      </c>
      <c r="D117" s="2" t="str">
        <f>IF(Table1[[#This Row],[Satisfaction Level]]&lt;=0.35,"Low Satisfaction",IF(Table1[[#This Row],[Satisfaction Level]]&lt;=0.55,"Mid Satisfaction","High Satisfaction"))</f>
        <v>Mid Satisfaction</v>
      </c>
      <c r="E117" s="1">
        <v>0.48</v>
      </c>
      <c r="F117" s="3">
        <v>2</v>
      </c>
      <c r="G117" s="3">
        <v>137</v>
      </c>
      <c r="H117" s="3">
        <v>3</v>
      </c>
      <c r="I117" s="3">
        <v>0</v>
      </c>
      <c r="J117" s="3">
        <v>0</v>
      </c>
      <c r="K117" s="3">
        <v>0</v>
      </c>
      <c r="L117" s="2" t="s">
        <v>407</v>
      </c>
      <c r="M117" s="4">
        <v>94290</v>
      </c>
      <c r="N117" s="2" t="str">
        <f>IF(Table1[[#This Row],[Salary]]&lt;=38999,"Low Income",IF(Table1[[#This Row],[Salary]]&lt;=47999,"Average Income",IF(Table1[[#This Row],[Salary]]&lt;=71999,"High Income","Premium Income")))</f>
        <v>Premium Income</v>
      </c>
    </row>
    <row r="118" spans="1:14" x14ac:dyDescent="0.3">
      <c r="A118" s="2" t="s">
        <v>117</v>
      </c>
      <c r="B118" s="2" t="s">
        <v>322</v>
      </c>
      <c r="C118" s="1">
        <v>0.86</v>
      </c>
      <c r="D118" s="2" t="str">
        <f>IF(Table1[[#This Row],[Satisfaction Level]]&lt;=0.35,"Low Satisfaction",IF(Table1[[#This Row],[Satisfaction Level]]&lt;=0.55,"Mid Satisfaction","High Satisfaction"))</f>
        <v>High Satisfaction</v>
      </c>
      <c r="E118" s="1">
        <v>0.68</v>
      </c>
      <c r="F118" s="3">
        <v>5</v>
      </c>
      <c r="G118" s="3">
        <v>263</v>
      </c>
      <c r="H118" s="3">
        <v>2</v>
      </c>
      <c r="I118" s="3">
        <v>0</v>
      </c>
      <c r="J118" s="3">
        <v>1</v>
      </c>
      <c r="K118" s="3">
        <v>0</v>
      </c>
      <c r="L118" s="2" t="s">
        <v>407</v>
      </c>
      <c r="M118" s="4">
        <v>56573</v>
      </c>
      <c r="N118" s="2" t="str">
        <f>IF(Table1[[#This Row],[Salary]]&lt;=38999,"Low Income",IF(Table1[[#This Row],[Salary]]&lt;=47999,"Average Income",IF(Table1[[#This Row],[Salary]]&lt;=71999,"High Income","Premium Income")))</f>
        <v>High Income</v>
      </c>
    </row>
    <row r="119" spans="1:14" x14ac:dyDescent="0.3">
      <c r="A119" s="2" t="s">
        <v>118</v>
      </c>
      <c r="B119" s="2" t="s">
        <v>323</v>
      </c>
      <c r="C119" s="1">
        <v>0.11</v>
      </c>
      <c r="D119" s="2" t="str">
        <f>IF(Table1[[#This Row],[Satisfaction Level]]&lt;=0.35,"Low Satisfaction",IF(Table1[[#This Row],[Satisfaction Level]]&lt;=0.55,"Mid Satisfaction","High Satisfaction"))</f>
        <v>Low Satisfaction</v>
      </c>
      <c r="E119" s="1">
        <v>0.84</v>
      </c>
      <c r="F119" s="3">
        <v>6</v>
      </c>
      <c r="G119" s="3">
        <v>251</v>
      </c>
      <c r="H119" s="3">
        <v>4</v>
      </c>
      <c r="I119" s="3">
        <v>0</v>
      </c>
      <c r="J119" s="3">
        <v>0</v>
      </c>
      <c r="K119" s="3">
        <v>0</v>
      </c>
      <c r="L119" s="2" t="s">
        <v>407</v>
      </c>
      <c r="M119" s="4">
        <v>100592</v>
      </c>
      <c r="N119" s="2" t="str">
        <f>IF(Table1[[#This Row],[Salary]]&lt;=38999,"Low Income",IF(Table1[[#This Row],[Salary]]&lt;=47999,"Average Income",IF(Table1[[#This Row],[Salary]]&lt;=71999,"High Income","Premium Income")))</f>
        <v>Premium Income</v>
      </c>
    </row>
    <row r="120" spans="1:14" x14ac:dyDescent="0.3">
      <c r="A120" s="2" t="s">
        <v>119</v>
      </c>
      <c r="B120" s="2" t="s">
        <v>324</v>
      </c>
      <c r="C120" s="1">
        <v>0.37</v>
      </c>
      <c r="D120" s="2" t="str">
        <f>IF(Table1[[#This Row],[Satisfaction Level]]&lt;=0.35,"Low Satisfaction",IF(Table1[[#This Row],[Satisfaction Level]]&lt;=0.55,"Mid Satisfaction","High Satisfaction"))</f>
        <v>Mid Satisfaction</v>
      </c>
      <c r="E120" s="1">
        <v>0.56999999999999995</v>
      </c>
      <c r="F120" s="3">
        <v>2</v>
      </c>
      <c r="G120" s="3">
        <v>133</v>
      </c>
      <c r="H120" s="3">
        <v>3</v>
      </c>
      <c r="I120" s="3">
        <v>0</v>
      </c>
      <c r="J120" s="3">
        <v>1</v>
      </c>
      <c r="K120" s="3">
        <v>0</v>
      </c>
      <c r="L120" s="2" t="s">
        <v>407</v>
      </c>
      <c r="M120" s="4">
        <v>60575</v>
      </c>
      <c r="N120" s="2" t="str">
        <f>IF(Table1[[#This Row],[Salary]]&lt;=38999,"Low Income",IF(Table1[[#This Row],[Salary]]&lt;=47999,"Average Income",IF(Table1[[#This Row],[Salary]]&lt;=71999,"High Income","Premium Income")))</f>
        <v>High Income</v>
      </c>
    </row>
    <row r="121" spans="1:14" x14ac:dyDescent="0.3">
      <c r="A121" s="2" t="s">
        <v>120</v>
      </c>
      <c r="B121" s="2" t="s">
        <v>325</v>
      </c>
      <c r="C121" s="1">
        <v>0.4</v>
      </c>
      <c r="D121" s="2" t="str">
        <f>IF(Table1[[#This Row],[Satisfaction Level]]&lt;=0.35,"Low Satisfaction",IF(Table1[[#This Row],[Satisfaction Level]]&lt;=0.55,"Mid Satisfaction","High Satisfaction"))</f>
        <v>Mid Satisfaction</v>
      </c>
      <c r="E121" s="1">
        <v>0.46</v>
      </c>
      <c r="F121" s="3">
        <v>2</v>
      </c>
      <c r="G121" s="3">
        <v>132</v>
      </c>
      <c r="H121" s="3">
        <v>3</v>
      </c>
      <c r="I121" s="3">
        <v>0</v>
      </c>
      <c r="J121" s="3">
        <v>0</v>
      </c>
      <c r="K121" s="3">
        <v>0</v>
      </c>
      <c r="L121" s="2" t="s">
        <v>407</v>
      </c>
      <c r="M121" s="4">
        <v>102771</v>
      </c>
      <c r="N121" s="2" t="str">
        <f>IF(Table1[[#This Row],[Salary]]&lt;=38999,"Low Income",IF(Table1[[#This Row],[Salary]]&lt;=47999,"Average Income",IF(Table1[[#This Row],[Salary]]&lt;=71999,"High Income","Premium Income")))</f>
        <v>Premium Income</v>
      </c>
    </row>
    <row r="122" spans="1:14" x14ac:dyDescent="0.3">
      <c r="A122" s="2" t="s">
        <v>121</v>
      </c>
      <c r="B122" s="2" t="s">
        <v>326</v>
      </c>
      <c r="C122" s="1">
        <v>0.14000000000000001</v>
      </c>
      <c r="D122" s="2" t="str">
        <f>IF(Table1[[#This Row],[Satisfaction Level]]&lt;=0.35,"Low Satisfaction",IF(Table1[[#This Row],[Satisfaction Level]]&lt;=0.55,"Mid Satisfaction","High Satisfaction"))</f>
        <v>Low Satisfaction</v>
      </c>
      <c r="E122" s="1">
        <v>0.62</v>
      </c>
      <c r="F122" s="3">
        <v>4</v>
      </c>
      <c r="G122" s="3">
        <v>158</v>
      </c>
      <c r="H122" s="3">
        <v>4</v>
      </c>
      <c r="I122" s="3">
        <v>1</v>
      </c>
      <c r="J122" s="3">
        <v>0</v>
      </c>
      <c r="K122" s="3">
        <v>0</v>
      </c>
      <c r="L122" s="2" t="s">
        <v>407</v>
      </c>
      <c r="M122" s="4">
        <v>30231</v>
      </c>
      <c r="N122" s="2" t="str">
        <f>IF(Table1[[#This Row],[Salary]]&lt;=38999,"Low Income",IF(Table1[[#This Row],[Salary]]&lt;=47999,"Average Income",IF(Table1[[#This Row],[Salary]]&lt;=71999,"High Income","Premium Income")))</f>
        <v>Low Income</v>
      </c>
    </row>
    <row r="123" spans="1:14" x14ac:dyDescent="0.3">
      <c r="A123" s="2" t="s">
        <v>122</v>
      </c>
      <c r="B123" s="2" t="s">
        <v>327</v>
      </c>
      <c r="C123" s="1">
        <v>0.4</v>
      </c>
      <c r="D123" s="2" t="str">
        <f>IF(Table1[[#This Row],[Satisfaction Level]]&lt;=0.35,"Low Satisfaction",IF(Table1[[#This Row],[Satisfaction Level]]&lt;=0.55,"Mid Satisfaction","High Satisfaction"))</f>
        <v>Mid Satisfaction</v>
      </c>
      <c r="E123" s="1">
        <v>0.46</v>
      </c>
      <c r="F123" s="3">
        <v>2</v>
      </c>
      <c r="G123" s="3">
        <v>135</v>
      </c>
      <c r="H123" s="3">
        <v>3</v>
      </c>
      <c r="I123" s="3">
        <v>0</v>
      </c>
      <c r="J123" s="3">
        <v>0</v>
      </c>
      <c r="K123" s="3">
        <v>0</v>
      </c>
      <c r="L123" s="2" t="s">
        <v>407</v>
      </c>
      <c r="M123" s="4">
        <v>109581</v>
      </c>
      <c r="N123" s="2" t="str">
        <f>IF(Table1[[#This Row],[Salary]]&lt;=38999,"Low Income",IF(Table1[[#This Row],[Salary]]&lt;=47999,"Average Income",IF(Table1[[#This Row],[Salary]]&lt;=71999,"High Income","Premium Income")))</f>
        <v>Premium Income</v>
      </c>
    </row>
    <row r="124" spans="1:14" x14ac:dyDescent="0.3">
      <c r="A124" s="2" t="s">
        <v>123</v>
      </c>
      <c r="B124" s="2" t="s">
        <v>328</v>
      </c>
      <c r="C124" s="1">
        <v>0.75</v>
      </c>
      <c r="D124" s="2" t="str">
        <f>IF(Table1[[#This Row],[Satisfaction Level]]&lt;=0.35,"Low Satisfaction",IF(Table1[[#This Row],[Satisfaction Level]]&lt;=0.55,"Mid Satisfaction","High Satisfaction"))</f>
        <v>High Satisfaction</v>
      </c>
      <c r="E124" s="1">
        <v>1</v>
      </c>
      <c r="F124" s="3">
        <v>4</v>
      </c>
      <c r="G124" s="3">
        <v>216</v>
      </c>
      <c r="H124" s="3">
        <v>6</v>
      </c>
      <c r="I124" s="3">
        <v>0</v>
      </c>
      <c r="J124" s="3">
        <v>1</v>
      </c>
      <c r="K124" s="3">
        <v>0</v>
      </c>
      <c r="L124" s="2" t="s">
        <v>407</v>
      </c>
      <c r="M124" s="4">
        <v>31878</v>
      </c>
      <c r="N124" s="2" t="str">
        <f>IF(Table1[[#This Row],[Salary]]&lt;=38999,"Low Income",IF(Table1[[#This Row],[Salary]]&lt;=47999,"Average Income",IF(Table1[[#This Row],[Salary]]&lt;=71999,"High Income","Premium Income")))</f>
        <v>Low Income</v>
      </c>
    </row>
    <row r="125" spans="1:14" x14ac:dyDescent="0.3">
      <c r="A125" s="2" t="s">
        <v>124</v>
      </c>
      <c r="B125" s="2" t="s">
        <v>329</v>
      </c>
      <c r="C125" s="1">
        <v>0.11</v>
      </c>
      <c r="D125" s="2" t="str">
        <f>IF(Table1[[#This Row],[Satisfaction Level]]&lt;=0.35,"Low Satisfaction",IF(Table1[[#This Row],[Satisfaction Level]]&lt;=0.55,"Mid Satisfaction","High Satisfaction"))</f>
        <v>Low Satisfaction</v>
      </c>
      <c r="E125" s="1">
        <v>0.84</v>
      </c>
      <c r="F125" s="3">
        <v>6</v>
      </c>
      <c r="G125" s="3">
        <v>300</v>
      </c>
      <c r="H125" s="3">
        <v>5</v>
      </c>
      <c r="I125" s="3">
        <v>1</v>
      </c>
      <c r="J125" s="3">
        <v>0</v>
      </c>
      <c r="K125" s="3">
        <v>0</v>
      </c>
      <c r="L125" s="2" t="s">
        <v>408</v>
      </c>
      <c r="M125" s="4">
        <v>62727</v>
      </c>
      <c r="N125" s="2" t="str">
        <f>IF(Table1[[#This Row],[Salary]]&lt;=38999,"Low Income",IF(Table1[[#This Row],[Salary]]&lt;=47999,"Average Income",IF(Table1[[#This Row],[Salary]]&lt;=71999,"High Income","Premium Income")))</f>
        <v>High Income</v>
      </c>
    </row>
    <row r="126" spans="1:14" x14ac:dyDescent="0.3">
      <c r="A126" s="2" t="s">
        <v>125</v>
      </c>
      <c r="B126" s="2" t="s">
        <v>330</v>
      </c>
      <c r="C126" s="1">
        <v>0.46</v>
      </c>
      <c r="D126" s="2" t="str">
        <f>IF(Table1[[#This Row],[Satisfaction Level]]&lt;=0.35,"Low Satisfaction",IF(Table1[[#This Row],[Satisfaction Level]]&lt;=0.55,"Mid Satisfaction","High Satisfaction"))</f>
        <v>Mid Satisfaction</v>
      </c>
      <c r="E126" s="1">
        <v>0.49</v>
      </c>
      <c r="F126" s="3">
        <v>2</v>
      </c>
      <c r="G126" s="3">
        <v>138</v>
      </c>
      <c r="H126" s="3">
        <v>3</v>
      </c>
      <c r="I126" s="3">
        <v>0</v>
      </c>
      <c r="J126" s="3">
        <v>1</v>
      </c>
      <c r="K126" s="3">
        <v>0</v>
      </c>
      <c r="L126" s="2" t="s">
        <v>408</v>
      </c>
      <c r="M126" s="4">
        <v>91663</v>
      </c>
      <c r="N126" s="2" t="str">
        <f>IF(Table1[[#This Row],[Salary]]&lt;=38999,"Low Income",IF(Table1[[#This Row],[Salary]]&lt;=47999,"Average Income",IF(Table1[[#This Row],[Salary]]&lt;=71999,"High Income","Premium Income")))</f>
        <v>Premium Income</v>
      </c>
    </row>
    <row r="127" spans="1:14" x14ac:dyDescent="0.3">
      <c r="A127" s="2" t="s">
        <v>126</v>
      </c>
      <c r="B127" s="2" t="s">
        <v>331</v>
      </c>
      <c r="C127" s="1">
        <v>0.11</v>
      </c>
      <c r="D127" s="2" t="str">
        <f>IF(Table1[[#This Row],[Satisfaction Level]]&lt;=0.35,"Low Satisfaction",IF(Table1[[#This Row],[Satisfaction Level]]&lt;=0.55,"Mid Satisfaction","High Satisfaction"))</f>
        <v>Low Satisfaction</v>
      </c>
      <c r="E127" s="1">
        <v>0.92</v>
      </c>
      <c r="F127" s="3">
        <v>6</v>
      </c>
      <c r="G127" s="3">
        <v>260</v>
      </c>
      <c r="H127" s="3">
        <v>4</v>
      </c>
      <c r="I127" s="3">
        <v>0</v>
      </c>
      <c r="J127" s="3">
        <v>0</v>
      </c>
      <c r="K127" s="3">
        <v>0</v>
      </c>
      <c r="L127" s="2" t="s">
        <v>408</v>
      </c>
      <c r="M127" s="4">
        <v>84510</v>
      </c>
      <c r="N127" s="2" t="str">
        <f>IF(Table1[[#This Row],[Salary]]&lt;=38999,"Low Income",IF(Table1[[#This Row],[Salary]]&lt;=47999,"Average Income",IF(Table1[[#This Row],[Salary]]&lt;=71999,"High Income","Premium Income")))</f>
        <v>Premium Income</v>
      </c>
    </row>
    <row r="128" spans="1:14" x14ac:dyDescent="0.3">
      <c r="A128" s="2" t="s">
        <v>127</v>
      </c>
      <c r="B128" s="2" t="s">
        <v>332</v>
      </c>
      <c r="C128" s="1">
        <v>0.38</v>
      </c>
      <c r="D128" s="2" t="str">
        <f>IF(Table1[[#This Row],[Satisfaction Level]]&lt;=0.35,"Low Satisfaction",IF(Table1[[#This Row],[Satisfaction Level]]&lt;=0.55,"Mid Satisfaction","High Satisfaction"))</f>
        <v>Mid Satisfaction</v>
      </c>
      <c r="E128" s="1">
        <v>0.49</v>
      </c>
      <c r="F128" s="3">
        <v>2</v>
      </c>
      <c r="G128" s="3">
        <v>132</v>
      </c>
      <c r="H128" s="3">
        <v>3</v>
      </c>
      <c r="I128" s="3">
        <v>0</v>
      </c>
      <c r="J128" s="3">
        <v>0</v>
      </c>
      <c r="K128" s="3">
        <v>0</v>
      </c>
      <c r="L128" s="2" t="s">
        <v>408</v>
      </c>
      <c r="M128" s="4">
        <v>63299</v>
      </c>
      <c r="N128" s="2" t="str">
        <f>IF(Table1[[#This Row],[Salary]]&lt;=38999,"Low Income",IF(Table1[[#This Row],[Salary]]&lt;=47999,"Average Income",IF(Table1[[#This Row],[Salary]]&lt;=71999,"High Income","Premium Income")))</f>
        <v>High Income</v>
      </c>
    </row>
    <row r="129" spans="1:14" x14ac:dyDescent="0.3">
      <c r="A129" s="2" t="s">
        <v>128</v>
      </c>
      <c r="B129" s="2" t="s">
        <v>333</v>
      </c>
      <c r="C129" s="1">
        <v>0.7</v>
      </c>
      <c r="D129" s="2" t="str">
        <f>IF(Table1[[#This Row],[Satisfaction Level]]&lt;=0.35,"Low Satisfaction",IF(Table1[[#This Row],[Satisfaction Level]]&lt;=0.55,"Mid Satisfaction","High Satisfaction"))</f>
        <v>High Satisfaction</v>
      </c>
      <c r="E129" s="1">
        <v>0.89</v>
      </c>
      <c r="F129" s="3">
        <v>3</v>
      </c>
      <c r="G129" s="3">
        <v>183</v>
      </c>
      <c r="H129" s="3">
        <v>5</v>
      </c>
      <c r="I129" s="3">
        <v>0</v>
      </c>
      <c r="J129" s="3">
        <v>0</v>
      </c>
      <c r="K129" s="3">
        <v>0</v>
      </c>
      <c r="L129" s="2" t="s">
        <v>408</v>
      </c>
      <c r="M129" s="4">
        <v>53400</v>
      </c>
      <c r="N129" s="2" t="str">
        <f>IF(Table1[[#This Row],[Salary]]&lt;=38999,"Low Income",IF(Table1[[#This Row],[Salary]]&lt;=47999,"Average Income",IF(Table1[[#This Row],[Salary]]&lt;=71999,"High Income","Premium Income")))</f>
        <v>High Income</v>
      </c>
    </row>
    <row r="130" spans="1:14" x14ac:dyDescent="0.3">
      <c r="A130" s="2" t="s">
        <v>129</v>
      </c>
      <c r="B130" s="2" t="s">
        <v>334</v>
      </c>
      <c r="C130" s="1">
        <v>0.09</v>
      </c>
      <c r="D130" s="2" t="str">
        <f>IF(Table1[[#This Row],[Satisfaction Level]]&lt;=0.35,"Low Satisfaction",IF(Table1[[#This Row],[Satisfaction Level]]&lt;=0.55,"Mid Satisfaction","High Satisfaction"))</f>
        <v>Low Satisfaction</v>
      </c>
      <c r="E130" s="1">
        <v>0.82</v>
      </c>
      <c r="F130" s="3">
        <v>6</v>
      </c>
      <c r="G130" s="3">
        <v>250</v>
      </c>
      <c r="H130" s="3">
        <v>4</v>
      </c>
      <c r="I130" s="3">
        <v>0</v>
      </c>
      <c r="J130" s="3">
        <v>1</v>
      </c>
      <c r="K130" s="3">
        <v>0</v>
      </c>
      <c r="L130" s="2" t="s">
        <v>408</v>
      </c>
      <c r="M130" s="4">
        <v>69087</v>
      </c>
      <c r="N130" s="2" t="str">
        <f>IF(Table1[[#This Row],[Salary]]&lt;=38999,"Low Income",IF(Table1[[#This Row],[Salary]]&lt;=47999,"Average Income",IF(Table1[[#This Row],[Salary]]&lt;=71999,"High Income","Premium Income")))</f>
        <v>High Income</v>
      </c>
    </row>
    <row r="131" spans="1:14" x14ac:dyDescent="0.3">
      <c r="A131" s="2" t="s">
        <v>130</v>
      </c>
      <c r="B131" s="2" t="s">
        <v>335</v>
      </c>
      <c r="C131" s="1">
        <v>0.37</v>
      </c>
      <c r="D131" s="2" t="str">
        <f>IF(Table1[[#This Row],[Satisfaction Level]]&lt;=0.35,"Low Satisfaction",IF(Table1[[#This Row],[Satisfaction Level]]&lt;=0.55,"Mid Satisfaction","High Satisfaction"))</f>
        <v>Mid Satisfaction</v>
      </c>
      <c r="E131" s="1">
        <v>0.45</v>
      </c>
      <c r="F131" s="3">
        <v>2</v>
      </c>
      <c r="G131" s="3">
        <v>151</v>
      </c>
      <c r="H131" s="3">
        <v>3</v>
      </c>
      <c r="I131" s="3">
        <v>0</v>
      </c>
      <c r="J131" s="3">
        <v>0</v>
      </c>
      <c r="K131" s="3">
        <v>0</v>
      </c>
      <c r="L131" s="2" t="s">
        <v>408</v>
      </c>
      <c r="M131" s="4">
        <v>85674</v>
      </c>
      <c r="N131" s="2" t="str">
        <f>IF(Table1[[#This Row],[Salary]]&lt;=38999,"Low Income",IF(Table1[[#This Row],[Salary]]&lt;=47999,"Average Income",IF(Table1[[#This Row],[Salary]]&lt;=71999,"High Income","Premium Income")))</f>
        <v>Premium Income</v>
      </c>
    </row>
    <row r="132" spans="1:14" x14ac:dyDescent="0.3">
      <c r="A132" s="2" t="s">
        <v>131</v>
      </c>
      <c r="B132" s="2" t="s">
        <v>336</v>
      </c>
      <c r="C132" s="1">
        <v>0.1</v>
      </c>
      <c r="D132" s="2" t="str">
        <f>IF(Table1[[#This Row],[Satisfaction Level]]&lt;=0.35,"Low Satisfaction",IF(Table1[[#This Row],[Satisfaction Level]]&lt;=0.55,"Mid Satisfaction","High Satisfaction"))</f>
        <v>Low Satisfaction</v>
      </c>
      <c r="E132" s="1">
        <v>0.83</v>
      </c>
      <c r="F132" s="3">
        <v>6</v>
      </c>
      <c r="G132" s="3">
        <v>292</v>
      </c>
      <c r="H132" s="3">
        <v>4</v>
      </c>
      <c r="I132" s="3">
        <v>0</v>
      </c>
      <c r="J132" s="3">
        <v>0</v>
      </c>
      <c r="K132" s="3">
        <v>0</v>
      </c>
      <c r="L132" s="2" t="s">
        <v>408</v>
      </c>
      <c r="M132" s="4">
        <v>37357</v>
      </c>
      <c r="N132" s="2" t="str">
        <f>IF(Table1[[#This Row],[Salary]]&lt;=38999,"Low Income",IF(Table1[[#This Row],[Salary]]&lt;=47999,"Average Income",IF(Table1[[#This Row],[Salary]]&lt;=71999,"High Income","Premium Income")))</f>
        <v>Low Income</v>
      </c>
    </row>
    <row r="133" spans="1:14" x14ac:dyDescent="0.3">
      <c r="A133" s="2" t="s">
        <v>132</v>
      </c>
      <c r="B133" s="2" t="s">
        <v>337</v>
      </c>
      <c r="C133" s="1">
        <v>0.38</v>
      </c>
      <c r="D133" s="2" t="str">
        <f>IF(Table1[[#This Row],[Satisfaction Level]]&lt;=0.35,"Low Satisfaction",IF(Table1[[#This Row],[Satisfaction Level]]&lt;=0.55,"Mid Satisfaction","High Satisfaction"))</f>
        <v>Mid Satisfaction</v>
      </c>
      <c r="E133" s="1">
        <v>0.56999999999999995</v>
      </c>
      <c r="F133" s="3">
        <v>2</v>
      </c>
      <c r="G133" s="3">
        <v>140</v>
      </c>
      <c r="H133" s="3">
        <v>3</v>
      </c>
      <c r="I133" s="3">
        <v>0</v>
      </c>
      <c r="J133" s="3">
        <v>0</v>
      </c>
      <c r="K133" s="3">
        <v>0</v>
      </c>
      <c r="L133" s="2" t="s">
        <v>408</v>
      </c>
      <c r="M133" s="4">
        <v>31456</v>
      </c>
      <c r="N133" s="2" t="str">
        <f>IF(Table1[[#This Row],[Salary]]&lt;=38999,"Low Income",IF(Table1[[#This Row],[Salary]]&lt;=47999,"Average Income",IF(Table1[[#This Row],[Salary]]&lt;=71999,"High Income","Premium Income")))</f>
        <v>Low Income</v>
      </c>
    </row>
    <row r="134" spans="1:14" x14ac:dyDescent="0.3">
      <c r="A134" s="2" t="s">
        <v>133</v>
      </c>
      <c r="B134" s="2" t="s">
        <v>338</v>
      </c>
      <c r="C134" s="1">
        <v>0.9</v>
      </c>
      <c r="D134" s="2" t="str">
        <f>IF(Table1[[#This Row],[Satisfaction Level]]&lt;=0.35,"Low Satisfaction",IF(Table1[[#This Row],[Satisfaction Level]]&lt;=0.55,"Mid Satisfaction","High Satisfaction"))</f>
        <v>High Satisfaction</v>
      </c>
      <c r="E134" s="1">
        <v>1</v>
      </c>
      <c r="F134" s="3">
        <v>5</v>
      </c>
      <c r="G134" s="3">
        <v>221</v>
      </c>
      <c r="H134" s="3">
        <v>5</v>
      </c>
      <c r="I134" s="3">
        <v>0</v>
      </c>
      <c r="J134" s="3">
        <v>0</v>
      </c>
      <c r="K134" s="3">
        <v>0</v>
      </c>
      <c r="L134" s="2" t="s">
        <v>408</v>
      </c>
      <c r="M134" s="4">
        <v>103586</v>
      </c>
      <c r="N134" s="2" t="str">
        <f>IF(Table1[[#This Row],[Salary]]&lt;=38999,"Low Income",IF(Table1[[#This Row],[Salary]]&lt;=47999,"Average Income",IF(Table1[[#This Row],[Salary]]&lt;=71999,"High Income","Premium Income")))</f>
        <v>Premium Income</v>
      </c>
    </row>
    <row r="135" spans="1:14" x14ac:dyDescent="0.3">
      <c r="A135" s="2" t="s">
        <v>134</v>
      </c>
      <c r="B135" s="2" t="s">
        <v>339</v>
      </c>
      <c r="C135" s="1">
        <v>0.44</v>
      </c>
      <c r="D135" s="2" t="str">
        <f>IF(Table1[[#This Row],[Satisfaction Level]]&lt;=0.35,"Low Satisfaction",IF(Table1[[#This Row],[Satisfaction Level]]&lt;=0.55,"Mid Satisfaction","High Satisfaction"))</f>
        <v>Mid Satisfaction</v>
      </c>
      <c r="E135" s="1">
        <v>0.51</v>
      </c>
      <c r="F135" s="3">
        <v>2</v>
      </c>
      <c r="G135" s="3">
        <v>138</v>
      </c>
      <c r="H135" s="3">
        <v>3</v>
      </c>
      <c r="I135" s="3">
        <v>0</v>
      </c>
      <c r="J135" s="3">
        <v>0</v>
      </c>
      <c r="K135" s="3">
        <v>0</v>
      </c>
      <c r="L135" s="2" t="s">
        <v>408</v>
      </c>
      <c r="M135" s="4">
        <v>116473</v>
      </c>
      <c r="N135" s="2" t="str">
        <f>IF(Table1[[#This Row],[Salary]]&lt;=38999,"Low Income",IF(Table1[[#This Row],[Salary]]&lt;=47999,"Average Income",IF(Table1[[#This Row],[Salary]]&lt;=71999,"High Income","Premium Income")))</f>
        <v>Premium Income</v>
      </c>
    </row>
    <row r="136" spans="1:14" x14ac:dyDescent="0.3">
      <c r="A136" s="2" t="s">
        <v>135</v>
      </c>
      <c r="B136" s="2" t="s">
        <v>340</v>
      </c>
      <c r="C136" s="1">
        <v>0.36</v>
      </c>
      <c r="D136" s="2" t="str">
        <f>IF(Table1[[#This Row],[Satisfaction Level]]&lt;=0.35,"Low Satisfaction",IF(Table1[[#This Row],[Satisfaction Level]]&lt;=0.55,"Mid Satisfaction","High Satisfaction"))</f>
        <v>Mid Satisfaction</v>
      </c>
      <c r="E136" s="1">
        <v>0.5</v>
      </c>
      <c r="F136" s="3">
        <v>2</v>
      </c>
      <c r="G136" s="3">
        <v>132</v>
      </c>
      <c r="H136" s="3">
        <v>3</v>
      </c>
      <c r="I136" s="3">
        <v>0</v>
      </c>
      <c r="J136" s="3">
        <v>1</v>
      </c>
      <c r="K136" s="3">
        <v>0</v>
      </c>
      <c r="L136" s="2" t="s">
        <v>407</v>
      </c>
      <c r="M136" s="4">
        <v>38714</v>
      </c>
      <c r="N136" s="2" t="str">
        <f>IF(Table1[[#This Row],[Salary]]&lt;=38999,"Low Income",IF(Table1[[#This Row],[Salary]]&lt;=47999,"Average Income",IF(Table1[[#This Row],[Salary]]&lt;=71999,"High Income","Premium Income")))</f>
        <v>Low Income</v>
      </c>
    </row>
    <row r="137" spans="1:14" x14ac:dyDescent="0.3">
      <c r="A137" s="2" t="s">
        <v>136</v>
      </c>
      <c r="B137" s="2" t="s">
        <v>341</v>
      </c>
      <c r="C137" s="1">
        <v>0.31</v>
      </c>
      <c r="D137" s="2" t="str">
        <f>IF(Table1[[#This Row],[Satisfaction Level]]&lt;=0.35,"Low Satisfaction",IF(Table1[[#This Row],[Satisfaction Level]]&lt;=0.55,"Mid Satisfaction","High Satisfaction"))</f>
        <v>Low Satisfaction</v>
      </c>
      <c r="E137" s="1">
        <v>0.84</v>
      </c>
      <c r="F137" s="3">
        <v>7</v>
      </c>
      <c r="G137" s="3">
        <v>133</v>
      </c>
      <c r="H137" s="3">
        <v>5</v>
      </c>
      <c r="I137" s="3">
        <v>0</v>
      </c>
      <c r="J137" s="3">
        <v>0</v>
      </c>
      <c r="K137" s="3">
        <v>0</v>
      </c>
      <c r="L137" s="2" t="s">
        <v>407</v>
      </c>
      <c r="M137" s="4">
        <v>73623</v>
      </c>
      <c r="N137" s="2" t="str">
        <f>IF(Table1[[#This Row],[Salary]]&lt;=38999,"Low Income",IF(Table1[[#This Row],[Salary]]&lt;=47999,"Average Income",IF(Table1[[#This Row],[Salary]]&lt;=71999,"High Income","Premium Income")))</f>
        <v>Premium Income</v>
      </c>
    </row>
    <row r="138" spans="1:14" x14ac:dyDescent="0.3">
      <c r="A138" s="2" t="s">
        <v>137</v>
      </c>
      <c r="B138" s="2" t="s">
        <v>342</v>
      </c>
      <c r="C138" s="1">
        <v>0.1</v>
      </c>
      <c r="D138" s="2" t="str">
        <f>IF(Table1[[#This Row],[Satisfaction Level]]&lt;=0.35,"Low Satisfaction",IF(Table1[[#This Row],[Satisfaction Level]]&lt;=0.55,"Mid Satisfaction","High Satisfaction"))</f>
        <v>Low Satisfaction</v>
      </c>
      <c r="E138" s="1">
        <v>0.84</v>
      </c>
      <c r="F138" s="3">
        <v>6</v>
      </c>
      <c r="G138" s="3">
        <v>283</v>
      </c>
      <c r="H138" s="3">
        <v>4</v>
      </c>
      <c r="I138" s="3">
        <v>1</v>
      </c>
      <c r="J138" s="3">
        <v>1</v>
      </c>
      <c r="K138" s="3">
        <v>0</v>
      </c>
      <c r="L138" s="2" t="s">
        <v>407</v>
      </c>
      <c r="M138" s="4">
        <v>103407</v>
      </c>
      <c r="N138" s="2" t="str">
        <f>IF(Table1[[#This Row],[Salary]]&lt;=38999,"Low Income",IF(Table1[[#This Row],[Salary]]&lt;=47999,"Average Income",IF(Table1[[#This Row],[Salary]]&lt;=71999,"High Income","Premium Income")))</f>
        <v>Premium Income</v>
      </c>
    </row>
    <row r="139" spans="1:14" x14ac:dyDescent="0.3">
      <c r="A139" s="2" t="s">
        <v>138</v>
      </c>
      <c r="B139" s="2" t="s">
        <v>343</v>
      </c>
      <c r="C139" s="1">
        <v>0.42</v>
      </c>
      <c r="D139" s="2" t="str">
        <f>IF(Table1[[#This Row],[Satisfaction Level]]&lt;=0.35,"Low Satisfaction",IF(Table1[[#This Row],[Satisfaction Level]]&lt;=0.55,"Mid Satisfaction","High Satisfaction"))</f>
        <v>Mid Satisfaction</v>
      </c>
      <c r="E139" s="1">
        <v>0.48</v>
      </c>
      <c r="F139" s="3">
        <v>2</v>
      </c>
      <c r="G139" s="3">
        <v>129</v>
      </c>
      <c r="H139" s="3">
        <v>3</v>
      </c>
      <c r="I139" s="3">
        <v>0</v>
      </c>
      <c r="J139" s="3">
        <v>0</v>
      </c>
      <c r="K139" s="3">
        <v>0</v>
      </c>
      <c r="L139" s="2" t="s">
        <v>409</v>
      </c>
      <c r="M139" s="4">
        <v>32010</v>
      </c>
      <c r="N139" s="2" t="str">
        <f>IF(Table1[[#This Row],[Salary]]&lt;=38999,"Low Income",IF(Table1[[#This Row],[Salary]]&lt;=47999,"Average Income",IF(Table1[[#This Row],[Salary]]&lt;=71999,"High Income","Premium Income")))</f>
        <v>Low Income</v>
      </c>
    </row>
    <row r="140" spans="1:14" x14ac:dyDescent="0.3">
      <c r="A140" s="2" t="s">
        <v>139</v>
      </c>
      <c r="B140" s="2" t="s">
        <v>344</v>
      </c>
      <c r="C140" s="1">
        <v>0.74</v>
      </c>
      <c r="D140" s="2" t="str">
        <f>IF(Table1[[#This Row],[Satisfaction Level]]&lt;=0.35,"Low Satisfaction",IF(Table1[[#This Row],[Satisfaction Level]]&lt;=0.55,"Mid Satisfaction","High Satisfaction"))</f>
        <v>High Satisfaction</v>
      </c>
      <c r="E140" s="1">
        <v>1</v>
      </c>
      <c r="F140" s="3">
        <v>4</v>
      </c>
      <c r="G140" s="3">
        <v>249</v>
      </c>
      <c r="H140" s="3">
        <v>5</v>
      </c>
      <c r="I140" s="3">
        <v>0</v>
      </c>
      <c r="J140" s="3">
        <v>0</v>
      </c>
      <c r="K140" s="3">
        <v>0</v>
      </c>
      <c r="L140" s="2" t="s">
        <v>412</v>
      </c>
      <c r="M140" s="4">
        <v>102633</v>
      </c>
      <c r="N140" s="2" t="str">
        <f>IF(Table1[[#This Row],[Salary]]&lt;=38999,"Low Income",IF(Table1[[#This Row],[Salary]]&lt;=47999,"Average Income",IF(Table1[[#This Row],[Salary]]&lt;=71999,"High Income","Premium Income")))</f>
        <v>Premium Income</v>
      </c>
    </row>
    <row r="141" spans="1:14" x14ac:dyDescent="0.3">
      <c r="A141" s="2" t="s">
        <v>140</v>
      </c>
      <c r="B141" s="2" t="s">
        <v>345</v>
      </c>
      <c r="C141" s="1">
        <v>0.73</v>
      </c>
      <c r="D141" s="2" t="str">
        <f>IF(Table1[[#This Row],[Satisfaction Level]]&lt;=0.35,"Low Satisfaction",IF(Table1[[#This Row],[Satisfaction Level]]&lt;=0.55,"Mid Satisfaction","High Satisfaction"))</f>
        <v>High Satisfaction</v>
      </c>
      <c r="E141" s="1">
        <v>0.87</v>
      </c>
      <c r="F141" s="3">
        <v>5</v>
      </c>
      <c r="G141" s="3">
        <v>257</v>
      </c>
      <c r="H141" s="3">
        <v>5</v>
      </c>
      <c r="I141" s="3">
        <v>0</v>
      </c>
      <c r="J141" s="3">
        <v>1</v>
      </c>
      <c r="K141" s="3">
        <v>0</v>
      </c>
      <c r="L141" s="2" t="s">
        <v>412</v>
      </c>
      <c r="M141" s="4">
        <v>69725</v>
      </c>
      <c r="N141" s="2" t="str">
        <f>IF(Table1[[#This Row],[Salary]]&lt;=38999,"Low Income",IF(Table1[[#This Row],[Salary]]&lt;=47999,"Average Income",IF(Table1[[#This Row],[Salary]]&lt;=71999,"High Income","Premium Income")))</f>
        <v>High Income</v>
      </c>
    </row>
    <row r="142" spans="1:14" x14ac:dyDescent="0.3">
      <c r="A142" s="2" t="s">
        <v>141</v>
      </c>
      <c r="B142" s="2" t="s">
        <v>346</v>
      </c>
      <c r="C142" s="1">
        <v>0.09</v>
      </c>
      <c r="D142" s="2" t="str">
        <f>IF(Table1[[#This Row],[Satisfaction Level]]&lt;=0.35,"Low Satisfaction",IF(Table1[[#This Row],[Satisfaction Level]]&lt;=0.55,"Mid Satisfaction","High Satisfaction"))</f>
        <v>Low Satisfaction</v>
      </c>
      <c r="E142" s="1">
        <v>0.96</v>
      </c>
      <c r="F142" s="3">
        <v>6</v>
      </c>
      <c r="G142" s="3">
        <v>245</v>
      </c>
      <c r="H142" s="3">
        <v>4</v>
      </c>
      <c r="I142" s="3">
        <v>0</v>
      </c>
      <c r="J142" s="3">
        <v>0</v>
      </c>
      <c r="K142" s="3">
        <v>0</v>
      </c>
      <c r="L142" s="2" t="s">
        <v>412</v>
      </c>
      <c r="M142" s="4">
        <v>115170</v>
      </c>
      <c r="N142" s="2" t="str">
        <f>IF(Table1[[#This Row],[Salary]]&lt;=38999,"Low Income",IF(Table1[[#This Row],[Salary]]&lt;=47999,"Average Income",IF(Table1[[#This Row],[Salary]]&lt;=71999,"High Income","Premium Income")))</f>
        <v>Premium Income</v>
      </c>
    </row>
    <row r="143" spans="1:14" x14ac:dyDescent="0.3">
      <c r="A143" s="2" t="s">
        <v>142</v>
      </c>
      <c r="B143" s="2" t="s">
        <v>347</v>
      </c>
      <c r="C143" s="1">
        <v>0.45</v>
      </c>
      <c r="D143" s="2" t="str">
        <f>IF(Table1[[#This Row],[Satisfaction Level]]&lt;=0.35,"Low Satisfaction",IF(Table1[[#This Row],[Satisfaction Level]]&lt;=0.55,"Mid Satisfaction","High Satisfaction"))</f>
        <v>Mid Satisfaction</v>
      </c>
      <c r="E143" s="1">
        <v>0.53</v>
      </c>
      <c r="F143" s="3">
        <v>2</v>
      </c>
      <c r="G143" s="3">
        <v>155</v>
      </c>
      <c r="H143" s="3">
        <v>3</v>
      </c>
      <c r="I143" s="3">
        <v>0</v>
      </c>
      <c r="J143" s="3">
        <v>0</v>
      </c>
      <c r="K143" s="3">
        <v>0</v>
      </c>
      <c r="L143" s="2" t="s">
        <v>412</v>
      </c>
      <c r="M143" s="4">
        <v>110621</v>
      </c>
      <c r="N143" s="2" t="str">
        <f>IF(Table1[[#This Row],[Salary]]&lt;=38999,"Low Income",IF(Table1[[#This Row],[Salary]]&lt;=47999,"Average Income",IF(Table1[[#This Row],[Salary]]&lt;=71999,"High Income","Premium Income")))</f>
        <v>Premium Income</v>
      </c>
    </row>
    <row r="144" spans="1:14" x14ac:dyDescent="0.3">
      <c r="A144" s="2" t="s">
        <v>143</v>
      </c>
      <c r="B144" s="2" t="s">
        <v>348</v>
      </c>
      <c r="C144" s="1">
        <v>0.11</v>
      </c>
      <c r="D144" s="2" t="str">
        <f>IF(Table1[[#This Row],[Satisfaction Level]]&lt;=0.35,"Low Satisfaction",IF(Table1[[#This Row],[Satisfaction Level]]&lt;=0.55,"Mid Satisfaction","High Satisfaction"))</f>
        <v>Low Satisfaction</v>
      </c>
      <c r="E144" s="1">
        <v>0.8</v>
      </c>
      <c r="F144" s="3">
        <v>6</v>
      </c>
      <c r="G144" s="3">
        <v>256</v>
      </c>
      <c r="H144" s="3">
        <v>4</v>
      </c>
      <c r="I144" s="3">
        <v>0</v>
      </c>
      <c r="J144" s="3">
        <v>0</v>
      </c>
      <c r="K144" s="3">
        <v>0</v>
      </c>
      <c r="L144" s="2" t="s">
        <v>412</v>
      </c>
      <c r="M144" s="4">
        <v>105706</v>
      </c>
      <c r="N144" s="2" t="str">
        <f>IF(Table1[[#This Row],[Salary]]&lt;=38999,"Low Income",IF(Table1[[#This Row],[Salary]]&lt;=47999,"Average Income",IF(Table1[[#This Row],[Salary]]&lt;=71999,"High Income","Premium Income")))</f>
        <v>Premium Income</v>
      </c>
    </row>
    <row r="145" spans="1:14" x14ac:dyDescent="0.3">
      <c r="A145" s="2" t="s">
        <v>144</v>
      </c>
      <c r="B145" s="2" t="s">
        <v>349</v>
      </c>
      <c r="C145" s="1">
        <v>0.37</v>
      </c>
      <c r="D145" s="2" t="str">
        <f>IF(Table1[[#This Row],[Satisfaction Level]]&lt;=0.35,"Low Satisfaction",IF(Table1[[#This Row],[Satisfaction Level]]&lt;=0.55,"Mid Satisfaction","High Satisfaction"))</f>
        <v>Mid Satisfaction</v>
      </c>
      <c r="E145" s="1">
        <v>0.47</v>
      </c>
      <c r="F145" s="3">
        <v>2</v>
      </c>
      <c r="G145" s="3">
        <v>152</v>
      </c>
      <c r="H145" s="3">
        <v>3</v>
      </c>
      <c r="I145" s="3">
        <v>0</v>
      </c>
      <c r="J145" s="3">
        <v>0</v>
      </c>
      <c r="K145" s="3">
        <v>0</v>
      </c>
      <c r="L145" s="2" t="s">
        <v>413</v>
      </c>
      <c r="M145" s="4">
        <v>64858</v>
      </c>
      <c r="N145" s="2" t="str">
        <f>IF(Table1[[#This Row],[Salary]]&lt;=38999,"Low Income",IF(Table1[[#This Row],[Salary]]&lt;=47999,"Average Income",IF(Table1[[#This Row],[Salary]]&lt;=71999,"High Income","Premium Income")))</f>
        <v>High Income</v>
      </c>
    </row>
    <row r="146" spans="1:14" x14ac:dyDescent="0.3">
      <c r="A146" s="2" t="s">
        <v>145</v>
      </c>
      <c r="B146" s="2" t="s">
        <v>350</v>
      </c>
      <c r="C146" s="1">
        <v>0.84</v>
      </c>
      <c r="D146" s="2" t="str">
        <f>IF(Table1[[#This Row],[Satisfaction Level]]&lt;=0.35,"Low Satisfaction",IF(Table1[[#This Row],[Satisfaction Level]]&lt;=0.55,"Mid Satisfaction","High Satisfaction"))</f>
        <v>High Satisfaction</v>
      </c>
      <c r="E146" s="1">
        <v>0.99</v>
      </c>
      <c r="F146" s="3">
        <v>4</v>
      </c>
      <c r="G146" s="3">
        <v>267</v>
      </c>
      <c r="H146" s="3">
        <v>5</v>
      </c>
      <c r="I146" s="3">
        <v>0</v>
      </c>
      <c r="J146" s="3">
        <v>1</v>
      </c>
      <c r="K146" s="3">
        <v>0</v>
      </c>
      <c r="L146" s="2" t="s">
        <v>413</v>
      </c>
      <c r="M146" s="4">
        <v>107898</v>
      </c>
      <c r="N146" s="2" t="str">
        <f>IF(Table1[[#This Row],[Salary]]&lt;=38999,"Low Income",IF(Table1[[#This Row],[Salary]]&lt;=47999,"Average Income",IF(Table1[[#This Row],[Salary]]&lt;=71999,"High Income","Premium Income")))</f>
        <v>Premium Income</v>
      </c>
    </row>
    <row r="147" spans="1:14" x14ac:dyDescent="0.3">
      <c r="A147" s="2" t="s">
        <v>146</v>
      </c>
      <c r="B147" s="2" t="s">
        <v>351</v>
      </c>
      <c r="C147" s="1">
        <v>0.41</v>
      </c>
      <c r="D147" s="2" t="str">
        <f>IF(Table1[[#This Row],[Satisfaction Level]]&lt;=0.35,"Low Satisfaction",IF(Table1[[#This Row],[Satisfaction Level]]&lt;=0.55,"Mid Satisfaction","High Satisfaction"))</f>
        <v>Mid Satisfaction</v>
      </c>
      <c r="E147" s="1">
        <v>0.46</v>
      </c>
      <c r="F147" s="3">
        <v>2</v>
      </c>
      <c r="G147" s="3">
        <v>151</v>
      </c>
      <c r="H147" s="3">
        <v>3</v>
      </c>
      <c r="I147" s="3">
        <v>0</v>
      </c>
      <c r="J147" s="3">
        <v>0</v>
      </c>
      <c r="K147" s="3">
        <v>0</v>
      </c>
      <c r="L147" s="2" t="s">
        <v>413</v>
      </c>
      <c r="M147" s="4">
        <v>104318</v>
      </c>
      <c r="N147" s="2" t="str">
        <f>IF(Table1[[#This Row],[Salary]]&lt;=38999,"Low Income",IF(Table1[[#This Row],[Salary]]&lt;=47999,"Average Income",IF(Table1[[#This Row],[Salary]]&lt;=71999,"High Income","Premium Income")))</f>
        <v>Premium Income</v>
      </c>
    </row>
    <row r="148" spans="1:14" x14ac:dyDescent="0.3">
      <c r="A148" s="2" t="s">
        <v>147</v>
      </c>
      <c r="B148" s="2" t="s">
        <v>352</v>
      </c>
      <c r="C148" s="1">
        <v>0.76</v>
      </c>
      <c r="D148" s="2" t="str">
        <f>IF(Table1[[#This Row],[Satisfaction Level]]&lt;=0.35,"Low Satisfaction",IF(Table1[[#This Row],[Satisfaction Level]]&lt;=0.55,"Mid Satisfaction","High Satisfaction"))</f>
        <v>High Satisfaction</v>
      </c>
      <c r="E148" s="1">
        <v>0.92</v>
      </c>
      <c r="F148" s="3">
        <v>4</v>
      </c>
      <c r="G148" s="3">
        <v>239</v>
      </c>
      <c r="H148" s="3">
        <v>5</v>
      </c>
      <c r="I148" s="3">
        <v>0</v>
      </c>
      <c r="J148" s="3">
        <v>1</v>
      </c>
      <c r="K148" s="3">
        <v>0</v>
      </c>
      <c r="L148" s="2" t="s">
        <v>413</v>
      </c>
      <c r="M148" s="4">
        <v>34697</v>
      </c>
      <c r="N148" s="2" t="str">
        <f>IF(Table1[[#This Row],[Salary]]&lt;=38999,"Low Income",IF(Table1[[#This Row],[Salary]]&lt;=47999,"Average Income",IF(Table1[[#This Row],[Salary]]&lt;=71999,"High Income","Premium Income")))</f>
        <v>Low Income</v>
      </c>
    </row>
    <row r="149" spans="1:14" x14ac:dyDescent="0.3">
      <c r="A149" s="2" t="s">
        <v>148</v>
      </c>
      <c r="B149" s="2" t="s">
        <v>353</v>
      </c>
      <c r="C149" s="1">
        <v>0.11</v>
      </c>
      <c r="D149" s="2" t="str">
        <f>IF(Table1[[#This Row],[Satisfaction Level]]&lt;=0.35,"Low Satisfaction",IF(Table1[[#This Row],[Satisfaction Level]]&lt;=0.55,"Mid Satisfaction","High Satisfaction"))</f>
        <v>Low Satisfaction</v>
      </c>
      <c r="E149" s="1">
        <v>0.87</v>
      </c>
      <c r="F149" s="3">
        <v>6</v>
      </c>
      <c r="G149" s="3">
        <v>306</v>
      </c>
      <c r="H149" s="3">
        <v>4</v>
      </c>
      <c r="I149" s="3">
        <v>0</v>
      </c>
      <c r="J149" s="3">
        <v>0</v>
      </c>
      <c r="K149" s="3">
        <v>0</v>
      </c>
      <c r="L149" s="2" t="s">
        <v>412</v>
      </c>
      <c r="M149" s="4">
        <v>80513</v>
      </c>
      <c r="N149" s="2" t="str">
        <f>IF(Table1[[#This Row],[Salary]]&lt;=38999,"Low Income",IF(Table1[[#This Row],[Salary]]&lt;=47999,"Average Income",IF(Table1[[#This Row],[Salary]]&lt;=71999,"High Income","Premium Income")))</f>
        <v>Premium Income</v>
      </c>
    </row>
    <row r="150" spans="1:14" x14ac:dyDescent="0.3">
      <c r="A150" s="2" t="s">
        <v>149</v>
      </c>
      <c r="B150" s="2" t="s">
        <v>354</v>
      </c>
      <c r="C150" s="1">
        <v>0.84</v>
      </c>
      <c r="D150" s="2" t="str">
        <f>IF(Table1[[#This Row],[Satisfaction Level]]&lt;=0.35,"Low Satisfaction",IF(Table1[[#This Row],[Satisfaction Level]]&lt;=0.55,"Mid Satisfaction","High Satisfaction"))</f>
        <v>High Satisfaction</v>
      </c>
      <c r="E150" s="1">
        <v>0.88</v>
      </c>
      <c r="F150" s="3">
        <v>4</v>
      </c>
      <c r="G150" s="3">
        <v>263</v>
      </c>
      <c r="H150" s="3">
        <v>5</v>
      </c>
      <c r="I150" s="3">
        <v>1</v>
      </c>
      <c r="J150" s="3">
        <v>1</v>
      </c>
      <c r="K150" s="3">
        <v>0</v>
      </c>
      <c r="L150" s="2" t="s">
        <v>410</v>
      </c>
      <c r="M150" s="4">
        <v>45375</v>
      </c>
      <c r="N150" s="2" t="str">
        <f>IF(Table1[[#This Row],[Salary]]&lt;=38999,"Low Income",IF(Table1[[#This Row],[Salary]]&lt;=47999,"Average Income",IF(Table1[[#This Row],[Salary]]&lt;=71999,"High Income","Premium Income")))</f>
        <v>Average Income</v>
      </c>
    </row>
    <row r="151" spans="1:14" x14ac:dyDescent="0.3">
      <c r="A151" s="2" t="s">
        <v>150</v>
      </c>
      <c r="B151" s="2" t="s">
        <v>355</v>
      </c>
      <c r="C151" s="1">
        <v>0.39</v>
      </c>
      <c r="D151" s="2" t="str">
        <f>IF(Table1[[#This Row],[Satisfaction Level]]&lt;=0.35,"Low Satisfaction",IF(Table1[[#This Row],[Satisfaction Level]]&lt;=0.55,"Mid Satisfaction","High Satisfaction"))</f>
        <v>Mid Satisfaction</v>
      </c>
      <c r="E151" s="1">
        <v>0.5</v>
      </c>
      <c r="F151" s="3">
        <v>2</v>
      </c>
      <c r="G151" s="3">
        <v>147</v>
      </c>
      <c r="H151" s="3">
        <v>3</v>
      </c>
      <c r="I151" s="3">
        <v>0</v>
      </c>
      <c r="J151" s="3">
        <v>0</v>
      </c>
      <c r="K151" s="3">
        <v>0</v>
      </c>
      <c r="L151" s="2" t="s">
        <v>410</v>
      </c>
      <c r="M151" s="4">
        <v>58688</v>
      </c>
      <c r="N151" s="2" t="str">
        <f>IF(Table1[[#This Row],[Salary]]&lt;=38999,"Low Income",IF(Table1[[#This Row],[Salary]]&lt;=47999,"Average Income",IF(Table1[[#This Row],[Salary]]&lt;=71999,"High Income","Premium Income")))</f>
        <v>High Income</v>
      </c>
    </row>
    <row r="152" spans="1:14" x14ac:dyDescent="0.3">
      <c r="A152" s="2" t="s">
        <v>151</v>
      </c>
      <c r="B152" s="2" t="s">
        <v>356</v>
      </c>
      <c r="C152" s="1">
        <v>0.11</v>
      </c>
      <c r="D152" s="2" t="str">
        <f>IF(Table1[[#This Row],[Satisfaction Level]]&lt;=0.35,"Low Satisfaction",IF(Table1[[#This Row],[Satisfaction Level]]&lt;=0.55,"Mid Satisfaction","High Satisfaction"))</f>
        <v>Low Satisfaction</v>
      </c>
      <c r="E152" s="1">
        <v>0.91</v>
      </c>
      <c r="F152" s="3">
        <v>6</v>
      </c>
      <c r="G152" s="3">
        <v>278</v>
      </c>
      <c r="H152" s="3">
        <v>4</v>
      </c>
      <c r="I152" s="3">
        <v>0</v>
      </c>
      <c r="J152" s="3">
        <v>0</v>
      </c>
      <c r="K152" s="3">
        <v>0</v>
      </c>
      <c r="L152" s="2" t="s">
        <v>410</v>
      </c>
      <c r="M152" s="4">
        <v>100269</v>
      </c>
      <c r="N152" s="2" t="str">
        <f>IF(Table1[[#This Row],[Salary]]&lt;=38999,"Low Income",IF(Table1[[#This Row],[Salary]]&lt;=47999,"Average Income",IF(Table1[[#This Row],[Salary]]&lt;=71999,"High Income","Premium Income")))</f>
        <v>Premium Income</v>
      </c>
    </row>
    <row r="153" spans="1:14" x14ac:dyDescent="0.3">
      <c r="A153" s="2" t="s">
        <v>152</v>
      </c>
      <c r="B153" s="2" t="s">
        <v>357</v>
      </c>
      <c r="C153" s="1">
        <v>0.45</v>
      </c>
      <c r="D153" s="2" t="str">
        <f>IF(Table1[[#This Row],[Satisfaction Level]]&lt;=0.35,"Low Satisfaction",IF(Table1[[#This Row],[Satisfaction Level]]&lt;=0.55,"Mid Satisfaction","High Satisfaction"))</f>
        <v>Mid Satisfaction</v>
      </c>
      <c r="E153" s="1">
        <v>0.56000000000000005</v>
      </c>
      <c r="F153" s="3">
        <v>2</v>
      </c>
      <c r="G153" s="3">
        <v>154</v>
      </c>
      <c r="H153" s="3">
        <v>3</v>
      </c>
      <c r="I153" s="3">
        <v>0</v>
      </c>
      <c r="J153" s="3">
        <v>0</v>
      </c>
      <c r="K153" s="3">
        <v>0</v>
      </c>
      <c r="L153" s="2" t="s">
        <v>410</v>
      </c>
      <c r="M153" s="4">
        <v>70460</v>
      </c>
      <c r="N153" s="2" t="str">
        <f>IF(Table1[[#This Row],[Salary]]&lt;=38999,"Low Income",IF(Table1[[#This Row],[Salary]]&lt;=47999,"Average Income",IF(Table1[[#This Row],[Salary]]&lt;=71999,"High Income","Premium Income")))</f>
        <v>High Income</v>
      </c>
    </row>
    <row r="154" spans="1:14" x14ac:dyDescent="0.3">
      <c r="A154" s="2" t="s">
        <v>153</v>
      </c>
      <c r="B154" s="2" t="s">
        <v>358</v>
      </c>
      <c r="C154" s="1">
        <v>0.37</v>
      </c>
      <c r="D154" s="2" t="str">
        <f>IF(Table1[[#This Row],[Satisfaction Level]]&lt;=0.35,"Low Satisfaction",IF(Table1[[#This Row],[Satisfaction Level]]&lt;=0.55,"Mid Satisfaction","High Satisfaction"))</f>
        <v>Mid Satisfaction</v>
      </c>
      <c r="E154" s="1">
        <v>0.52</v>
      </c>
      <c r="F154" s="3">
        <v>2</v>
      </c>
      <c r="G154" s="3">
        <v>143</v>
      </c>
      <c r="H154" s="3">
        <v>3</v>
      </c>
      <c r="I154" s="3">
        <v>0</v>
      </c>
      <c r="J154" s="3">
        <v>1</v>
      </c>
      <c r="K154" s="3">
        <v>0</v>
      </c>
      <c r="L154" s="2" t="s">
        <v>410</v>
      </c>
      <c r="M154" s="4">
        <v>34412</v>
      </c>
      <c r="N154" s="2" t="str">
        <f>IF(Table1[[#This Row],[Salary]]&lt;=38999,"Low Income",IF(Table1[[#This Row],[Salary]]&lt;=47999,"Average Income",IF(Table1[[#This Row],[Salary]]&lt;=71999,"High Income","Premium Income")))</f>
        <v>Low Income</v>
      </c>
    </row>
    <row r="155" spans="1:14" x14ac:dyDescent="0.3">
      <c r="A155" s="2" t="s">
        <v>154</v>
      </c>
      <c r="B155" s="2" t="s">
        <v>359</v>
      </c>
      <c r="C155" s="1">
        <v>0.4</v>
      </c>
      <c r="D155" s="2" t="str">
        <f>IF(Table1[[#This Row],[Satisfaction Level]]&lt;=0.35,"Low Satisfaction",IF(Table1[[#This Row],[Satisfaction Level]]&lt;=0.55,"Mid Satisfaction","High Satisfaction"))</f>
        <v>Mid Satisfaction</v>
      </c>
      <c r="E155" s="1">
        <v>0.52</v>
      </c>
      <c r="F155" s="3">
        <v>2</v>
      </c>
      <c r="G155" s="3">
        <v>155</v>
      </c>
      <c r="H155" s="3">
        <v>3</v>
      </c>
      <c r="I155" s="3">
        <v>0</v>
      </c>
      <c r="J155" s="3">
        <v>0</v>
      </c>
      <c r="K155" s="3">
        <v>0</v>
      </c>
      <c r="L155" s="2" t="s">
        <v>410</v>
      </c>
      <c r="M155" s="4">
        <v>81248</v>
      </c>
      <c r="N155" s="2" t="str">
        <f>IF(Table1[[#This Row],[Salary]]&lt;=38999,"Low Income",IF(Table1[[#This Row],[Salary]]&lt;=47999,"Average Income",IF(Table1[[#This Row],[Salary]]&lt;=71999,"High Income","Premium Income")))</f>
        <v>Premium Income</v>
      </c>
    </row>
    <row r="156" spans="1:14" x14ac:dyDescent="0.3">
      <c r="A156" s="2" t="s">
        <v>155</v>
      </c>
      <c r="B156" s="2" t="s">
        <v>360</v>
      </c>
      <c r="C156" s="1">
        <v>0.39</v>
      </c>
      <c r="D156" s="2" t="str">
        <f>IF(Table1[[#This Row],[Satisfaction Level]]&lt;=0.35,"Low Satisfaction",IF(Table1[[#This Row],[Satisfaction Level]]&lt;=0.55,"Mid Satisfaction","High Satisfaction"))</f>
        <v>Mid Satisfaction</v>
      </c>
      <c r="E156" s="1">
        <v>0.48</v>
      </c>
      <c r="F156" s="3">
        <v>2</v>
      </c>
      <c r="G156" s="3">
        <v>160</v>
      </c>
      <c r="H156" s="3">
        <v>3</v>
      </c>
      <c r="I156" s="3">
        <v>0</v>
      </c>
      <c r="J156" s="3">
        <v>0</v>
      </c>
      <c r="K156" s="3">
        <v>0</v>
      </c>
      <c r="L156" s="2" t="s">
        <v>405</v>
      </c>
      <c r="M156" s="4">
        <v>59268</v>
      </c>
      <c r="N156" s="2" t="str">
        <f>IF(Table1[[#This Row],[Salary]]&lt;=38999,"Low Income",IF(Table1[[#This Row],[Salary]]&lt;=47999,"Average Income",IF(Table1[[#This Row],[Salary]]&lt;=71999,"High Income","Premium Income")))</f>
        <v>High Income</v>
      </c>
    </row>
    <row r="157" spans="1:14" x14ac:dyDescent="0.3">
      <c r="A157" s="2" t="s">
        <v>156</v>
      </c>
      <c r="B157" s="2" t="s">
        <v>361</v>
      </c>
      <c r="C157" s="1">
        <v>0.11</v>
      </c>
      <c r="D157" s="2" t="str">
        <f>IF(Table1[[#This Row],[Satisfaction Level]]&lt;=0.35,"Low Satisfaction",IF(Table1[[#This Row],[Satisfaction Level]]&lt;=0.55,"Mid Satisfaction","High Satisfaction"))</f>
        <v>Low Satisfaction</v>
      </c>
      <c r="E157" s="1">
        <v>0.8</v>
      </c>
      <c r="F157" s="3">
        <v>6</v>
      </c>
      <c r="G157" s="3">
        <v>304</v>
      </c>
      <c r="H157" s="3">
        <v>4</v>
      </c>
      <c r="I157" s="3">
        <v>0</v>
      </c>
      <c r="J157" s="3">
        <v>1</v>
      </c>
      <c r="K157" s="3">
        <v>0</v>
      </c>
      <c r="L157" s="2" t="s">
        <v>406</v>
      </c>
      <c r="M157" s="4">
        <v>55833</v>
      </c>
      <c r="N157" s="2" t="str">
        <f>IF(Table1[[#This Row],[Salary]]&lt;=38999,"Low Income",IF(Table1[[#This Row],[Salary]]&lt;=47999,"Average Income",IF(Table1[[#This Row],[Salary]]&lt;=71999,"High Income","Premium Income")))</f>
        <v>High Income</v>
      </c>
    </row>
    <row r="158" spans="1:14" x14ac:dyDescent="0.3">
      <c r="A158" s="2" t="s">
        <v>157</v>
      </c>
      <c r="B158" s="2" t="s">
        <v>362</v>
      </c>
      <c r="C158" s="1">
        <v>0.83</v>
      </c>
      <c r="D158" s="2" t="str">
        <f>IF(Table1[[#This Row],[Satisfaction Level]]&lt;=0.35,"Low Satisfaction",IF(Table1[[#This Row],[Satisfaction Level]]&lt;=0.55,"Mid Satisfaction","High Satisfaction"))</f>
        <v>High Satisfaction</v>
      </c>
      <c r="E158" s="1">
        <v>1</v>
      </c>
      <c r="F158" s="3">
        <v>5</v>
      </c>
      <c r="G158" s="3">
        <v>240</v>
      </c>
      <c r="H158" s="3">
        <v>5</v>
      </c>
      <c r="I158" s="3">
        <v>0</v>
      </c>
      <c r="J158" s="3">
        <v>0</v>
      </c>
      <c r="K158" s="3">
        <v>0</v>
      </c>
      <c r="L158" s="2" t="s">
        <v>408</v>
      </c>
      <c r="M158" s="4">
        <v>35130</v>
      </c>
      <c r="N158" s="2" t="str">
        <f>IF(Table1[[#This Row],[Salary]]&lt;=38999,"Low Income",IF(Table1[[#This Row],[Salary]]&lt;=47999,"Average Income",IF(Table1[[#This Row],[Salary]]&lt;=71999,"High Income","Premium Income")))</f>
        <v>Low Income</v>
      </c>
    </row>
    <row r="159" spans="1:14" x14ac:dyDescent="0.3">
      <c r="A159" s="2" t="s">
        <v>158</v>
      </c>
      <c r="B159" s="2" t="s">
        <v>363</v>
      </c>
      <c r="C159" s="1">
        <v>0.11</v>
      </c>
      <c r="D159" s="2" t="str">
        <f>IF(Table1[[#This Row],[Satisfaction Level]]&lt;=0.35,"Low Satisfaction",IF(Table1[[#This Row],[Satisfaction Level]]&lt;=0.55,"Mid Satisfaction","High Satisfaction"))</f>
        <v>Low Satisfaction</v>
      </c>
      <c r="E159" s="1">
        <v>0.92</v>
      </c>
      <c r="F159" s="3">
        <v>6</v>
      </c>
      <c r="G159" s="3">
        <v>305</v>
      </c>
      <c r="H159" s="3">
        <v>4</v>
      </c>
      <c r="I159" s="3">
        <v>0</v>
      </c>
      <c r="J159" s="3">
        <v>0</v>
      </c>
      <c r="K159" s="3">
        <v>0</v>
      </c>
      <c r="L159" s="2" t="s">
        <v>407</v>
      </c>
      <c r="M159" s="4">
        <v>35192</v>
      </c>
      <c r="N159" s="2" t="str">
        <f>IF(Table1[[#This Row],[Salary]]&lt;=38999,"Low Income",IF(Table1[[#This Row],[Salary]]&lt;=47999,"Average Income",IF(Table1[[#This Row],[Salary]]&lt;=71999,"High Income","Premium Income")))</f>
        <v>Low Income</v>
      </c>
    </row>
    <row r="160" spans="1:14" x14ac:dyDescent="0.3">
      <c r="A160" s="2" t="s">
        <v>159</v>
      </c>
      <c r="B160" s="2" t="s">
        <v>364</v>
      </c>
      <c r="C160" s="1">
        <v>0.39</v>
      </c>
      <c r="D160" s="2" t="str">
        <f>IF(Table1[[#This Row],[Satisfaction Level]]&lt;=0.35,"Low Satisfaction",IF(Table1[[#This Row],[Satisfaction Level]]&lt;=0.55,"Mid Satisfaction","High Satisfaction"))</f>
        <v>Mid Satisfaction</v>
      </c>
      <c r="E160" s="1">
        <v>0.5</v>
      </c>
      <c r="F160" s="3">
        <v>2</v>
      </c>
      <c r="G160" s="3">
        <v>136</v>
      </c>
      <c r="H160" s="3">
        <v>3</v>
      </c>
      <c r="I160" s="3">
        <v>0</v>
      </c>
      <c r="J160" s="3">
        <v>0</v>
      </c>
      <c r="K160" s="3">
        <v>0</v>
      </c>
      <c r="L160" s="2" t="s">
        <v>409</v>
      </c>
      <c r="M160" s="4">
        <v>117951</v>
      </c>
      <c r="N160" s="2" t="str">
        <f>IF(Table1[[#This Row],[Salary]]&lt;=38999,"Low Income",IF(Table1[[#This Row],[Salary]]&lt;=47999,"Average Income",IF(Table1[[#This Row],[Salary]]&lt;=71999,"High Income","Premium Income")))</f>
        <v>Premium Income</v>
      </c>
    </row>
    <row r="161" spans="1:14" x14ac:dyDescent="0.3">
      <c r="A161" s="2" t="s">
        <v>160</v>
      </c>
      <c r="B161" s="2" t="s">
        <v>365</v>
      </c>
      <c r="C161" s="1">
        <v>0.45</v>
      </c>
      <c r="D161" s="2" t="str">
        <f>IF(Table1[[#This Row],[Satisfaction Level]]&lt;=0.35,"Low Satisfaction",IF(Table1[[#This Row],[Satisfaction Level]]&lt;=0.55,"Mid Satisfaction","High Satisfaction"))</f>
        <v>Mid Satisfaction</v>
      </c>
      <c r="E161" s="1">
        <v>0.45</v>
      </c>
      <c r="F161" s="3">
        <v>2</v>
      </c>
      <c r="G161" s="3">
        <v>132</v>
      </c>
      <c r="H161" s="3">
        <v>3</v>
      </c>
      <c r="I161" s="3">
        <v>0</v>
      </c>
      <c r="J161" s="3">
        <v>1</v>
      </c>
      <c r="K161" s="3">
        <v>0</v>
      </c>
      <c r="L161" s="2" t="s">
        <v>410</v>
      </c>
      <c r="M161" s="4">
        <v>109418</v>
      </c>
      <c r="N161" s="2" t="str">
        <f>IF(Table1[[#This Row],[Salary]]&lt;=38999,"Low Income",IF(Table1[[#This Row],[Salary]]&lt;=47999,"Average Income",IF(Table1[[#This Row],[Salary]]&lt;=71999,"High Income","Premium Income")))</f>
        <v>Premium Income</v>
      </c>
    </row>
    <row r="162" spans="1:14" x14ac:dyDescent="0.3">
      <c r="A162" s="2" t="s">
        <v>161</v>
      </c>
      <c r="B162" s="2" t="s">
        <v>366</v>
      </c>
      <c r="C162" s="1">
        <v>0.1</v>
      </c>
      <c r="D162" s="2" t="str">
        <f>IF(Table1[[#This Row],[Satisfaction Level]]&lt;=0.35,"Low Satisfaction",IF(Table1[[#This Row],[Satisfaction Level]]&lt;=0.55,"Mid Satisfaction","High Satisfaction"))</f>
        <v>Low Satisfaction</v>
      </c>
      <c r="E162" s="1">
        <v>0.95</v>
      </c>
      <c r="F162" s="3">
        <v>7</v>
      </c>
      <c r="G162" s="3">
        <v>301</v>
      </c>
      <c r="H162" s="3">
        <v>4</v>
      </c>
      <c r="I162" s="3">
        <v>0</v>
      </c>
      <c r="J162" s="3">
        <v>0</v>
      </c>
      <c r="K162" s="3">
        <v>0</v>
      </c>
      <c r="L162" s="2" t="s">
        <v>410</v>
      </c>
      <c r="M162" s="4">
        <v>80793</v>
      </c>
      <c r="N162" s="2" t="str">
        <f>IF(Table1[[#This Row],[Salary]]&lt;=38999,"Low Income",IF(Table1[[#This Row],[Salary]]&lt;=47999,"Average Income",IF(Table1[[#This Row],[Salary]]&lt;=71999,"High Income","Premium Income")))</f>
        <v>Premium Income</v>
      </c>
    </row>
    <row r="163" spans="1:14" x14ac:dyDescent="0.3">
      <c r="A163" s="2" t="s">
        <v>162</v>
      </c>
      <c r="B163" s="2" t="s">
        <v>367</v>
      </c>
      <c r="C163" s="1">
        <v>0.9</v>
      </c>
      <c r="D163" s="2" t="str">
        <f>IF(Table1[[#This Row],[Satisfaction Level]]&lt;=0.35,"Low Satisfaction",IF(Table1[[#This Row],[Satisfaction Level]]&lt;=0.55,"Mid Satisfaction","High Satisfaction"))</f>
        <v>High Satisfaction</v>
      </c>
      <c r="E163" s="1">
        <v>0.98</v>
      </c>
      <c r="F163" s="3">
        <v>5</v>
      </c>
      <c r="G163" s="3">
        <v>243</v>
      </c>
      <c r="H163" s="3">
        <v>6</v>
      </c>
      <c r="I163" s="3">
        <v>0</v>
      </c>
      <c r="J163" s="3">
        <v>0</v>
      </c>
      <c r="K163" s="3">
        <v>0</v>
      </c>
      <c r="L163" s="2" t="s">
        <v>410</v>
      </c>
      <c r="M163" s="4">
        <v>34076</v>
      </c>
      <c r="N163" s="2" t="str">
        <f>IF(Table1[[#This Row],[Salary]]&lt;=38999,"Low Income",IF(Table1[[#This Row],[Salary]]&lt;=47999,"Average Income",IF(Table1[[#This Row],[Salary]]&lt;=71999,"High Income","Premium Income")))</f>
        <v>Low Income</v>
      </c>
    </row>
    <row r="164" spans="1:14" x14ac:dyDescent="0.3">
      <c r="A164" s="2" t="s">
        <v>163</v>
      </c>
      <c r="B164" s="2" t="s">
        <v>368</v>
      </c>
      <c r="C164" s="1">
        <v>0.45</v>
      </c>
      <c r="D164" s="2" t="str">
        <f>IF(Table1[[#This Row],[Satisfaction Level]]&lt;=0.35,"Low Satisfaction",IF(Table1[[#This Row],[Satisfaction Level]]&lt;=0.55,"Mid Satisfaction","High Satisfaction"))</f>
        <v>Mid Satisfaction</v>
      </c>
      <c r="E164" s="1">
        <v>0.51</v>
      </c>
      <c r="F164" s="3">
        <v>2</v>
      </c>
      <c r="G164" s="3">
        <v>147</v>
      </c>
      <c r="H164" s="3">
        <v>3</v>
      </c>
      <c r="I164" s="3">
        <v>0</v>
      </c>
      <c r="J164" s="3">
        <v>1</v>
      </c>
      <c r="K164" s="3">
        <v>0</v>
      </c>
      <c r="L164" s="2" t="s">
        <v>405</v>
      </c>
      <c r="M164" s="4">
        <v>73916</v>
      </c>
      <c r="N164" s="2" t="str">
        <f>IF(Table1[[#This Row],[Salary]]&lt;=38999,"Low Income",IF(Table1[[#This Row],[Salary]]&lt;=47999,"Average Income",IF(Table1[[#This Row],[Salary]]&lt;=71999,"High Income","Premium Income")))</f>
        <v>Premium Income</v>
      </c>
    </row>
    <row r="165" spans="1:14" x14ac:dyDescent="0.3">
      <c r="A165" s="2" t="s">
        <v>164</v>
      </c>
      <c r="B165" s="2" t="s">
        <v>369</v>
      </c>
      <c r="C165" s="1">
        <v>0.79</v>
      </c>
      <c r="D165" s="2" t="str">
        <f>IF(Table1[[#This Row],[Satisfaction Level]]&lt;=0.35,"Low Satisfaction",IF(Table1[[#This Row],[Satisfaction Level]]&lt;=0.55,"Mid Satisfaction","High Satisfaction"))</f>
        <v>High Satisfaction</v>
      </c>
      <c r="E165" s="1">
        <v>0.89</v>
      </c>
      <c r="F165" s="3">
        <v>5</v>
      </c>
      <c r="G165" s="3">
        <v>239</v>
      </c>
      <c r="H165" s="3">
        <v>5</v>
      </c>
      <c r="I165" s="3">
        <v>0</v>
      </c>
      <c r="J165" s="3">
        <v>0</v>
      </c>
      <c r="K165" s="3">
        <v>0</v>
      </c>
      <c r="L165" s="2" t="s">
        <v>405</v>
      </c>
      <c r="M165" s="4">
        <v>116928</v>
      </c>
      <c r="N165" s="2" t="str">
        <f>IF(Table1[[#This Row],[Salary]]&lt;=38999,"Low Income",IF(Table1[[#This Row],[Salary]]&lt;=47999,"Average Income",IF(Table1[[#This Row],[Salary]]&lt;=71999,"High Income","Premium Income")))</f>
        <v>Premium Income</v>
      </c>
    </row>
    <row r="166" spans="1:14" x14ac:dyDescent="0.3">
      <c r="A166" s="2" t="s">
        <v>165</v>
      </c>
      <c r="B166" s="2" t="s">
        <v>370</v>
      </c>
      <c r="C166" s="1">
        <v>0.9</v>
      </c>
      <c r="D166" s="2" t="str">
        <f>IF(Table1[[#This Row],[Satisfaction Level]]&lt;=0.35,"Low Satisfaction",IF(Table1[[#This Row],[Satisfaction Level]]&lt;=0.55,"Mid Satisfaction","High Satisfaction"))</f>
        <v>High Satisfaction</v>
      </c>
      <c r="E166" s="1">
        <v>0.99</v>
      </c>
      <c r="F166" s="3">
        <v>5</v>
      </c>
      <c r="G166" s="3">
        <v>260</v>
      </c>
      <c r="H166" s="3">
        <v>5</v>
      </c>
      <c r="I166" s="3">
        <v>0</v>
      </c>
      <c r="J166" s="3">
        <v>0</v>
      </c>
      <c r="K166" s="3">
        <v>0</v>
      </c>
      <c r="L166" s="2" t="s">
        <v>405</v>
      </c>
      <c r="M166" s="4">
        <v>47294</v>
      </c>
      <c r="N166" s="2" t="str">
        <f>IF(Table1[[#This Row],[Salary]]&lt;=38999,"Low Income",IF(Table1[[#This Row],[Salary]]&lt;=47999,"Average Income",IF(Table1[[#This Row],[Salary]]&lt;=71999,"High Income","Premium Income")))</f>
        <v>Average Income</v>
      </c>
    </row>
    <row r="167" spans="1:14" x14ac:dyDescent="0.3">
      <c r="A167" s="2" t="s">
        <v>166</v>
      </c>
      <c r="B167" s="2" t="s">
        <v>371</v>
      </c>
      <c r="C167" s="1">
        <v>0.11</v>
      </c>
      <c r="D167" s="2" t="str">
        <f>IF(Table1[[#This Row],[Satisfaction Level]]&lt;=0.35,"Low Satisfaction",IF(Table1[[#This Row],[Satisfaction Level]]&lt;=0.55,"Mid Satisfaction","High Satisfaction"))</f>
        <v>Low Satisfaction</v>
      </c>
      <c r="E167" s="1">
        <v>0.84</v>
      </c>
      <c r="F167" s="3">
        <v>7</v>
      </c>
      <c r="G167" s="3">
        <v>296</v>
      </c>
      <c r="H167" s="3">
        <v>4</v>
      </c>
      <c r="I167" s="3">
        <v>0</v>
      </c>
      <c r="J167" s="3">
        <v>0</v>
      </c>
      <c r="K167" s="3">
        <v>0</v>
      </c>
      <c r="L167" s="2" t="s">
        <v>405</v>
      </c>
      <c r="M167" s="4">
        <v>84252</v>
      </c>
      <c r="N167" s="2" t="str">
        <f>IF(Table1[[#This Row],[Salary]]&lt;=38999,"Low Income",IF(Table1[[#This Row],[Salary]]&lt;=47999,"Average Income",IF(Table1[[#This Row],[Salary]]&lt;=71999,"High Income","Premium Income")))</f>
        <v>Premium Income</v>
      </c>
    </row>
    <row r="168" spans="1:14" x14ac:dyDescent="0.3">
      <c r="A168" s="2" t="s">
        <v>167</v>
      </c>
      <c r="B168" s="2" t="s">
        <v>372</v>
      </c>
      <c r="C168" s="1">
        <v>0.43</v>
      </c>
      <c r="D168" s="2" t="str">
        <f>IF(Table1[[#This Row],[Satisfaction Level]]&lt;=0.35,"Low Satisfaction",IF(Table1[[#This Row],[Satisfaction Level]]&lt;=0.55,"Mid Satisfaction","High Satisfaction"))</f>
        <v>Mid Satisfaction</v>
      </c>
      <c r="E168" s="1">
        <v>0.55000000000000004</v>
      </c>
      <c r="F168" s="3">
        <v>2</v>
      </c>
      <c r="G168" s="3">
        <v>129</v>
      </c>
      <c r="H168" s="3">
        <v>3</v>
      </c>
      <c r="I168" s="3">
        <v>0</v>
      </c>
      <c r="J168" s="3">
        <v>1</v>
      </c>
      <c r="K168" s="3">
        <v>0</v>
      </c>
      <c r="L168" s="2" t="s">
        <v>405</v>
      </c>
      <c r="M168" s="4">
        <v>119567</v>
      </c>
      <c r="N168" s="2" t="str">
        <f>IF(Table1[[#This Row],[Salary]]&lt;=38999,"Low Income",IF(Table1[[#This Row],[Salary]]&lt;=47999,"Average Income",IF(Table1[[#This Row],[Salary]]&lt;=71999,"High Income","Premium Income")))</f>
        <v>Premium Income</v>
      </c>
    </row>
    <row r="169" spans="1:14" x14ac:dyDescent="0.3">
      <c r="A169" s="2" t="s">
        <v>168</v>
      </c>
      <c r="B169" s="2" t="s">
        <v>373</v>
      </c>
      <c r="C169" s="1">
        <v>0.31</v>
      </c>
      <c r="D169" s="2" t="str">
        <f>IF(Table1[[#This Row],[Satisfaction Level]]&lt;=0.35,"Low Satisfaction",IF(Table1[[#This Row],[Satisfaction Level]]&lt;=0.55,"Mid Satisfaction","High Satisfaction"))</f>
        <v>Low Satisfaction</v>
      </c>
      <c r="E169" s="1">
        <v>0.54</v>
      </c>
      <c r="F169" s="3">
        <v>5</v>
      </c>
      <c r="G169" s="3">
        <v>132</v>
      </c>
      <c r="H169" s="3">
        <v>5</v>
      </c>
      <c r="I169" s="3">
        <v>0</v>
      </c>
      <c r="J169" s="3">
        <v>0</v>
      </c>
      <c r="K169" s="3">
        <v>0</v>
      </c>
      <c r="L169" s="2" t="s">
        <v>405</v>
      </c>
      <c r="M169" s="4">
        <v>101837</v>
      </c>
      <c r="N169" s="2" t="str">
        <f>IF(Table1[[#This Row],[Salary]]&lt;=38999,"Low Income",IF(Table1[[#This Row],[Salary]]&lt;=47999,"Average Income",IF(Table1[[#This Row],[Salary]]&lt;=71999,"High Income","Premium Income")))</f>
        <v>Premium Income</v>
      </c>
    </row>
    <row r="170" spans="1:14" x14ac:dyDescent="0.3">
      <c r="A170" s="2" t="s">
        <v>169</v>
      </c>
      <c r="B170" s="2" t="s">
        <v>374</v>
      </c>
      <c r="C170" s="1">
        <v>0.32</v>
      </c>
      <c r="D170" s="2" t="str">
        <f>IF(Table1[[#This Row],[Satisfaction Level]]&lt;=0.35,"Low Satisfaction",IF(Table1[[#This Row],[Satisfaction Level]]&lt;=0.55,"Mid Satisfaction","High Satisfaction"))</f>
        <v>Low Satisfaction</v>
      </c>
      <c r="E170" s="1">
        <v>0.5</v>
      </c>
      <c r="F170" s="3">
        <v>2</v>
      </c>
      <c r="G170" s="3">
        <v>135</v>
      </c>
      <c r="H170" s="3">
        <v>5</v>
      </c>
      <c r="I170" s="3">
        <v>0</v>
      </c>
      <c r="J170" s="3">
        <v>0</v>
      </c>
      <c r="K170" s="3">
        <v>0</v>
      </c>
      <c r="L170" s="2" t="s">
        <v>405</v>
      </c>
      <c r="M170" s="4">
        <v>72877</v>
      </c>
      <c r="N170" s="2" t="str">
        <f>IF(Table1[[#This Row],[Salary]]&lt;=38999,"Low Income",IF(Table1[[#This Row],[Salary]]&lt;=47999,"Average Income",IF(Table1[[#This Row],[Salary]]&lt;=71999,"High Income","Premium Income")))</f>
        <v>Premium Income</v>
      </c>
    </row>
    <row r="171" spans="1:14" x14ac:dyDescent="0.3">
      <c r="A171" s="2" t="s">
        <v>170</v>
      </c>
      <c r="B171" s="2" t="s">
        <v>375</v>
      </c>
      <c r="C171" s="1">
        <v>0.45</v>
      </c>
      <c r="D171" s="2" t="str">
        <f>IF(Table1[[#This Row],[Satisfaction Level]]&lt;=0.35,"Low Satisfaction",IF(Table1[[#This Row],[Satisfaction Level]]&lt;=0.55,"Mid Satisfaction","High Satisfaction"))</f>
        <v>Mid Satisfaction</v>
      </c>
      <c r="E171" s="1">
        <v>0.56999999999999995</v>
      </c>
      <c r="F171" s="3">
        <v>2</v>
      </c>
      <c r="G171" s="3">
        <v>158</v>
      </c>
      <c r="H171" s="3">
        <v>3</v>
      </c>
      <c r="I171" s="3">
        <v>0</v>
      </c>
      <c r="J171" s="3">
        <v>1</v>
      </c>
      <c r="K171" s="3">
        <v>0</v>
      </c>
      <c r="L171" s="2" t="s">
        <v>405</v>
      </c>
      <c r="M171" s="4">
        <v>66367</v>
      </c>
      <c r="N171" s="2" t="str">
        <f>IF(Table1[[#This Row],[Salary]]&lt;=38999,"Low Income",IF(Table1[[#This Row],[Salary]]&lt;=47999,"Average Income",IF(Table1[[#This Row],[Salary]]&lt;=71999,"High Income","Premium Income")))</f>
        <v>High Income</v>
      </c>
    </row>
    <row r="172" spans="1:14" x14ac:dyDescent="0.3">
      <c r="A172" s="2" t="s">
        <v>171</v>
      </c>
      <c r="B172" s="2" t="s">
        <v>376</v>
      </c>
      <c r="C172" s="1">
        <v>0.81</v>
      </c>
      <c r="D172" s="2" t="str">
        <f>IF(Table1[[#This Row],[Satisfaction Level]]&lt;=0.35,"Low Satisfaction",IF(Table1[[#This Row],[Satisfaction Level]]&lt;=0.55,"Mid Satisfaction","High Satisfaction"))</f>
        <v>High Satisfaction</v>
      </c>
      <c r="E172" s="1">
        <v>0.99</v>
      </c>
      <c r="F172" s="3">
        <v>4</v>
      </c>
      <c r="G172" s="3">
        <v>259</v>
      </c>
      <c r="H172" s="3">
        <v>5</v>
      </c>
      <c r="I172" s="3">
        <v>0</v>
      </c>
      <c r="J172" s="3">
        <v>1</v>
      </c>
      <c r="K172" s="3">
        <v>0</v>
      </c>
      <c r="L172" s="2" t="s">
        <v>405</v>
      </c>
      <c r="M172" s="4">
        <v>113716</v>
      </c>
      <c r="N172" s="2" t="str">
        <f>IF(Table1[[#This Row],[Salary]]&lt;=38999,"Low Income",IF(Table1[[#This Row],[Salary]]&lt;=47999,"Average Income",IF(Table1[[#This Row],[Salary]]&lt;=71999,"High Income","Premium Income")))</f>
        <v>Premium Income</v>
      </c>
    </row>
    <row r="173" spans="1:14" x14ac:dyDescent="0.3">
      <c r="A173" s="2" t="s">
        <v>172</v>
      </c>
      <c r="B173" s="2" t="s">
        <v>377</v>
      </c>
      <c r="C173" s="1">
        <v>0.41</v>
      </c>
      <c r="D173" s="2" t="str">
        <f>IF(Table1[[#This Row],[Satisfaction Level]]&lt;=0.35,"Low Satisfaction",IF(Table1[[#This Row],[Satisfaction Level]]&lt;=0.55,"Mid Satisfaction","High Satisfaction"))</f>
        <v>Mid Satisfaction</v>
      </c>
      <c r="E173" s="1">
        <v>0.46</v>
      </c>
      <c r="F173" s="3">
        <v>2</v>
      </c>
      <c r="G173" s="3">
        <v>160</v>
      </c>
      <c r="H173" s="3">
        <v>3</v>
      </c>
      <c r="I173" s="3">
        <v>0</v>
      </c>
      <c r="J173" s="3">
        <v>1</v>
      </c>
      <c r="K173" s="3">
        <v>1</v>
      </c>
      <c r="L173" s="2" t="s">
        <v>405</v>
      </c>
      <c r="M173" s="4">
        <v>34601</v>
      </c>
      <c r="N173" s="2" t="str">
        <f>IF(Table1[[#This Row],[Salary]]&lt;=38999,"Low Income",IF(Table1[[#This Row],[Salary]]&lt;=47999,"Average Income",IF(Table1[[#This Row],[Salary]]&lt;=71999,"High Income","Premium Income")))</f>
        <v>Low Income</v>
      </c>
    </row>
    <row r="174" spans="1:14" x14ac:dyDescent="0.3">
      <c r="A174" s="2" t="s">
        <v>173</v>
      </c>
      <c r="B174" s="2" t="s">
        <v>378</v>
      </c>
      <c r="C174" s="1">
        <v>0.11</v>
      </c>
      <c r="D174" s="2" t="str">
        <f>IF(Table1[[#This Row],[Satisfaction Level]]&lt;=0.35,"Low Satisfaction",IF(Table1[[#This Row],[Satisfaction Level]]&lt;=0.55,"Mid Satisfaction","High Satisfaction"))</f>
        <v>Low Satisfaction</v>
      </c>
      <c r="E174" s="1">
        <v>0.78</v>
      </c>
      <c r="F174" s="3">
        <v>7</v>
      </c>
      <c r="G174" s="3">
        <v>278</v>
      </c>
      <c r="H174" s="3">
        <v>4</v>
      </c>
      <c r="I174" s="3">
        <v>0</v>
      </c>
      <c r="J174" s="3">
        <v>1</v>
      </c>
      <c r="K174" s="3">
        <v>0</v>
      </c>
      <c r="L174" s="2" t="s">
        <v>405</v>
      </c>
      <c r="M174" s="4">
        <v>119085</v>
      </c>
      <c r="N174" s="2" t="str">
        <f>IF(Table1[[#This Row],[Salary]]&lt;=38999,"Low Income",IF(Table1[[#This Row],[Salary]]&lt;=47999,"Average Income",IF(Table1[[#This Row],[Salary]]&lt;=71999,"High Income","Premium Income")))</f>
        <v>Premium Income</v>
      </c>
    </row>
    <row r="175" spans="1:14" x14ac:dyDescent="0.3">
      <c r="A175" s="2" t="s">
        <v>174</v>
      </c>
      <c r="B175" s="2" t="s">
        <v>379</v>
      </c>
      <c r="C175" s="1">
        <v>0.1</v>
      </c>
      <c r="D175" s="2" t="str">
        <f>IF(Table1[[#This Row],[Satisfaction Level]]&lt;=0.35,"Low Satisfaction",IF(Table1[[#This Row],[Satisfaction Level]]&lt;=0.55,"Mid Satisfaction","High Satisfaction"))</f>
        <v>Low Satisfaction</v>
      </c>
      <c r="E175" s="1">
        <v>0.88</v>
      </c>
      <c r="F175" s="3">
        <v>6</v>
      </c>
      <c r="G175" s="3">
        <v>284</v>
      </c>
      <c r="H175" s="3">
        <v>4</v>
      </c>
      <c r="I175" s="3">
        <v>0</v>
      </c>
      <c r="J175" s="3">
        <v>0</v>
      </c>
      <c r="K175" s="3">
        <v>0</v>
      </c>
      <c r="L175" s="2" t="s">
        <v>405</v>
      </c>
      <c r="M175" s="4">
        <v>97387</v>
      </c>
      <c r="N175" s="2" t="str">
        <f>IF(Table1[[#This Row],[Salary]]&lt;=38999,"Low Income",IF(Table1[[#This Row],[Salary]]&lt;=47999,"Average Income",IF(Table1[[#This Row],[Salary]]&lt;=71999,"High Income","Premium Income")))</f>
        <v>Premium Income</v>
      </c>
    </row>
    <row r="176" spans="1:14" x14ac:dyDescent="0.3">
      <c r="A176" s="2" t="s">
        <v>175</v>
      </c>
      <c r="B176" s="2" t="s">
        <v>380</v>
      </c>
      <c r="C176" s="1">
        <v>0.7</v>
      </c>
      <c r="D176" s="2" t="str">
        <f>IF(Table1[[#This Row],[Satisfaction Level]]&lt;=0.35,"Low Satisfaction",IF(Table1[[#This Row],[Satisfaction Level]]&lt;=0.55,"Mid Satisfaction","High Satisfaction"))</f>
        <v>High Satisfaction</v>
      </c>
      <c r="E176" s="1">
        <v>0.53</v>
      </c>
      <c r="F176" s="3">
        <v>2</v>
      </c>
      <c r="G176" s="3">
        <v>274</v>
      </c>
      <c r="H176" s="3">
        <v>4</v>
      </c>
      <c r="I176" s="3">
        <v>0</v>
      </c>
      <c r="J176" s="3">
        <v>0</v>
      </c>
      <c r="K176" s="3">
        <v>0</v>
      </c>
      <c r="L176" s="2" t="s">
        <v>405</v>
      </c>
      <c r="M176" s="4">
        <v>84152</v>
      </c>
      <c r="N176" s="2" t="str">
        <f>IF(Table1[[#This Row],[Salary]]&lt;=38999,"Low Income",IF(Table1[[#This Row],[Salary]]&lt;=47999,"Average Income",IF(Table1[[#This Row],[Salary]]&lt;=71999,"High Income","Premium Income")))</f>
        <v>Premium Income</v>
      </c>
    </row>
    <row r="177" spans="1:14" x14ac:dyDescent="0.3">
      <c r="A177" s="2" t="s">
        <v>176</v>
      </c>
      <c r="B177" s="2" t="s">
        <v>381</v>
      </c>
      <c r="C177" s="1">
        <v>0.54</v>
      </c>
      <c r="D177" s="2" t="str">
        <f>IF(Table1[[#This Row],[Satisfaction Level]]&lt;=0.35,"Low Satisfaction",IF(Table1[[#This Row],[Satisfaction Level]]&lt;=0.55,"Mid Satisfaction","High Satisfaction"))</f>
        <v>Mid Satisfaction</v>
      </c>
      <c r="E177" s="1">
        <v>0.74</v>
      </c>
      <c r="F177" s="3">
        <v>4</v>
      </c>
      <c r="G177" s="3">
        <v>164</v>
      </c>
      <c r="H177" s="3">
        <v>2</v>
      </c>
      <c r="I177" s="3">
        <v>0</v>
      </c>
      <c r="J177" s="3">
        <v>0</v>
      </c>
      <c r="K177" s="3">
        <v>0</v>
      </c>
      <c r="L177" s="2" t="s">
        <v>405</v>
      </c>
      <c r="M177" s="4">
        <v>50124</v>
      </c>
      <c r="N177" s="2" t="str">
        <f>IF(Table1[[#This Row],[Salary]]&lt;=38999,"Low Income",IF(Table1[[#This Row],[Salary]]&lt;=47999,"Average Income",IF(Table1[[#This Row],[Salary]]&lt;=71999,"High Income","Premium Income")))</f>
        <v>High Income</v>
      </c>
    </row>
    <row r="178" spans="1:14" x14ac:dyDescent="0.3">
      <c r="A178" s="2" t="s">
        <v>177</v>
      </c>
      <c r="B178" s="2" t="s">
        <v>419</v>
      </c>
      <c r="C178" s="1">
        <v>0.41</v>
      </c>
      <c r="D178" s="2" t="str">
        <f>IF(Table1[[#This Row],[Satisfaction Level]]&lt;=0.35,"Low Satisfaction",IF(Table1[[#This Row],[Satisfaction Level]]&lt;=0.55,"Mid Satisfaction","High Satisfaction"))</f>
        <v>Mid Satisfaction</v>
      </c>
      <c r="E178" s="1">
        <v>0.48</v>
      </c>
      <c r="F178" s="3">
        <v>2</v>
      </c>
      <c r="G178" s="3">
        <v>148</v>
      </c>
      <c r="H178" s="3">
        <v>3</v>
      </c>
      <c r="I178" s="3">
        <v>0</v>
      </c>
      <c r="J178" s="3">
        <v>0</v>
      </c>
      <c r="K178" s="3">
        <v>0</v>
      </c>
      <c r="L178" s="2" t="s">
        <v>405</v>
      </c>
      <c r="M178" s="4">
        <v>74918</v>
      </c>
      <c r="N178" s="2" t="str">
        <f>IF(Table1[[#This Row],[Salary]]&lt;=38999,"Low Income",IF(Table1[[#This Row],[Salary]]&lt;=47999,"Average Income",IF(Table1[[#This Row],[Salary]]&lt;=71999,"High Income","Premium Income")))</f>
        <v>Premium Income</v>
      </c>
    </row>
    <row r="179" spans="1:14" x14ac:dyDescent="0.3">
      <c r="A179" s="2" t="s">
        <v>178</v>
      </c>
      <c r="B179" s="2" t="s">
        <v>382</v>
      </c>
      <c r="C179" s="1">
        <v>0.38</v>
      </c>
      <c r="D179" s="2" t="str">
        <f>IF(Table1[[#This Row],[Satisfaction Level]]&lt;=0.35,"Low Satisfaction",IF(Table1[[#This Row],[Satisfaction Level]]&lt;=0.55,"Mid Satisfaction","High Satisfaction"))</f>
        <v>Mid Satisfaction</v>
      </c>
      <c r="E179" s="1">
        <v>0.5</v>
      </c>
      <c r="F179" s="3">
        <v>2</v>
      </c>
      <c r="G179" s="3">
        <v>140</v>
      </c>
      <c r="H179" s="3">
        <v>3</v>
      </c>
      <c r="I179" s="3">
        <v>0</v>
      </c>
      <c r="J179" s="3">
        <v>1</v>
      </c>
      <c r="K179" s="3">
        <v>0</v>
      </c>
      <c r="L179" s="2" t="s">
        <v>405</v>
      </c>
      <c r="M179" s="4">
        <v>117458</v>
      </c>
      <c r="N179" s="2" t="str">
        <f>IF(Table1[[#This Row],[Salary]]&lt;=38999,"Low Income",IF(Table1[[#This Row],[Salary]]&lt;=47999,"Average Income",IF(Table1[[#This Row],[Salary]]&lt;=71999,"High Income","Premium Income")))</f>
        <v>Premium Income</v>
      </c>
    </row>
    <row r="180" spans="1:14" x14ac:dyDescent="0.3">
      <c r="A180" s="2" t="s">
        <v>179</v>
      </c>
      <c r="B180" s="2" t="s">
        <v>383</v>
      </c>
      <c r="C180" s="1">
        <v>0.37</v>
      </c>
      <c r="D180" s="2" t="str">
        <f>IF(Table1[[#This Row],[Satisfaction Level]]&lt;=0.35,"Low Satisfaction",IF(Table1[[#This Row],[Satisfaction Level]]&lt;=0.55,"Mid Satisfaction","High Satisfaction"))</f>
        <v>Mid Satisfaction</v>
      </c>
      <c r="E180" s="1">
        <v>0.51</v>
      </c>
      <c r="F180" s="3">
        <v>2</v>
      </c>
      <c r="G180" s="3">
        <v>127</v>
      </c>
      <c r="H180" s="3">
        <v>3</v>
      </c>
      <c r="I180" s="3">
        <v>0</v>
      </c>
      <c r="J180" s="3">
        <v>1</v>
      </c>
      <c r="K180" s="3">
        <v>0</v>
      </c>
      <c r="L180" s="2" t="s">
        <v>405</v>
      </c>
      <c r="M180" s="4">
        <v>116039</v>
      </c>
      <c r="N180" s="2" t="str">
        <f>IF(Table1[[#This Row],[Salary]]&lt;=38999,"Low Income",IF(Table1[[#This Row],[Salary]]&lt;=47999,"Average Income",IF(Table1[[#This Row],[Salary]]&lt;=71999,"High Income","Premium Income")))</f>
        <v>Premium Income</v>
      </c>
    </row>
    <row r="181" spans="1:14" x14ac:dyDescent="0.3">
      <c r="A181" s="2" t="s">
        <v>180</v>
      </c>
      <c r="B181" s="2" t="s">
        <v>384</v>
      </c>
      <c r="C181" s="1">
        <v>0.11</v>
      </c>
      <c r="D181" s="2" t="str">
        <f>IF(Table1[[#This Row],[Satisfaction Level]]&lt;=0.35,"Low Satisfaction",IF(Table1[[#This Row],[Satisfaction Level]]&lt;=0.55,"Mid Satisfaction","High Satisfaction"))</f>
        <v>Low Satisfaction</v>
      </c>
      <c r="E181" s="1">
        <v>0.85</v>
      </c>
      <c r="F181" s="3">
        <v>6</v>
      </c>
      <c r="G181" s="3">
        <v>308</v>
      </c>
      <c r="H181" s="3">
        <v>5</v>
      </c>
      <c r="I181" s="3">
        <v>0</v>
      </c>
      <c r="J181" s="3">
        <v>1</v>
      </c>
      <c r="K181" s="3">
        <v>0</v>
      </c>
      <c r="L181" s="2" t="s">
        <v>405</v>
      </c>
      <c r="M181" s="4">
        <v>37353</v>
      </c>
      <c r="N181" s="2" t="str">
        <f>IF(Table1[[#This Row],[Salary]]&lt;=38999,"Low Income",IF(Table1[[#This Row],[Salary]]&lt;=47999,"Average Income",IF(Table1[[#This Row],[Salary]]&lt;=71999,"High Income","Premium Income")))</f>
        <v>Low Income</v>
      </c>
    </row>
    <row r="182" spans="1:14" x14ac:dyDescent="0.3">
      <c r="A182" s="2" t="s">
        <v>181</v>
      </c>
      <c r="B182" s="2" t="s">
        <v>385</v>
      </c>
      <c r="C182" s="1">
        <v>0.4</v>
      </c>
      <c r="D182" s="2" t="str">
        <f>IF(Table1[[#This Row],[Satisfaction Level]]&lt;=0.35,"Low Satisfaction",IF(Table1[[#This Row],[Satisfaction Level]]&lt;=0.55,"Mid Satisfaction","High Satisfaction"))</f>
        <v>Mid Satisfaction</v>
      </c>
      <c r="E182" s="1">
        <v>0.47</v>
      </c>
      <c r="F182" s="3">
        <v>2</v>
      </c>
      <c r="G182" s="3">
        <v>146</v>
      </c>
      <c r="H182" s="3">
        <v>3</v>
      </c>
      <c r="I182" s="3">
        <v>0</v>
      </c>
      <c r="J182" s="3">
        <v>0</v>
      </c>
      <c r="K182" s="3">
        <v>0</v>
      </c>
      <c r="L182" s="2" t="s">
        <v>405</v>
      </c>
      <c r="M182" s="4">
        <v>71604</v>
      </c>
      <c r="N182" s="2" t="str">
        <f>IF(Table1[[#This Row],[Salary]]&lt;=38999,"Low Income",IF(Table1[[#This Row],[Salary]]&lt;=47999,"Average Income",IF(Table1[[#This Row],[Salary]]&lt;=71999,"High Income","Premium Income")))</f>
        <v>High Income</v>
      </c>
    </row>
    <row r="183" spans="1:14" x14ac:dyDescent="0.3">
      <c r="A183" s="2" t="s">
        <v>182</v>
      </c>
      <c r="B183" s="2" t="s">
        <v>386</v>
      </c>
      <c r="C183" s="1">
        <v>0.1</v>
      </c>
      <c r="D183" s="2" t="str">
        <f>IF(Table1[[#This Row],[Satisfaction Level]]&lt;=0.35,"Low Satisfaction",IF(Table1[[#This Row],[Satisfaction Level]]&lt;=0.55,"Mid Satisfaction","High Satisfaction"))</f>
        <v>Low Satisfaction</v>
      </c>
      <c r="E183" s="1">
        <v>0.84</v>
      </c>
      <c r="F183" s="3">
        <v>6</v>
      </c>
      <c r="G183" s="3">
        <v>261</v>
      </c>
      <c r="H183" s="3">
        <v>4</v>
      </c>
      <c r="I183" s="3">
        <v>0</v>
      </c>
      <c r="J183" s="3">
        <v>0</v>
      </c>
      <c r="K183" s="3">
        <v>0</v>
      </c>
      <c r="L183" s="2" t="s">
        <v>406</v>
      </c>
      <c r="M183" s="4">
        <v>94026</v>
      </c>
      <c r="N183" s="2" t="str">
        <f>IF(Table1[[#This Row],[Salary]]&lt;=38999,"Low Income",IF(Table1[[#This Row],[Salary]]&lt;=47999,"Average Income",IF(Table1[[#This Row],[Salary]]&lt;=71999,"High Income","Premium Income")))</f>
        <v>Premium Income</v>
      </c>
    </row>
    <row r="184" spans="1:14" x14ac:dyDescent="0.3">
      <c r="A184" s="2" t="s">
        <v>183</v>
      </c>
      <c r="B184" s="2" t="s">
        <v>387</v>
      </c>
      <c r="C184" s="1">
        <v>0.89</v>
      </c>
      <c r="D184" s="2" t="str">
        <f>IF(Table1[[#This Row],[Satisfaction Level]]&lt;=0.35,"Low Satisfaction",IF(Table1[[#This Row],[Satisfaction Level]]&lt;=0.55,"Mid Satisfaction","High Satisfaction"))</f>
        <v>High Satisfaction</v>
      </c>
      <c r="E184" s="1">
        <v>0.99</v>
      </c>
      <c r="F184" s="3">
        <v>5</v>
      </c>
      <c r="G184" s="3">
        <v>257</v>
      </c>
      <c r="H184" s="3">
        <v>5</v>
      </c>
      <c r="I184" s="3">
        <v>0</v>
      </c>
      <c r="J184" s="3">
        <v>1</v>
      </c>
      <c r="K184" s="3">
        <v>0</v>
      </c>
      <c r="L184" s="2" t="s">
        <v>406</v>
      </c>
      <c r="M184" s="4">
        <v>86941</v>
      </c>
      <c r="N184" s="2" t="str">
        <f>IF(Table1[[#This Row],[Salary]]&lt;=38999,"Low Income",IF(Table1[[#This Row],[Salary]]&lt;=47999,"Average Income",IF(Table1[[#This Row],[Salary]]&lt;=71999,"High Income","Premium Income")))</f>
        <v>Premium Income</v>
      </c>
    </row>
    <row r="185" spans="1:14" x14ac:dyDescent="0.3">
      <c r="A185" s="2" t="s">
        <v>184</v>
      </c>
      <c r="B185" s="2" t="s">
        <v>388</v>
      </c>
      <c r="C185" s="1">
        <v>0.11</v>
      </c>
      <c r="D185" s="2" t="str">
        <f>IF(Table1[[#This Row],[Satisfaction Level]]&lt;=0.35,"Low Satisfaction",IF(Table1[[#This Row],[Satisfaction Level]]&lt;=0.55,"Mid Satisfaction","High Satisfaction"))</f>
        <v>Low Satisfaction</v>
      </c>
      <c r="E185" s="1">
        <v>0.8</v>
      </c>
      <c r="F185" s="3">
        <v>6</v>
      </c>
      <c r="G185" s="3">
        <v>285</v>
      </c>
      <c r="H185" s="3">
        <v>4</v>
      </c>
      <c r="I185" s="3">
        <v>0</v>
      </c>
      <c r="J185" s="3">
        <v>1</v>
      </c>
      <c r="K185" s="3">
        <v>0</v>
      </c>
      <c r="L185" s="2" t="s">
        <v>406</v>
      </c>
      <c r="M185" s="4">
        <v>51135</v>
      </c>
      <c r="N185" s="2" t="str">
        <f>IF(Table1[[#This Row],[Salary]]&lt;=38999,"Low Income",IF(Table1[[#This Row],[Salary]]&lt;=47999,"Average Income",IF(Table1[[#This Row],[Salary]]&lt;=71999,"High Income","Premium Income")))</f>
        <v>High Income</v>
      </c>
    </row>
    <row r="186" spans="1:14" x14ac:dyDescent="0.3">
      <c r="A186" s="2" t="s">
        <v>185</v>
      </c>
      <c r="B186" s="2" t="s">
        <v>389</v>
      </c>
      <c r="C186" s="1">
        <v>0.36</v>
      </c>
      <c r="D186" s="2" t="str">
        <f>IF(Table1[[#This Row],[Satisfaction Level]]&lt;=0.35,"Low Satisfaction",IF(Table1[[#This Row],[Satisfaction Level]]&lt;=0.55,"Mid Satisfaction","High Satisfaction"))</f>
        <v>Mid Satisfaction</v>
      </c>
      <c r="E186" s="1">
        <v>0.55000000000000004</v>
      </c>
      <c r="F186" s="3">
        <v>2</v>
      </c>
      <c r="G186" s="3">
        <v>141</v>
      </c>
      <c r="H186" s="3">
        <v>3</v>
      </c>
      <c r="I186" s="3">
        <v>0</v>
      </c>
      <c r="J186" s="3">
        <v>0</v>
      </c>
      <c r="K186" s="3">
        <v>0</v>
      </c>
      <c r="L186" s="2" t="s">
        <v>411</v>
      </c>
      <c r="M186" s="4">
        <v>95555</v>
      </c>
      <c r="N186" s="2" t="str">
        <f>IF(Table1[[#This Row],[Salary]]&lt;=38999,"Low Income",IF(Table1[[#This Row],[Salary]]&lt;=47999,"Average Income",IF(Table1[[#This Row],[Salary]]&lt;=71999,"High Income","Premium Income")))</f>
        <v>Premium Income</v>
      </c>
    </row>
    <row r="187" spans="1:14" x14ac:dyDescent="0.3">
      <c r="A187" s="2" t="s">
        <v>186</v>
      </c>
      <c r="B187" s="2" t="s">
        <v>390</v>
      </c>
      <c r="C187" s="1">
        <v>0.4</v>
      </c>
      <c r="D187" s="2" t="str">
        <f>IF(Table1[[#This Row],[Satisfaction Level]]&lt;=0.35,"Low Satisfaction",IF(Table1[[#This Row],[Satisfaction Level]]&lt;=0.55,"Mid Satisfaction","High Satisfaction"))</f>
        <v>Mid Satisfaction</v>
      </c>
      <c r="E187" s="1">
        <v>0.46</v>
      </c>
      <c r="F187" s="3">
        <v>2</v>
      </c>
      <c r="G187" s="3">
        <v>127</v>
      </c>
      <c r="H187" s="3">
        <v>3</v>
      </c>
      <c r="I187" s="3">
        <v>0</v>
      </c>
      <c r="J187" s="3">
        <v>0</v>
      </c>
      <c r="K187" s="3">
        <v>0</v>
      </c>
      <c r="L187" s="2" t="s">
        <v>411</v>
      </c>
      <c r="M187" s="4">
        <v>107062</v>
      </c>
      <c r="N187" s="2" t="str">
        <f>IF(Table1[[#This Row],[Salary]]&lt;=38999,"Low Income",IF(Table1[[#This Row],[Salary]]&lt;=47999,"Average Income",IF(Table1[[#This Row],[Salary]]&lt;=71999,"High Income","Premium Income")))</f>
        <v>Premium Income</v>
      </c>
    </row>
    <row r="188" spans="1:14" x14ac:dyDescent="0.3">
      <c r="A188" s="2" t="s">
        <v>187</v>
      </c>
      <c r="B188" s="2" t="s">
        <v>391</v>
      </c>
      <c r="C188" s="1">
        <v>0.09</v>
      </c>
      <c r="D188" s="2" t="str">
        <f>IF(Table1[[#This Row],[Satisfaction Level]]&lt;=0.35,"Low Satisfaction",IF(Table1[[#This Row],[Satisfaction Level]]&lt;=0.55,"Mid Satisfaction","High Satisfaction"))</f>
        <v>Low Satisfaction</v>
      </c>
      <c r="E188" s="1">
        <v>0.85</v>
      </c>
      <c r="F188" s="3">
        <v>6</v>
      </c>
      <c r="G188" s="3">
        <v>297</v>
      </c>
      <c r="H188" s="3">
        <v>4</v>
      </c>
      <c r="I188" s="3">
        <v>0</v>
      </c>
      <c r="J188" s="3">
        <v>0</v>
      </c>
      <c r="K188" s="3">
        <v>0</v>
      </c>
      <c r="L188" s="2" t="s">
        <v>411</v>
      </c>
      <c r="M188" s="4">
        <v>91680</v>
      </c>
      <c r="N188" s="2" t="str">
        <f>IF(Table1[[#This Row],[Salary]]&lt;=38999,"Low Income",IF(Table1[[#This Row],[Salary]]&lt;=47999,"Average Income",IF(Table1[[#This Row],[Salary]]&lt;=71999,"High Income","Premium Income")))</f>
        <v>Premium Income</v>
      </c>
    </row>
    <row r="189" spans="1:14" x14ac:dyDescent="0.3">
      <c r="A189" s="2" t="s">
        <v>188</v>
      </c>
      <c r="B189" s="2" t="s">
        <v>392</v>
      </c>
      <c r="C189" s="1">
        <v>0.4</v>
      </c>
      <c r="D189" s="2" t="str">
        <f>IF(Table1[[#This Row],[Satisfaction Level]]&lt;=0.35,"Low Satisfaction",IF(Table1[[#This Row],[Satisfaction Level]]&lt;=0.55,"Mid Satisfaction","High Satisfaction"))</f>
        <v>Mid Satisfaction</v>
      </c>
      <c r="E189" s="1">
        <v>0.46</v>
      </c>
      <c r="F189" s="3">
        <v>2</v>
      </c>
      <c r="G189" s="3">
        <v>143</v>
      </c>
      <c r="H189" s="3">
        <v>3</v>
      </c>
      <c r="I189" s="3">
        <v>0</v>
      </c>
      <c r="J189" s="3">
        <v>1</v>
      </c>
      <c r="K189" s="3">
        <v>0</v>
      </c>
      <c r="L189" s="2" t="s">
        <v>411</v>
      </c>
      <c r="M189" s="4">
        <v>97569</v>
      </c>
      <c r="N189" s="2" t="str">
        <f>IF(Table1[[#This Row],[Salary]]&lt;=38999,"Low Income",IF(Table1[[#This Row],[Salary]]&lt;=47999,"Average Income",IF(Table1[[#This Row],[Salary]]&lt;=71999,"High Income","Premium Income")))</f>
        <v>Premium Income</v>
      </c>
    </row>
    <row r="190" spans="1:14" x14ac:dyDescent="0.3">
      <c r="A190" s="2" t="s">
        <v>189</v>
      </c>
      <c r="B190" s="2" t="s">
        <v>393</v>
      </c>
      <c r="C190" s="1">
        <v>0.37</v>
      </c>
      <c r="D190" s="2" t="str">
        <f>IF(Table1[[#This Row],[Satisfaction Level]]&lt;=0.35,"Low Satisfaction",IF(Table1[[#This Row],[Satisfaction Level]]&lt;=0.55,"Mid Satisfaction","High Satisfaction"))</f>
        <v>Mid Satisfaction</v>
      </c>
      <c r="E190" s="1">
        <v>0.55000000000000004</v>
      </c>
      <c r="F190" s="3">
        <v>2</v>
      </c>
      <c r="G190" s="3">
        <v>152</v>
      </c>
      <c r="H190" s="3">
        <v>3</v>
      </c>
      <c r="I190" s="3">
        <v>0</v>
      </c>
      <c r="J190" s="3">
        <v>0</v>
      </c>
      <c r="K190" s="3">
        <v>0</v>
      </c>
      <c r="L190" s="2" t="s">
        <v>407</v>
      </c>
      <c r="M190" s="4">
        <v>56570</v>
      </c>
      <c r="N190" s="2" t="str">
        <f>IF(Table1[[#This Row],[Salary]]&lt;=38999,"Low Income",IF(Table1[[#This Row],[Salary]]&lt;=47999,"Average Income",IF(Table1[[#This Row],[Salary]]&lt;=71999,"High Income","Premium Income")))</f>
        <v>High Income</v>
      </c>
    </row>
    <row r="191" spans="1:14" x14ac:dyDescent="0.3">
      <c r="A191" s="2" t="s">
        <v>190</v>
      </c>
      <c r="B191" s="2" t="s">
        <v>394</v>
      </c>
      <c r="C191" s="1">
        <v>0.44</v>
      </c>
      <c r="D191" s="2" t="str">
        <f>IF(Table1[[#This Row],[Satisfaction Level]]&lt;=0.35,"Low Satisfaction",IF(Table1[[#This Row],[Satisfaction Level]]&lt;=0.55,"Mid Satisfaction","High Satisfaction"))</f>
        <v>Mid Satisfaction</v>
      </c>
      <c r="E191" s="1">
        <v>0.51</v>
      </c>
      <c r="F191" s="3">
        <v>2</v>
      </c>
      <c r="G191" s="3">
        <v>156</v>
      </c>
      <c r="H191" s="3">
        <v>3</v>
      </c>
      <c r="I191" s="3">
        <v>0</v>
      </c>
      <c r="J191" s="3">
        <v>0</v>
      </c>
      <c r="K191" s="3">
        <v>0</v>
      </c>
      <c r="L191" s="2" t="s">
        <v>407</v>
      </c>
      <c r="M191" s="4">
        <v>58237</v>
      </c>
      <c r="N191" s="2" t="str">
        <f>IF(Table1[[#This Row],[Salary]]&lt;=38999,"Low Income",IF(Table1[[#This Row],[Salary]]&lt;=47999,"Average Income",IF(Table1[[#This Row],[Salary]]&lt;=71999,"High Income","Premium Income")))</f>
        <v>High Income</v>
      </c>
    </row>
    <row r="192" spans="1:14" x14ac:dyDescent="0.3">
      <c r="A192" s="2" t="s">
        <v>191</v>
      </c>
      <c r="B192" s="2" t="s">
        <v>395</v>
      </c>
      <c r="C192" s="1">
        <v>0.09</v>
      </c>
      <c r="D192" s="2" t="str">
        <f>IF(Table1[[#This Row],[Satisfaction Level]]&lt;=0.35,"Low Satisfaction",IF(Table1[[#This Row],[Satisfaction Level]]&lt;=0.55,"Mid Satisfaction","High Satisfaction"))</f>
        <v>Low Satisfaction</v>
      </c>
      <c r="E192" s="1">
        <v>0.8</v>
      </c>
      <c r="F192" s="3">
        <v>7</v>
      </c>
      <c r="G192" s="3">
        <v>283</v>
      </c>
      <c r="H192" s="3">
        <v>5</v>
      </c>
      <c r="I192" s="3">
        <v>0</v>
      </c>
      <c r="J192" s="3">
        <v>0</v>
      </c>
      <c r="K192" s="3">
        <v>0</v>
      </c>
      <c r="L192" s="2" t="s">
        <v>407</v>
      </c>
      <c r="M192" s="4">
        <v>105640</v>
      </c>
      <c r="N192" s="2" t="str">
        <f>IF(Table1[[#This Row],[Salary]]&lt;=38999,"Low Income",IF(Table1[[#This Row],[Salary]]&lt;=47999,"Average Income",IF(Table1[[#This Row],[Salary]]&lt;=71999,"High Income","Premium Income")))</f>
        <v>Premium Income</v>
      </c>
    </row>
    <row r="193" spans="1:14" x14ac:dyDescent="0.3">
      <c r="A193" s="2" t="s">
        <v>192</v>
      </c>
      <c r="B193" s="2" t="s">
        <v>396</v>
      </c>
      <c r="C193" s="1">
        <v>0.92</v>
      </c>
      <c r="D193" s="2" t="str">
        <f>IF(Table1[[#This Row],[Satisfaction Level]]&lt;=0.35,"Low Satisfaction",IF(Table1[[#This Row],[Satisfaction Level]]&lt;=0.55,"Mid Satisfaction","High Satisfaction"))</f>
        <v>High Satisfaction</v>
      </c>
      <c r="E193" s="1">
        <v>0.87</v>
      </c>
      <c r="F193" s="3">
        <v>4</v>
      </c>
      <c r="G193" s="3">
        <v>226</v>
      </c>
      <c r="H193" s="3">
        <v>6</v>
      </c>
      <c r="I193" s="3">
        <v>1</v>
      </c>
      <c r="J193" s="3">
        <v>0</v>
      </c>
      <c r="K193" s="3">
        <v>0</v>
      </c>
      <c r="L193" s="2" t="s">
        <v>407</v>
      </c>
      <c r="M193" s="4">
        <v>86286</v>
      </c>
      <c r="N193" s="2" t="str">
        <f>IF(Table1[[#This Row],[Salary]]&lt;=38999,"Low Income",IF(Table1[[#This Row],[Salary]]&lt;=47999,"Average Income",IF(Table1[[#This Row],[Salary]]&lt;=71999,"High Income","Premium Income")))</f>
        <v>Premium Income</v>
      </c>
    </row>
    <row r="194" spans="1:14" x14ac:dyDescent="0.3">
      <c r="A194" s="2" t="s">
        <v>193</v>
      </c>
      <c r="B194" s="2" t="s">
        <v>397</v>
      </c>
      <c r="C194" s="1">
        <v>0.74</v>
      </c>
      <c r="D194" s="2" t="str">
        <f>IF(Table1[[#This Row],[Satisfaction Level]]&lt;=0.35,"Low Satisfaction",IF(Table1[[#This Row],[Satisfaction Level]]&lt;=0.55,"Mid Satisfaction","High Satisfaction"))</f>
        <v>High Satisfaction</v>
      </c>
      <c r="E194" s="1">
        <v>0.91</v>
      </c>
      <c r="F194" s="3">
        <v>4</v>
      </c>
      <c r="G194" s="3">
        <v>232</v>
      </c>
      <c r="H194" s="3">
        <v>5</v>
      </c>
      <c r="I194" s="3">
        <v>0</v>
      </c>
      <c r="J194" s="3">
        <v>1</v>
      </c>
      <c r="K194" s="3">
        <v>0</v>
      </c>
      <c r="L194" s="2" t="s">
        <v>407</v>
      </c>
      <c r="M194" s="4">
        <v>60501</v>
      </c>
      <c r="N194" s="2" t="str">
        <f>IF(Table1[[#This Row],[Salary]]&lt;=38999,"Low Income",IF(Table1[[#This Row],[Salary]]&lt;=47999,"Average Income",IF(Table1[[#This Row],[Salary]]&lt;=71999,"High Income","Premium Income")))</f>
        <v>High Income</v>
      </c>
    </row>
    <row r="195" spans="1:14" x14ac:dyDescent="0.3">
      <c r="A195" s="2" t="s">
        <v>194</v>
      </c>
      <c r="B195" s="2" t="s">
        <v>398</v>
      </c>
      <c r="C195" s="1">
        <v>0.09</v>
      </c>
      <c r="D195" s="2" t="str">
        <f>IF(Table1[[#This Row],[Satisfaction Level]]&lt;=0.35,"Low Satisfaction",IF(Table1[[#This Row],[Satisfaction Level]]&lt;=0.55,"Mid Satisfaction","High Satisfaction"))</f>
        <v>Low Satisfaction</v>
      </c>
      <c r="E195" s="1">
        <v>0.82</v>
      </c>
      <c r="F195" s="3">
        <v>6</v>
      </c>
      <c r="G195" s="3">
        <v>249</v>
      </c>
      <c r="H195" s="3">
        <v>4</v>
      </c>
      <c r="I195" s="3">
        <v>0</v>
      </c>
      <c r="J195" s="3">
        <v>0</v>
      </c>
      <c r="K195" s="3">
        <v>0</v>
      </c>
      <c r="L195" s="2" t="s">
        <v>407</v>
      </c>
      <c r="M195" s="4">
        <v>107814</v>
      </c>
      <c r="N195" s="2" t="str">
        <f>IF(Table1[[#This Row],[Salary]]&lt;=38999,"Low Income",IF(Table1[[#This Row],[Salary]]&lt;=47999,"Average Income",IF(Table1[[#This Row],[Salary]]&lt;=71999,"High Income","Premium Income")))</f>
        <v>Premium Income</v>
      </c>
    </row>
    <row r="196" spans="1:14" x14ac:dyDescent="0.3">
      <c r="A196" s="2" t="s">
        <v>195</v>
      </c>
      <c r="B196" s="2" t="s">
        <v>399</v>
      </c>
      <c r="C196" s="1">
        <v>0.89</v>
      </c>
      <c r="D196" s="2" t="str">
        <f>IF(Table1[[#This Row],[Satisfaction Level]]&lt;=0.35,"Low Satisfaction",IF(Table1[[#This Row],[Satisfaction Level]]&lt;=0.55,"Mid Satisfaction","High Satisfaction"))</f>
        <v>High Satisfaction</v>
      </c>
      <c r="E196" s="1">
        <v>0.95</v>
      </c>
      <c r="F196" s="3">
        <v>4</v>
      </c>
      <c r="G196" s="3">
        <v>275</v>
      </c>
      <c r="H196" s="3">
        <v>5</v>
      </c>
      <c r="I196" s="3">
        <v>0</v>
      </c>
      <c r="J196" s="3">
        <v>0</v>
      </c>
      <c r="K196" s="3">
        <v>0</v>
      </c>
      <c r="L196" s="2" t="s">
        <v>407</v>
      </c>
      <c r="M196" s="4">
        <v>31328</v>
      </c>
      <c r="N196" s="2" t="str">
        <f>IF(Table1[[#This Row],[Salary]]&lt;=38999,"Low Income",IF(Table1[[#This Row],[Salary]]&lt;=47999,"Average Income",IF(Table1[[#This Row],[Salary]]&lt;=71999,"High Income","Premium Income")))</f>
        <v>Low Income</v>
      </c>
    </row>
    <row r="197" spans="1:14" x14ac:dyDescent="0.3">
      <c r="A197" s="2" t="s">
        <v>196</v>
      </c>
      <c r="B197" s="2" t="s">
        <v>400</v>
      </c>
      <c r="C197" s="1">
        <v>0.09</v>
      </c>
      <c r="D197" s="2" t="str">
        <f>IF(Table1[[#This Row],[Satisfaction Level]]&lt;=0.35,"Low Satisfaction",IF(Table1[[#This Row],[Satisfaction Level]]&lt;=0.55,"Mid Satisfaction","High Satisfaction"))</f>
        <v>Low Satisfaction</v>
      </c>
      <c r="E197" s="1">
        <v>0.8</v>
      </c>
      <c r="F197" s="3">
        <v>6</v>
      </c>
      <c r="G197" s="3">
        <v>304</v>
      </c>
      <c r="H197" s="3">
        <v>4</v>
      </c>
      <c r="I197" s="3">
        <v>0</v>
      </c>
      <c r="J197" s="3">
        <v>0</v>
      </c>
      <c r="K197" s="3">
        <v>0</v>
      </c>
      <c r="L197" s="2" t="s">
        <v>407</v>
      </c>
      <c r="M197" s="4">
        <v>50051</v>
      </c>
      <c r="N197" s="2" t="str">
        <f>IF(Table1[[#This Row],[Salary]]&lt;=38999,"Low Income",IF(Table1[[#This Row],[Salary]]&lt;=47999,"Average Income",IF(Table1[[#This Row],[Salary]]&lt;=71999,"High Income","Premium Income")))</f>
        <v>High Income</v>
      </c>
    </row>
    <row r="198" spans="1:14" x14ac:dyDescent="0.3">
      <c r="A198" s="2" t="s">
        <v>197</v>
      </c>
      <c r="B198" s="2" t="s">
        <v>401</v>
      </c>
      <c r="C198" s="1">
        <v>0.27</v>
      </c>
      <c r="D198" s="2" t="str">
        <f>IF(Table1[[#This Row],[Satisfaction Level]]&lt;=0.35,"Low Satisfaction",IF(Table1[[#This Row],[Satisfaction Level]]&lt;=0.55,"Mid Satisfaction","High Satisfaction"))</f>
        <v>Low Satisfaction</v>
      </c>
      <c r="E198" s="1">
        <v>0.54</v>
      </c>
      <c r="F198" s="3">
        <v>7</v>
      </c>
      <c r="G198" s="3">
        <v>278</v>
      </c>
      <c r="H198" s="3">
        <v>3</v>
      </c>
      <c r="I198" s="3">
        <v>0</v>
      </c>
      <c r="J198" s="3">
        <v>0</v>
      </c>
      <c r="K198" s="3">
        <v>0</v>
      </c>
      <c r="L198" s="2" t="s">
        <v>407</v>
      </c>
      <c r="M198" s="4">
        <v>46612</v>
      </c>
      <c r="N198" s="2" t="str">
        <f>IF(Table1[[#This Row],[Salary]]&lt;=38999,"Low Income",IF(Table1[[#This Row],[Salary]]&lt;=47999,"Average Income",IF(Table1[[#This Row],[Salary]]&lt;=71999,"High Income","Premium Income")))</f>
        <v>Average Income</v>
      </c>
    </row>
    <row r="199" spans="1:14" x14ac:dyDescent="0.3">
      <c r="A199" s="2" t="s">
        <v>198</v>
      </c>
      <c r="B199" s="2" t="s">
        <v>402</v>
      </c>
      <c r="C199" s="1">
        <v>0.1</v>
      </c>
      <c r="D199" s="2" t="str">
        <f>IF(Table1[[#This Row],[Satisfaction Level]]&lt;=0.35,"Low Satisfaction",IF(Table1[[#This Row],[Satisfaction Level]]&lt;=0.55,"Mid Satisfaction","High Satisfaction"))</f>
        <v>Low Satisfaction</v>
      </c>
      <c r="E199" s="1">
        <v>0.91</v>
      </c>
      <c r="F199" s="3">
        <v>6</v>
      </c>
      <c r="G199" s="3">
        <v>287</v>
      </c>
      <c r="H199" s="3">
        <v>4</v>
      </c>
      <c r="I199" s="3">
        <v>0</v>
      </c>
      <c r="J199" s="3">
        <v>1</v>
      </c>
      <c r="K199" s="3">
        <v>0</v>
      </c>
      <c r="L199" s="2" t="s">
        <v>407</v>
      </c>
      <c r="M199" s="4">
        <v>32992</v>
      </c>
      <c r="N199" s="2" t="str">
        <f>IF(Table1[[#This Row],[Salary]]&lt;=38999,"Low Income",IF(Table1[[#This Row],[Salary]]&lt;=47999,"Average Income",IF(Table1[[#This Row],[Salary]]&lt;=71999,"High Income","Premium Income")))</f>
        <v>Low Income</v>
      </c>
    </row>
    <row r="200" spans="1:14" x14ac:dyDescent="0.3">
      <c r="A200" s="2" t="s">
        <v>199</v>
      </c>
      <c r="B200" s="2" t="s">
        <v>403</v>
      </c>
      <c r="C200" s="1">
        <v>0.1</v>
      </c>
      <c r="D200" s="2" t="str">
        <f>IF(Table1[[#This Row],[Satisfaction Level]]&lt;=0.35,"Low Satisfaction",IF(Table1[[#This Row],[Satisfaction Level]]&lt;=0.55,"Mid Satisfaction","High Satisfaction"))</f>
        <v>Low Satisfaction</v>
      </c>
      <c r="E200" s="1">
        <v>0.89</v>
      </c>
      <c r="F200" s="3">
        <v>7</v>
      </c>
      <c r="G200" s="3">
        <v>285</v>
      </c>
      <c r="H200" s="3">
        <v>4</v>
      </c>
      <c r="I200" s="3">
        <v>0</v>
      </c>
      <c r="J200" s="3">
        <v>0</v>
      </c>
      <c r="K200" s="3">
        <v>0</v>
      </c>
      <c r="L200" s="2" t="s">
        <v>407</v>
      </c>
      <c r="M200" s="4">
        <v>104216</v>
      </c>
      <c r="N200" s="2" t="str">
        <f>IF(Table1[[#This Row],[Salary]]&lt;=38999,"Low Income",IF(Table1[[#This Row],[Salary]]&lt;=47999,"Average Income",IF(Table1[[#This Row],[Salary]]&lt;=71999,"High Income","Premium Income")))</f>
        <v>Premium Income</v>
      </c>
    </row>
    <row r="201" spans="1:14" x14ac:dyDescent="0.3">
      <c r="A201" s="2" t="s">
        <v>200</v>
      </c>
      <c r="B201" s="2" t="s">
        <v>404</v>
      </c>
      <c r="C201" s="1">
        <v>0.77</v>
      </c>
      <c r="D201" s="2" t="str">
        <f>IF(Table1[[#This Row],[Satisfaction Level]]&lt;=0.35,"Low Satisfaction",IF(Table1[[#This Row],[Satisfaction Level]]&lt;=0.55,"Mid Satisfaction","High Satisfaction"))</f>
        <v>High Satisfaction</v>
      </c>
      <c r="E201" s="1">
        <v>0.94</v>
      </c>
      <c r="F201" s="3">
        <v>5</v>
      </c>
      <c r="G201" s="3">
        <v>226</v>
      </c>
      <c r="H201" s="3">
        <v>6</v>
      </c>
      <c r="I201" s="3">
        <v>0</v>
      </c>
      <c r="J201" s="3">
        <v>0</v>
      </c>
      <c r="K201" s="3">
        <v>0</v>
      </c>
      <c r="L201" s="2" t="s">
        <v>408</v>
      </c>
      <c r="M201" s="4">
        <v>104341</v>
      </c>
      <c r="N201" s="2" t="str">
        <f>IF(Table1[[#This Row],[Salary]]&lt;=38999,"Low Income",IF(Table1[[#This Row],[Salary]]&lt;=47999,"Average Income",IF(Table1[[#This Row],[Salary]]&lt;=71999,"High Income","Premium Income")))</f>
        <v>Premium Income</v>
      </c>
    </row>
    <row r="202" spans="1:14" x14ac:dyDescent="0.3">
      <c r="A202" s="2" t="s">
        <v>201</v>
      </c>
      <c r="B202" s="2" t="s">
        <v>321</v>
      </c>
      <c r="C202" s="1">
        <v>0.9</v>
      </c>
      <c r="D202" s="2" t="str">
        <f>IF(Table1[[#This Row],[Satisfaction Level]]&lt;=0.35,"Low Satisfaction",IF(Table1[[#This Row],[Satisfaction Level]]&lt;=0.55,"Mid Satisfaction","High Satisfaction"))</f>
        <v>High Satisfaction</v>
      </c>
      <c r="E202" s="1">
        <v>0.82</v>
      </c>
      <c r="F202" s="3">
        <v>5</v>
      </c>
      <c r="G202" s="3">
        <v>259</v>
      </c>
      <c r="H202" s="3">
        <v>5</v>
      </c>
      <c r="I202" s="3">
        <v>0</v>
      </c>
      <c r="J202" s="3">
        <v>1</v>
      </c>
      <c r="K202" s="3">
        <v>0</v>
      </c>
      <c r="L202" s="2" t="s">
        <v>408</v>
      </c>
      <c r="M202" s="4">
        <v>63596</v>
      </c>
      <c r="N202" s="2" t="str">
        <f>IF(Table1[[#This Row],[Salary]]&lt;=38999,"Low Income",IF(Table1[[#This Row],[Salary]]&lt;=47999,"Average Income",IF(Table1[[#This Row],[Salary]]&lt;=71999,"High Income","Premium Income")))</f>
        <v>High Income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B3BFD-B8EF-4783-8B36-9C55221AC670}">
  <dimension ref="A1:S28"/>
  <sheetViews>
    <sheetView topLeftCell="A3" workbookViewId="0">
      <selection activeCell="D17" sqref="D17"/>
    </sheetView>
  </sheetViews>
  <sheetFormatPr defaultRowHeight="14.4" x14ac:dyDescent="0.3"/>
  <cols>
    <col min="1" max="1" width="14.88671875" bestFit="1" customWidth="1"/>
    <col min="3" max="3" width="20.77734375" bestFit="1" customWidth="1"/>
    <col min="4" max="4" width="14.88671875" bestFit="1" customWidth="1"/>
    <col min="5" max="5" width="26.5546875" bestFit="1" customWidth="1"/>
    <col min="6" max="6" width="20.77734375" bestFit="1" customWidth="1"/>
    <col min="7" max="7" width="34.109375" bestFit="1" customWidth="1"/>
    <col min="8" max="8" width="22.21875" bestFit="1" customWidth="1"/>
    <col min="9" max="9" width="10.77734375" bestFit="1" customWidth="1"/>
    <col min="10" max="10" width="22.21875" bestFit="1" customWidth="1"/>
    <col min="11" max="11" width="15.5546875" bestFit="1" customWidth="1"/>
    <col min="12" max="12" width="15.33203125" bestFit="1" customWidth="1"/>
    <col min="13" max="13" width="21.6640625" bestFit="1" customWidth="1"/>
    <col min="14" max="14" width="12.33203125" bestFit="1" customWidth="1"/>
    <col min="15" max="15" width="9.6640625" bestFit="1" customWidth="1"/>
    <col min="16" max="16" width="19.6640625" bestFit="1" customWidth="1"/>
    <col min="17" max="17" width="5.21875" bestFit="1" customWidth="1"/>
    <col min="18" max="18" width="7.77734375" bestFit="1" customWidth="1"/>
    <col min="20" max="20" width="10.77734375" bestFit="1" customWidth="1"/>
  </cols>
  <sheetData>
    <row r="1" spans="1:19" x14ac:dyDescent="0.3">
      <c r="A1" t="s">
        <v>423</v>
      </c>
      <c r="C1" t="s">
        <v>424</v>
      </c>
      <c r="J1" t="s">
        <v>432</v>
      </c>
    </row>
    <row r="2" spans="1:19" x14ac:dyDescent="0.3">
      <c r="C2" s="7" t="s">
        <v>209</v>
      </c>
      <c r="D2" s="9">
        <v>0</v>
      </c>
      <c r="J2" s="7" t="s">
        <v>447</v>
      </c>
      <c r="K2" s="7" t="s">
        <v>452</v>
      </c>
    </row>
    <row r="3" spans="1:19" x14ac:dyDescent="0.3">
      <c r="A3" t="s">
        <v>422</v>
      </c>
      <c r="J3" s="7" t="s">
        <v>425</v>
      </c>
      <c r="K3" t="s">
        <v>406</v>
      </c>
      <c r="L3" t="s">
        <v>411</v>
      </c>
      <c r="M3" t="s">
        <v>412</v>
      </c>
      <c r="N3" t="s">
        <v>409</v>
      </c>
      <c r="O3" t="s">
        <v>410</v>
      </c>
      <c r="P3" t="s">
        <v>413</v>
      </c>
      <c r="Q3" t="s">
        <v>405</v>
      </c>
      <c r="R3" t="s">
        <v>408</v>
      </c>
      <c r="S3" t="s">
        <v>407</v>
      </c>
    </row>
    <row r="4" spans="1:19" x14ac:dyDescent="0.3">
      <c r="A4" s="13">
        <v>201</v>
      </c>
      <c r="C4" s="7" t="s">
        <v>425</v>
      </c>
      <c r="D4" t="s">
        <v>422</v>
      </c>
      <c r="E4" t="s">
        <v>454</v>
      </c>
      <c r="J4" s="8" t="s">
        <v>448</v>
      </c>
      <c r="K4" s="13">
        <v>1</v>
      </c>
      <c r="L4" s="13">
        <v>2</v>
      </c>
      <c r="M4" s="13">
        <v>1</v>
      </c>
      <c r="N4" s="13"/>
      <c r="O4" s="13">
        <v>1</v>
      </c>
      <c r="P4" s="13">
        <v>1</v>
      </c>
      <c r="Q4" s="13">
        <v>4</v>
      </c>
      <c r="R4" s="13"/>
      <c r="S4" s="13">
        <v>1</v>
      </c>
    </row>
    <row r="5" spans="1:19" x14ac:dyDescent="0.3">
      <c r="C5" s="8" t="s">
        <v>409</v>
      </c>
      <c r="D5" s="13">
        <v>3</v>
      </c>
      <c r="E5">
        <f>GETPIVOTDATA("Emp ID",$C$4)</f>
        <v>128</v>
      </c>
      <c r="J5" s="8" t="s">
        <v>449</v>
      </c>
      <c r="K5" s="13">
        <v>3</v>
      </c>
      <c r="L5" s="13">
        <v>2</v>
      </c>
      <c r="M5" s="13">
        <v>2</v>
      </c>
      <c r="N5" s="13">
        <v>1</v>
      </c>
      <c r="O5" s="13">
        <v>2</v>
      </c>
      <c r="P5" s="13">
        <v>3</v>
      </c>
      <c r="Q5" s="13">
        <v>20</v>
      </c>
      <c r="R5" s="13">
        <v>8</v>
      </c>
      <c r="S5" s="13">
        <v>13</v>
      </c>
    </row>
    <row r="6" spans="1:19" x14ac:dyDescent="0.3">
      <c r="C6" s="8" t="s">
        <v>406</v>
      </c>
      <c r="D6" s="13">
        <v>5</v>
      </c>
      <c r="J6" s="8" t="s">
        <v>450</v>
      </c>
      <c r="K6" s="13"/>
      <c r="L6" s="13">
        <v>2</v>
      </c>
      <c r="M6" s="13"/>
      <c r="N6" s="13">
        <v>1</v>
      </c>
      <c r="O6" s="13">
        <v>2</v>
      </c>
      <c r="P6" s="13">
        <v>4</v>
      </c>
      <c r="Q6" s="13">
        <v>7</v>
      </c>
      <c r="R6" s="13">
        <v>5</v>
      </c>
      <c r="S6" s="13">
        <v>7</v>
      </c>
    </row>
    <row r="7" spans="1:19" x14ac:dyDescent="0.3">
      <c r="C7" s="8" t="s">
        <v>411</v>
      </c>
      <c r="D7" s="13">
        <v>7</v>
      </c>
      <c r="J7" s="8" t="s">
        <v>451</v>
      </c>
      <c r="K7" s="13">
        <v>7</v>
      </c>
      <c r="L7" s="13">
        <v>6</v>
      </c>
      <c r="M7" s="13">
        <v>9</v>
      </c>
      <c r="N7" s="13">
        <v>2</v>
      </c>
      <c r="O7" s="13">
        <v>8</v>
      </c>
      <c r="P7" s="13">
        <v>6</v>
      </c>
      <c r="Q7" s="13">
        <v>37</v>
      </c>
      <c r="R7" s="13">
        <v>13</v>
      </c>
      <c r="S7" s="13">
        <v>20</v>
      </c>
    </row>
    <row r="8" spans="1:19" x14ac:dyDescent="0.3">
      <c r="C8" s="8" t="s">
        <v>410</v>
      </c>
      <c r="D8" s="13">
        <v>8</v>
      </c>
    </row>
    <row r="9" spans="1:19" x14ac:dyDescent="0.3">
      <c r="C9" s="8" t="s">
        <v>413</v>
      </c>
      <c r="D9" s="13">
        <v>8</v>
      </c>
    </row>
    <row r="10" spans="1:19" x14ac:dyDescent="0.3">
      <c r="C10" s="8" t="s">
        <v>412</v>
      </c>
      <c r="D10" s="13">
        <v>8</v>
      </c>
    </row>
    <row r="11" spans="1:19" x14ac:dyDescent="0.3">
      <c r="C11" s="8" t="s">
        <v>408</v>
      </c>
      <c r="D11" s="13">
        <v>17</v>
      </c>
    </row>
    <row r="12" spans="1:19" x14ac:dyDescent="0.3">
      <c r="C12" s="8" t="s">
        <v>407</v>
      </c>
      <c r="D12" s="13">
        <v>30</v>
      </c>
    </row>
    <row r="13" spans="1:19" x14ac:dyDescent="0.3">
      <c r="C13" s="8" t="s">
        <v>405</v>
      </c>
      <c r="D13" s="13">
        <v>42</v>
      </c>
    </row>
    <row r="14" spans="1:19" x14ac:dyDescent="0.3">
      <c r="C14" s="8" t="s">
        <v>426</v>
      </c>
      <c r="D14" s="13">
        <v>128</v>
      </c>
    </row>
    <row r="16" spans="1:19" x14ac:dyDescent="0.3">
      <c r="C16" s="8" t="s">
        <v>429</v>
      </c>
      <c r="F16" s="8" t="s">
        <v>434</v>
      </c>
    </row>
    <row r="17" spans="3:7" x14ac:dyDescent="0.3">
      <c r="C17" s="7" t="s">
        <v>427</v>
      </c>
      <c r="D17" t="s">
        <v>430</v>
      </c>
      <c r="F17" s="7" t="s">
        <v>425</v>
      </c>
      <c r="G17" t="s">
        <v>435</v>
      </c>
    </row>
    <row r="18" spans="3:7" x14ac:dyDescent="0.3">
      <c r="C18" s="8"/>
      <c r="F18" s="8" t="s">
        <v>412</v>
      </c>
      <c r="G18" s="3">
        <v>4.833333333333333</v>
      </c>
    </row>
    <row r="19" spans="3:7" x14ac:dyDescent="0.3">
      <c r="C19" s="7" t="s">
        <v>425</v>
      </c>
      <c r="D19" t="s">
        <v>431</v>
      </c>
      <c r="F19" s="8" t="s">
        <v>406</v>
      </c>
      <c r="G19" s="3">
        <v>4.3636363636363633</v>
      </c>
    </row>
    <row r="20" spans="3:7" x14ac:dyDescent="0.3">
      <c r="C20" s="8" t="s">
        <v>406</v>
      </c>
      <c r="D20" s="1">
        <v>0.37000000000000005</v>
      </c>
      <c r="F20" s="8" t="s">
        <v>407</v>
      </c>
      <c r="G20" s="3">
        <v>4.1707317073170733</v>
      </c>
    </row>
    <row r="21" spans="3:7" x14ac:dyDescent="0.3">
      <c r="C21" s="8" t="s">
        <v>411</v>
      </c>
      <c r="D21" s="1">
        <v>0.41833333333333339</v>
      </c>
      <c r="F21" s="8" t="s">
        <v>413</v>
      </c>
      <c r="G21" s="3">
        <v>4.1428571428571432</v>
      </c>
    </row>
    <row r="22" spans="3:7" x14ac:dyDescent="0.3">
      <c r="C22" s="8" t="s">
        <v>412</v>
      </c>
      <c r="D22" s="1">
        <v>0.37166666666666676</v>
      </c>
      <c r="F22" s="8" t="s">
        <v>410</v>
      </c>
      <c r="G22" s="3">
        <v>3.8461538461538463</v>
      </c>
    </row>
    <row r="23" spans="3:7" x14ac:dyDescent="0.3">
      <c r="C23" s="8" t="s">
        <v>409</v>
      </c>
      <c r="D23" s="1">
        <v>0.61250000000000004</v>
      </c>
      <c r="F23" s="8" t="s">
        <v>408</v>
      </c>
      <c r="G23" s="3">
        <v>3.6923076923076925</v>
      </c>
    </row>
    <row r="24" spans="3:7" x14ac:dyDescent="0.3">
      <c r="C24" s="8" t="s">
        <v>410</v>
      </c>
      <c r="D24" s="1">
        <v>0.42076923076923084</v>
      </c>
      <c r="F24" s="8" t="s">
        <v>405</v>
      </c>
      <c r="G24" s="3">
        <v>3.6176470588235294</v>
      </c>
    </row>
    <row r="25" spans="3:7" x14ac:dyDescent="0.3">
      <c r="C25" s="8" t="s">
        <v>413</v>
      </c>
      <c r="D25" s="1">
        <v>0.41785714285714282</v>
      </c>
      <c r="F25" s="8" t="s">
        <v>409</v>
      </c>
      <c r="G25" s="3">
        <v>3.25</v>
      </c>
    </row>
    <row r="26" spans="3:7" x14ac:dyDescent="0.3">
      <c r="C26" s="8" t="s">
        <v>405</v>
      </c>
      <c r="D26" s="1">
        <v>0.42911764705882349</v>
      </c>
      <c r="F26" s="8" t="s">
        <v>411</v>
      </c>
      <c r="G26" s="3">
        <v>2.9166666666666665</v>
      </c>
    </row>
    <row r="27" spans="3:7" x14ac:dyDescent="0.3">
      <c r="C27" s="8" t="s">
        <v>408</v>
      </c>
      <c r="D27" s="1">
        <v>0.41192307692307695</v>
      </c>
    </row>
    <row r="28" spans="3:7" x14ac:dyDescent="0.3">
      <c r="C28" s="8" t="s">
        <v>407</v>
      </c>
      <c r="D28" s="1">
        <v>0.40146341463414636</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D0B1F-9EC9-4706-AFE1-98C86EDE3FA2}">
  <dimension ref="A1:J26"/>
  <sheetViews>
    <sheetView topLeftCell="A36" workbookViewId="0">
      <selection activeCell="E16" sqref="E16"/>
    </sheetView>
  </sheetViews>
  <sheetFormatPr defaultRowHeight="14.4" x14ac:dyDescent="0.3"/>
  <cols>
    <col min="1" max="1" width="20.77734375" bestFit="1" customWidth="1"/>
    <col min="2" max="2" width="20.6640625" bestFit="1" customWidth="1"/>
    <col min="4" max="4" width="20.77734375" bestFit="1" customWidth="1"/>
    <col min="5" max="5" width="27" bestFit="1" customWidth="1"/>
    <col min="7" max="7" width="20.77734375" bestFit="1" customWidth="1"/>
    <col min="8" max="8" width="20" bestFit="1" customWidth="1"/>
    <col min="9" max="9" width="11.5546875" style="10" bestFit="1" customWidth="1"/>
    <col min="10" max="10" width="17.77734375" bestFit="1" customWidth="1"/>
  </cols>
  <sheetData>
    <row r="1" spans="1:10" x14ac:dyDescent="0.3">
      <c r="A1" t="s">
        <v>436</v>
      </c>
    </row>
    <row r="3" spans="1:10" x14ac:dyDescent="0.3">
      <c r="A3" s="7" t="s">
        <v>425</v>
      </c>
      <c r="B3" t="s">
        <v>437</v>
      </c>
      <c r="D3" s="7" t="s">
        <v>425</v>
      </c>
      <c r="E3" t="s">
        <v>422</v>
      </c>
      <c r="G3" s="11" t="s">
        <v>438</v>
      </c>
      <c r="H3" s="11" t="s">
        <v>439</v>
      </c>
      <c r="I3" s="12" t="s">
        <v>440</v>
      </c>
    </row>
    <row r="4" spans="1:10" x14ac:dyDescent="0.3">
      <c r="A4" s="8" t="s">
        <v>409</v>
      </c>
      <c r="B4" s="3">
        <v>1</v>
      </c>
      <c r="D4" s="8" t="s">
        <v>406</v>
      </c>
      <c r="E4" s="13">
        <v>11</v>
      </c>
      <c r="G4">
        <f>GETPIVOTDATA("Emp ID",$D$3)</f>
        <v>201</v>
      </c>
      <c r="H4">
        <f>GETPIVOTDATA("Departed Staffs",$A$3)</f>
        <v>73</v>
      </c>
      <c r="I4" s="10">
        <f>H4/G4</f>
        <v>0.36318407960199006</v>
      </c>
    </row>
    <row r="5" spans="1:10" x14ac:dyDescent="0.3">
      <c r="A5" s="8" t="s">
        <v>412</v>
      </c>
      <c r="B5" s="3">
        <v>4</v>
      </c>
      <c r="D5" s="8" t="s">
        <v>411</v>
      </c>
      <c r="E5" s="13">
        <v>12</v>
      </c>
      <c r="J5" s="10"/>
    </row>
    <row r="6" spans="1:10" x14ac:dyDescent="0.3">
      <c r="A6" s="8" t="s">
        <v>410</v>
      </c>
      <c r="B6" s="3">
        <v>5</v>
      </c>
      <c r="D6" s="8" t="s">
        <v>412</v>
      </c>
      <c r="E6" s="13">
        <v>12</v>
      </c>
    </row>
    <row r="7" spans="1:10" x14ac:dyDescent="0.3">
      <c r="A7" s="8" t="s">
        <v>411</v>
      </c>
      <c r="B7" s="3">
        <v>5</v>
      </c>
      <c r="D7" s="8" t="s">
        <v>409</v>
      </c>
      <c r="E7" s="13">
        <v>4</v>
      </c>
    </row>
    <row r="8" spans="1:10" x14ac:dyDescent="0.3">
      <c r="A8" s="8" t="s">
        <v>413</v>
      </c>
      <c r="B8" s="3">
        <v>6</v>
      </c>
      <c r="D8" s="8" t="s">
        <v>410</v>
      </c>
      <c r="E8" s="13">
        <v>13</v>
      </c>
    </row>
    <row r="9" spans="1:10" x14ac:dyDescent="0.3">
      <c r="A9" s="8" t="s">
        <v>406</v>
      </c>
      <c r="B9" s="3">
        <v>6</v>
      </c>
      <c r="D9" s="8" t="s">
        <v>413</v>
      </c>
      <c r="E9" s="13">
        <v>14</v>
      </c>
    </row>
    <row r="10" spans="1:10" x14ac:dyDescent="0.3">
      <c r="A10" s="8" t="s">
        <v>408</v>
      </c>
      <c r="B10" s="3">
        <v>9</v>
      </c>
      <c r="D10" s="8" t="s">
        <v>405</v>
      </c>
      <c r="E10" s="13">
        <v>68</v>
      </c>
    </row>
    <row r="11" spans="1:10" x14ac:dyDescent="0.3">
      <c r="A11" s="8" t="s">
        <v>407</v>
      </c>
      <c r="B11" s="3">
        <v>11</v>
      </c>
      <c r="D11" s="8" t="s">
        <v>408</v>
      </c>
      <c r="E11" s="13">
        <v>26</v>
      </c>
    </row>
    <row r="12" spans="1:10" x14ac:dyDescent="0.3">
      <c r="A12" s="8" t="s">
        <v>405</v>
      </c>
      <c r="B12" s="3">
        <v>26</v>
      </c>
      <c r="D12" s="8" t="s">
        <v>407</v>
      </c>
      <c r="E12" s="13">
        <v>41</v>
      </c>
    </row>
    <row r="13" spans="1:10" x14ac:dyDescent="0.3">
      <c r="A13" s="8" t="s">
        <v>426</v>
      </c>
      <c r="B13" s="3">
        <v>73</v>
      </c>
      <c r="D13" s="8" t="s">
        <v>426</v>
      </c>
      <c r="E13" s="13">
        <v>201</v>
      </c>
    </row>
    <row r="15" spans="1:10" x14ac:dyDescent="0.3">
      <c r="A15" s="8" t="s">
        <v>441</v>
      </c>
      <c r="D15" s="8" t="s">
        <v>444</v>
      </c>
      <c r="G15" t="s">
        <v>445</v>
      </c>
    </row>
    <row r="16" spans="1:10" x14ac:dyDescent="0.3">
      <c r="A16" s="7" t="s">
        <v>425</v>
      </c>
      <c r="B16" t="s">
        <v>442</v>
      </c>
      <c r="D16" s="7" t="s">
        <v>425</v>
      </c>
      <c r="E16" t="s">
        <v>443</v>
      </c>
      <c r="G16" s="7" t="s">
        <v>425</v>
      </c>
      <c r="H16" t="s">
        <v>446</v>
      </c>
      <c r="J16" t="s">
        <v>453</v>
      </c>
    </row>
    <row r="17" spans="1:10" x14ac:dyDescent="0.3">
      <c r="A17" s="8" t="s">
        <v>405</v>
      </c>
      <c r="B17" s="3">
        <v>13552</v>
      </c>
      <c r="D17" s="8" t="s">
        <v>405</v>
      </c>
      <c r="E17" s="3">
        <v>2</v>
      </c>
      <c r="G17" s="8" t="s">
        <v>407</v>
      </c>
      <c r="H17" s="3">
        <v>3</v>
      </c>
      <c r="J17">
        <f>GETPIVOTDATA("Work Accident",$G$16)</f>
        <v>7</v>
      </c>
    </row>
    <row r="18" spans="1:10" x14ac:dyDescent="0.3">
      <c r="A18" s="8" t="s">
        <v>407</v>
      </c>
      <c r="B18" s="3">
        <v>8739</v>
      </c>
      <c r="D18" s="8" t="s">
        <v>409</v>
      </c>
      <c r="E18" s="3">
        <v>1</v>
      </c>
      <c r="G18" s="8" t="s">
        <v>405</v>
      </c>
      <c r="H18" s="3">
        <v>1</v>
      </c>
    </row>
    <row r="19" spans="1:10" x14ac:dyDescent="0.3">
      <c r="A19" s="8" t="s">
        <v>408</v>
      </c>
      <c r="B19" s="3">
        <v>5040</v>
      </c>
      <c r="D19" s="8" t="s">
        <v>413</v>
      </c>
      <c r="E19" s="3">
        <v>0</v>
      </c>
      <c r="G19" s="8" t="s">
        <v>408</v>
      </c>
      <c r="H19" s="3">
        <v>1</v>
      </c>
    </row>
    <row r="20" spans="1:10" x14ac:dyDescent="0.3">
      <c r="A20" s="8" t="s">
        <v>413</v>
      </c>
      <c r="B20" s="3">
        <v>3181</v>
      </c>
      <c r="D20" s="8" t="s">
        <v>408</v>
      </c>
      <c r="E20" s="3">
        <v>0</v>
      </c>
      <c r="G20" s="8" t="s">
        <v>413</v>
      </c>
      <c r="H20" s="3">
        <v>1</v>
      </c>
    </row>
    <row r="21" spans="1:10" x14ac:dyDescent="0.3">
      <c r="A21" s="8" t="s">
        <v>412</v>
      </c>
      <c r="B21" s="3">
        <v>2876</v>
      </c>
      <c r="D21" s="8" t="s">
        <v>411</v>
      </c>
      <c r="E21" s="3">
        <v>0</v>
      </c>
      <c r="G21" s="8" t="s">
        <v>410</v>
      </c>
      <c r="H21" s="3">
        <v>1</v>
      </c>
    </row>
    <row r="22" spans="1:10" x14ac:dyDescent="0.3">
      <c r="A22" s="8" t="s">
        <v>410</v>
      </c>
      <c r="B22" s="3">
        <v>2798</v>
      </c>
      <c r="D22" s="8" t="s">
        <v>407</v>
      </c>
      <c r="E22" s="3">
        <v>0</v>
      </c>
      <c r="G22" s="8" t="s">
        <v>406</v>
      </c>
      <c r="H22" s="3">
        <v>0</v>
      </c>
    </row>
    <row r="23" spans="1:10" x14ac:dyDescent="0.3">
      <c r="A23" s="8" t="s">
        <v>406</v>
      </c>
      <c r="B23" s="3">
        <v>2432</v>
      </c>
      <c r="D23" s="8" t="s">
        <v>412</v>
      </c>
      <c r="E23" s="3">
        <v>0</v>
      </c>
      <c r="G23" s="8" t="s">
        <v>409</v>
      </c>
      <c r="H23" s="3">
        <v>0</v>
      </c>
    </row>
    <row r="24" spans="1:10" x14ac:dyDescent="0.3">
      <c r="A24" s="8" t="s">
        <v>411</v>
      </c>
      <c r="B24" s="3">
        <v>2138</v>
      </c>
      <c r="D24" s="8" t="s">
        <v>406</v>
      </c>
      <c r="E24" s="3">
        <v>0</v>
      </c>
      <c r="G24" s="8" t="s">
        <v>411</v>
      </c>
      <c r="H24" s="3">
        <v>0</v>
      </c>
    </row>
    <row r="25" spans="1:10" x14ac:dyDescent="0.3">
      <c r="A25" s="8" t="s">
        <v>409</v>
      </c>
      <c r="B25" s="3">
        <v>630</v>
      </c>
      <c r="D25" s="8" t="s">
        <v>410</v>
      </c>
      <c r="E25" s="3">
        <v>0</v>
      </c>
      <c r="G25" s="8" t="s">
        <v>412</v>
      </c>
      <c r="H25" s="3">
        <v>0</v>
      </c>
    </row>
    <row r="26" spans="1:10" x14ac:dyDescent="0.3">
      <c r="G26" s="8" t="s">
        <v>426</v>
      </c>
      <c r="H26" s="3">
        <v>7</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6E7CF-B13B-4D89-A6B2-0EF5830626CA}">
  <dimension ref="A1"/>
  <sheetViews>
    <sheetView showGridLines="0" tabSelected="1" workbookViewId="0">
      <selection activeCell="A8" sqref="A8"/>
    </sheetView>
  </sheetViews>
  <sheetFormatPr defaultRowHeight="14.4" x14ac:dyDescent="0.3"/>
  <cols>
    <col min="1" max="16384" width="8.88671875"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5D5E5-47E2-4800-9475-B19CE76FECA4}">
  <dimension ref="A1"/>
  <sheetViews>
    <sheetView showGridLines="0" workbookViewId="0">
      <selection activeCell="T18" sqref="T18"/>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3957-A6B8-4B4E-BEDB-204B19F7A2F4}">
  <dimension ref="A1:D1"/>
  <sheetViews>
    <sheetView workbookViewId="0"/>
  </sheetViews>
  <sheetFormatPr defaultRowHeight="14.4" x14ac:dyDescent="0.3"/>
  <cols>
    <col min="1" max="1" width="78.6640625" customWidth="1"/>
  </cols>
  <sheetData>
    <row r="1" spans="1:4" ht="144" x14ac:dyDescent="0.3">
      <c r="A1" s="5" t="s">
        <v>420</v>
      </c>
      <c r="D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Pivot Table 1</vt:lpstr>
      <vt:lpstr>Pivot table 2</vt:lpstr>
      <vt:lpstr>Dashboard</vt:lpstr>
      <vt:lpstr>Dashboard II</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Nnaemeka Dike</dc:creator>
  <cp:lastModifiedBy>linda edet</cp:lastModifiedBy>
  <dcterms:created xsi:type="dcterms:W3CDTF">2024-04-22T15:55:10Z</dcterms:created>
  <dcterms:modified xsi:type="dcterms:W3CDTF">2025-02-17T21:28:42Z</dcterms:modified>
</cp:coreProperties>
</file>