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6e56be4293d11/Desktop/"/>
    </mc:Choice>
  </mc:AlternateContent>
  <xr:revisionPtr revIDLastSave="13" documentId="8_{68DC7C53-562B-4069-9CDE-F85C60C91949}" xr6:coauthVersionLast="47" xr6:coauthVersionMax="47" xr10:uidLastSave="{3231DA84-931C-4E98-B19C-C84922AB27E9}"/>
  <bookViews>
    <workbookView xWindow="-113" yWindow="-113" windowWidth="24267" windowHeight="14526" xr2:uid="{68825562-5D20-4342-823C-205B7932C2DD}"/>
  </bookViews>
  <sheets>
    <sheet name="Form" sheetId="3" r:id="rId1"/>
    <sheet name="AX-09PV3 (10%) 8335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3" l="1"/>
  <c r="E53" i="3"/>
  <c r="G51" i="3"/>
  <c r="G45" i="3"/>
  <c r="G52" i="3" s="1"/>
  <c r="B45" i="3"/>
  <c r="D43" i="3"/>
  <c r="Q27" i="3"/>
  <c r="P27" i="3"/>
  <c r="F25" i="3"/>
  <c r="E25" i="3"/>
  <c r="G24" i="3"/>
  <c r="G23" i="3"/>
  <c r="G22" i="3"/>
  <c r="G21" i="3"/>
  <c r="G25" i="3" s="1"/>
  <c r="G50" i="3" s="1"/>
  <c r="P17" i="3"/>
  <c r="Q14" i="3"/>
  <c r="Q17" i="3" s="1"/>
  <c r="O14" i="3"/>
  <c r="Q13" i="3"/>
  <c r="O13" i="3"/>
  <c r="F13" i="3"/>
  <c r="E13" i="3"/>
  <c r="G12" i="3"/>
  <c r="P11" i="3"/>
  <c r="G11" i="3"/>
  <c r="G10" i="3"/>
  <c r="Q9" i="3"/>
  <c r="Q11" i="3" s="1"/>
  <c r="O9" i="3"/>
  <c r="G9" i="3"/>
  <c r="G13" i="3" s="1"/>
  <c r="I1" i="3"/>
  <c r="I3" i="3" s="1"/>
  <c r="I44" i="3" s="1"/>
  <c r="F53" i="2"/>
  <c r="E53" i="2"/>
  <c r="G51" i="2"/>
  <c r="G45" i="2"/>
  <c r="G52" i="2" s="1"/>
  <c r="B45" i="2"/>
  <c r="D43" i="2"/>
  <c r="Q27" i="2"/>
  <c r="P27" i="2"/>
  <c r="G25" i="2"/>
  <c r="G50" i="2" s="1"/>
  <c r="G53" i="2" s="1"/>
  <c r="F25" i="2"/>
  <c r="E25" i="2"/>
  <c r="G24" i="2"/>
  <c r="G23" i="2"/>
  <c r="G22" i="2"/>
  <c r="G21" i="2"/>
  <c r="P17" i="2"/>
  <c r="Q14" i="2"/>
  <c r="O14" i="2"/>
  <c r="Q13" i="2"/>
  <c r="Q17" i="2" s="1"/>
  <c r="O13" i="2"/>
  <c r="F13" i="2"/>
  <c r="E13" i="2"/>
  <c r="G12" i="2"/>
  <c r="P11" i="2"/>
  <c r="G11" i="2"/>
  <c r="G10" i="2"/>
  <c r="Q9" i="2"/>
  <c r="Q11" i="2" s="1"/>
  <c r="O9" i="2"/>
  <c r="G9" i="2"/>
  <c r="G13" i="2" s="1"/>
  <c r="I1" i="2"/>
  <c r="I3" i="2" s="1"/>
  <c r="I44" i="2" s="1"/>
  <c r="I42" i="3" l="1"/>
  <c r="G53" i="3"/>
  <c r="I42" i="2"/>
</calcChain>
</file>

<file path=xl/sharedStrings.xml><?xml version="1.0" encoding="utf-8"?>
<sst xmlns="http://schemas.openxmlformats.org/spreadsheetml/2006/main" count="636" uniqueCount="169">
  <si>
    <t>DIP SOLUTION CHECK SHEET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</si>
  <si>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</t>
    </r>
  </si>
  <si>
    <t>配布先：③第1生産課長　④第2生産課長</t>
    <rPh sb="0" eb="2">
      <t>ハイフ</t>
    </rPh>
    <rPh sb="2" eb="3">
      <t>サキ</t>
    </rPh>
    <rPh sb="5" eb="6">
      <t>ダイ</t>
    </rPh>
    <rPh sb="7" eb="9">
      <t>セイサン</t>
    </rPh>
    <rPh sb="9" eb="11">
      <t>カチョウ</t>
    </rPh>
    <rPh sb="13" eb="14">
      <t>ダイ</t>
    </rPh>
    <rPh sb="15" eb="17">
      <t>セイサン</t>
    </rPh>
    <rPh sb="17" eb="19">
      <t>カチョウ</t>
    </rPh>
    <phoneticPr fontId="0"/>
  </si>
  <si>
    <t>配布No.</t>
    <rPh sb="0" eb="2">
      <t>ハイフ</t>
    </rPh>
    <phoneticPr fontId="0"/>
  </si>
  <si>
    <t>RDGE-09-16</t>
    <phoneticPr fontId="0"/>
  </si>
  <si>
    <r>
      <t xml:space="preserve">ลูกค้า / Customer  :   </t>
    </r>
    <r>
      <rPr>
        <b/>
        <sz val="20"/>
        <rFont val="AngsanaUPC"/>
        <family val="1"/>
      </rPr>
      <t>Nichirin Vietnam</t>
    </r>
  </si>
  <si>
    <r>
      <t xml:space="preserve">ชื่อน้ำยาเคลือบ / Dip solution name :  </t>
    </r>
    <r>
      <rPr>
        <b/>
        <sz val="16"/>
        <rFont val="AngsanaUPC"/>
        <family val="1"/>
      </rPr>
      <t>AX-09 PV3 ( 10%)</t>
    </r>
  </si>
  <si>
    <t>Issued by</t>
  </si>
  <si>
    <t>Date</t>
  </si>
  <si>
    <r>
      <t xml:space="preserve">ผลิตภัณฑ์ / Product item  :   </t>
    </r>
    <r>
      <rPr>
        <b/>
        <sz val="20"/>
        <rFont val="AngsanaUPC"/>
        <family val="1"/>
      </rPr>
      <t>8335</t>
    </r>
  </si>
  <si>
    <t>องค์ประกอบ / Compound</t>
  </si>
  <si>
    <t>: RF&amp; RFL ( THC-NJ )</t>
  </si>
  <si>
    <r>
      <t>処理液配合基準書</t>
    </r>
    <r>
      <rPr>
        <sz val="14"/>
        <rFont val="Cordia New"/>
        <charset val="222"/>
      </rPr>
      <t>(社内登録No.SC-105号)</t>
    </r>
  </si>
  <si>
    <t xml:space="preserve"> Lot No.   </t>
  </si>
  <si>
    <t>:   240131-01</t>
  </si>
  <si>
    <t>ปริมาณน้ำยา / Dip solution quantity  (lites)  :</t>
  </si>
  <si>
    <r>
      <t>液名（濃度）:</t>
    </r>
    <r>
      <rPr>
        <b/>
        <sz val="18"/>
        <rFont val="AngsanaUPC"/>
        <family val="1"/>
      </rPr>
      <t>AX-09PV3(10.0%)</t>
    </r>
  </si>
  <si>
    <t xml:space="preserve">  1.  สูตรผสมน้ำยา / DIP SOLUTION RECIPE  :   RF</t>
  </si>
  <si>
    <t>液工程</t>
    <rPh sb="0" eb="1">
      <t>エキ</t>
    </rPh>
    <rPh sb="1" eb="3">
      <t>コウテイ</t>
    </rPh>
    <phoneticPr fontId="0"/>
  </si>
  <si>
    <t>薬剤名</t>
    <rPh sb="0" eb="2">
      <t>ヤクザイ</t>
    </rPh>
    <rPh sb="2" eb="3">
      <t>メイ</t>
    </rPh>
    <phoneticPr fontId="0"/>
  </si>
  <si>
    <t>比重</t>
    <rPh sb="0" eb="2">
      <t>ヒジュウ</t>
    </rPh>
    <phoneticPr fontId="0"/>
  </si>
  <si>
    <t>WET(L)</t>
    <phoneticPr fontId="0"/>
  </si>
  <si>
    <t>WET(kg)</t>
    <phoneticPr fontId="0"/>
  </si>
  <si>
    <t>DRY(kg)</t>
    <phoneticPr fontId="0"/>
  </si>
  <si>
    <t>熟成･組成</t>
    <rPh sb="0" eb="2">
      <t>ジュクセイ</t>
    </rPh>
    <rPh sb="3" eb="5">
      <t>ソセイ</t>
    </rPh>
    <phoneticPr fontId="0"/>
  </si>
  <si>
    <t xml:space="preserve"> เริ่มเวลา / Start time :</t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</si>
  <si>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</si>
  <si>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 (°C)</t>
    </r>
    <r>
      <rPr>
        <b/>
        <sz val="14"/>
        <color indexed="10"/>
        <rFont val="AngsanaUPC"/>
        <family val="1"/>
      </rPr>
      <t xml:space="preserve"> </t>
    </r>
    <r>
      <rPr>
        <b/>
        <sz val="14"/>
        <rFont val="AngsanaUPC"/>
        <family val="1"/>
        <charset val="222"/>
      </rPr>
      <t>:</t>
    </r>
  </si>
  <si>
    <t>เตรียมโดย / prepared by :</t>
  </si>
  <si>
    <t>純水</t>
    <rPh sb="0" eb="2">
      <t>ジュンスイ</t>
    </rPh>
    <phoneticPr fontId="0"/>
  </si>
  <si>
    <t>―</t>
    <phoneticPr fontId="0"/>
  </si>
  <si>
    <t>１．熟成</t>
    <rPh sb="2" eb="4">
      <t>ジュクセイ</t>
    </rPh>
    <phoneticPr fontId="0"/>
  </si>
  <si>
    <t xml:space="preserve">น้ำยาเคลือบ / </t>
  </si>
  <si>
    <t>Chemical</t>
  </si>
  <si>
    <t xml:space="preserve">เคมีที่ใช้ /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</si>
  <si>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</si>
  <si>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</si>
  <si>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</si>
  <si>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</si>
  <si>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ｶｾｲｿｰﾀﾞ（100.0%)</t>
    <phoneticPr fontId="0"/>
  </si>
  <si>
    <t>　　25.0±3.0℃×6.0±0.3HR</t>
    <phoneticPr fontId="0"/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</si>
  <si>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</si>
  <si>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</si>
  <si>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</si>
  <si>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</si>
  <si>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</si>
  <si>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</si>
  <si>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</si>
  <si>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</si>
  <si>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</si>
  <si>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RＦ</t>
    <phoneticPr fontId="0"/>
  </si>
  <si>
    <t>レゾルシン(100.0%)</t>
    <phoneticPr fontId="0"/>
  </si>
  <si>
    <t>２．攪拌</t>
    <rPh sb="2" eb="4">
      <t>カクハン</t>
    </rPh>
    <phoneticPr fontId="0"/>
  </si>
  <si>
    <t>_</t>
  </si>
  <si>
    <t>-</t>
  </si>
  <si>
    <t>Pure Water</t>
    <phoneticPr fontId="0"/>
  </si>
  <si>
    <t xml:space="preserve">1. เอจจิ้งอุณหภูมิ </t>
  </si>
  <si>
    <t>ﾎﾙﾏﾘﾝ(37.0%)</t>
    <phoneticPr fontId="0"/>
  </si>
  <si>
    <t>　　25～35RPM</t>
    <phoneticPr fontId="0"/>
  </si>
  <si>
    <t>23</t>
  </si>
  <si>
    <t>ＮａＯＨ (100)</t>
  </si>
  <si>
    <r>
      <t xml:space="preserve"> 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6.0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0.3 ชม.</t>
    </r>
  </si>
  <si>
    <t>３．組成</t>
    <rPh sb="2" eb="4">
      <t>ソセイ</t>
    </rPh>
    <phoneticPr fontId="0"/>
  </si>
  <si>
    <t>RF</t>
  </si>
  <si>
    <t>24</t>
  </si>
  <si>
    <t>Resorcinol (100)</t>
  </si>
  <si>
    <r>
      <t xml:space="preserve"> 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6.0 </t>
    </r>
    <r>
      <rPr>
        <b/>
        <sz val="11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0.3 HR.</t>
    </r>
  </si>
  <si>
    <t>小計</t>
    <rPh sb="0" eb="2">
      <t>ショウケイ</t>
    </rPh>
    <phoneticPr fontId="0"/>
  </si>
  <si>
    <t xml:space="preserve">      TSC 9.4%</t>
    <phoneticPr fontId="0"/>
  </si>
  <si>
    <t>22</t>
  </si>
  <si>
    <t>Formalin (37)</t>
  </si>
  <si>
    <t>2. Mixing Condition  25 ~ 35 RPM</t>
  </si>
  <si>
    <t>Total</t>
  </si>
  <si>
    <t>V9625（38.0%）</t>
    <phoneticPr fontId="0"/>
  </si>
  <si>
    <t>　　25.0±3.0℃×24.0±1.0HR</t>
    <phoneticPr fontId="0"/>
  </si>
  <si>
    <t xml:space="preserve"> ตรวจเช็คสารเคมีโดย :</t>
  </si>
  <si>
    <t>YES or NO</t>
  </si>
  <si>
    <t>RFL</t>
    <phoneticPr fontId="0"/>
  </si>
  <si>
    <t>LX111A（52.0%）</t>
    <phoneticPr fontId="0"/>
  </si>
  <si>
    <t>25～35RPM</t>
    <phoneticPr fontId="0"/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</si>
  <si>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</si>
  <si>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</si>
  <si>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</si>
  <si>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RF</t>
    <phoneticPr fontId="0"/>
  </si>
  <si>
    <t>วันที่เริ่มเอจจิ้ง :</t>
  </si>
  <si>
    <t>วันที่สิ้นสุดเอจจิ้ง:</t>
  </si>
  <si>
    <t xml:space="preserve"> Mixing Condition                                           RPM.</t>
  </si>
  <si>
    <t xml:space="preserve">     RF/L(SC比)：1/9</t>
    <rPh sb="12" eb="13">
      <t>ヒ</t>
    </rPh>
    <phoneticPr fontId="0"/>
  </si>
  <si>
    <r>
      <t xml:space="preserve">  2.  สูตรผสมน้ำยา / DIP SOLUTION RECIPE  :   </t>
    </r>
    <r>
      <rPr>
        <b/>
        <sz val="22"/>
        <rFont val="AngsanaUPC"/>
        <family val="1"/>
        <charset val="222"/>
      </rPr>
      <t>RFL ( THC-NJ )</t>
    </r>
  </si>
  <si>
    <t>　　VP/PB（SC比）：7/3</t>
    <rPh sb="10" eb="11">
      <t>ヒ</t>
    </rPh>
    <phoneticPr fontId="0"/>
  </si>
  <si>
    <t xml:space="preserve">     TSC  15.0%</t>
    <phoneticPr fontId="0"/>
  </si>
  <si>
    <t>1. เอจจิ้งที่อุณหภูมิ</t>
  </si>
  <si>
    <t>6</t>
  </si>
  <si>
    <t>V-9625 (38)</t>
  </si>
  <si>
    <r>
      <t xml:space="preserve">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24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1.0 ชม.</t>
    </r>
  </si>
  <si>
    <t>―</t>
  </si>
  <si>
    <t>RFL</t>
  </si>
  <si>
    <t>10</t>
  </si>
  <si>
    <t>LX-111A (52)</t>
  </si>
  <si>
    <r>
      <t xml:space="preserve">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24 </t>
    </r>
    <r>
      <rPr>
        <b/>
        <sz val="10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1.0 HR.</t>
    </r>
  </si>
  <si>
    <t>デナボンド（20.0%）</t>
    <phoneticPr fontId="0"/>
  </si>
  <si>
    <t>( THC-NJ )</t>
  </si>
  <si>
    <t>RF</t>
    <phoneticPr fontId="0"/>
  </si>
  <si>
    <t>最終液</t>
    <rPh sb="0" eb="2">
      <t>サイシュウ</t>
    </rPh>
    <rPh sb="2" eb="3">
      <t>エキ</t>
    </rPh>
    <phoneticPr fontId="0"/>
  </si>
  <si>
    <t>15～50RPM</t>
    <phoneticPr fontId="0"/>
  </si>
  <si>
    <t>３．組織</t>
    <rPh sb="2" eb="4">
      <t>ソシキ</t>
    </rPh>
    <phoneticPr fontId="0"/>
  </si>
  <si>
    <t>TSC  10.0%</t>
    <phoneticPr fontId="0"/>
  </si>
  <si>
    <t>４．使用期間</t>
    <rPh sb="2" eb="4">
      <t>シヨウ</t>
    </rPh>
    <rPh sb="4" eb="6">
      <t>キカン</t>
    </rPh>
    <phoneticPr fontId="0"/>
  </si>
  <si>
    <t>合計</t>
    <rPh sb="0" eb="2">
      <t>ゴウケイ</t>
    </rPh>
    <phoneticPr fontId="0"/>
  </si>
  <si>
    <t xml:space="preserve">     調製直後～168HR</t>
    <rPh sb="5" eb="7">
      <t>チョウセイ</t>
    </rPh>
    <rPh sb="7" eb="9">
      <t>チョクゴ</t>
    </rPh>
    <phoneticPr fontId="0"/>
  </si>
  <si>
    <r>
      <t xml:space="preserve">  3.  คุณภาพ / QUALITY :   </t>
    </r>
    <r>
      <rPr>
        <b/>
        <sz val="22"/>
        <rFont val="AngsanaUPC"/>
        <family val="1"/>
        <charset val="222"/>
      </rPr>
      <t>RF &amp;  RFL ( THC-NJ )</t>
    </r>
  </si>
  <si>
    <t>特記</t>
    <rPh sb="0" eb="2">
      <t>トッキ</t>
    </rPh>
    <phoneticPr fontId="0"/>
  </si>
  <si>
    <t>１．液工程別の配合順は、上記薬剤から添加する。</t>
    <rPh sb="2" eb="3">
      <t>エキ</t>
    </rPh>
    <rPh sb="3" eb="5">
      <t>コウテイ</t>
    </rPh>
    <rPh sb="5" eb="6">
      <t>ベツ</t>
    </rPh>
    <rPh sb="7" eb="9">
      <t>ハイゴウ</t>
    </rPh>
    <rPh sb="9" eb="10">
      <t>ジュン</t>
    </rPh>
    <rPh sb="12" eb="14">
      <t>ジョウキ</t>
    </rPh>
    <rPh sb="14" eb="16">
      <t>ヤクザイ</t>
    </rPh>
    <rPh sb="18" eb="20">
      <t>テンカ</t>
    </rPh>
    <phoneticPr fontId="0"/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</si>
  <si>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</si>
  <si>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</si>
  <si>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</si>
  <si>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</si>
  <si>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</si>
  <si>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２．配合の許容差は±2%以内とする。（ただしタンク計量の場合、±2目盛以内とする。）</t>
    <rPh sb="2" eb="4">
      <t>ハイゴウ</t>
    </rPh>
    <rPh sb="5" eb="7">
      <t>キョヨウ</t>
    </rPh>
    <rPh sb="7" eb="8">
      <t>サ</t>
    </rPh>
    <rPh sb="12" eb="14">
      <t>イナイ</t>
    </rPh>
    <rPh sb="25" eb="27">
      <t>ケイリョウ</t>
    </rPh>
    <rPh sb="28" eb="30">
      <t>バアイ</t>
    </rPh>
    <rPh sb="33" eb="35">
      <t>メモリ</t>
    </rPh>
    <rPh sb="35" eb="37">
      <t>イナイ</t>
    </rPh>
    <phoneticPr fontId="0"/>
  </si>
  <si>
    <t>Tesing item</t>
  </si>
  <si>
    <t>Specification</t>
  </si>
  <si>
    <t xml:space="preserve">Actual </t>
  </si>
  <si>
    <t xml:space="preserve">Judgement </t>
  </si>
  <si>
    <t>pH</t>
  </si>
  <si>
    <t>7.40 ~ 8.12</t>
  </si>
  <si>
    <t>Pass    /     No pass</t>
  </si>
  <si>
    <t>เวลาที่ทดสอบ / Testing time  :</t>
  </si>
  <si>
    <t>改訂番号</t>
    <rPh sb="0" eb="2">
      <t>カイテイ</t>
    </rPh>
    <rPh sb="2" eb="4">
      <t>バンゴウ</t>
    </rPh>
    <phoneticPr fontId="0"/>
  </si>
  <si>
    <t>改  訂  年  月  日</t>
    <rPh sb="0" eb="4">
      <t>カイテイ</t>
    </rPh>
    <rPh sb="6" eb="13">
      <t>ネンガッピ</t>
    </rPh>
    <phoneticPr fontId="0"/>
  </si>
  <si>
    <t>改  訂  内  容</t>
    <rPh sb="0" eb="4">
      <t>カイテイ</t>
    </rPh>
    <rPh sb="6" eb="10">
      <t>ナイヨウ</t>
    </rPh>
    <phoneticPr fontId="0"/>
  </si>
  <si>
    <t>Viscosity</t>
  </si>
  <si>
    <t>1.25 ~ 1.67</t>
  </si>
  <si>
    <t>ทดสอบโดย / Tested by          :</t>
  </si>
  <si>
    <t>TSC</t>
  </si>
  <si>
    <t>7.81 ~ 9.13</t>
  </si>
  <si>
    <t>อนุมัติโดย / Approved by       :</t>
  </si>
  <si>
    <t>RFL
( THC-NJ )</t>
  </si>
  <si>
    <t>8.56 ~ 9.16</t>
  </si>
  <si>
    <t>1.50 ~ 1.92</t>
  </si>
  <si>
    <t>立案</t>
    <rPh sb="0" eb="2">
      <t>リツアン</t>
    </rPh>
    <phoneticPr fontId="0"/>
  </si>
  <si>
    <t>審査</t>
    <rPh sb="0" eb="2">
      <t>シンサ</t>
    </rPh>
    <phoneticPr fontId="0"/>
  </si>
  <si>
    <t>承認</t>
    <rPh sb="0" eb="2">
      <t>ショウニン</t>
    </rPh>
    <phoneticPr fontId="0"/>
  </si>
  <si>
    <t>14.77 ~ 15.25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</si>
  <si>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</si>
  <si>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</si>
  <si>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</si>
  <si>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</si>
  <si>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</si>
  <si>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</si>
  <si>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FM-CM-06-06 / EJS-EG-08    Effective date : 21 / November / 2023   Approved by : PD</t>
  </si>
  <si>
    <t>Retention : 15 year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</si>
  <si>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 </t>
    </r>
  </si>
  <si>
    <t>: FINAL ( THC-NJ )</t>
  </si>
  <si>
    <r>
      <t xml:space="preserve">  1.  สูตรผสมน้ำยา / DIP SOLUTION RECIPE  :   </t>
    </r>
    <r>
      <rPr>
        <b/>
        <sz val="22"/>
        <rFont val="AngsanaUPC"/>
        <family val="1"/>
        <charset val="222"/>
      </rPr>
      <t>FINAL ( THC-NJ )</t>
    </r>
  </si>
  <si>
    <t>RFL</t>
    <phoneticPr fontId="0"/>
  </si>
  <si>
    <t>FINAL</t>
  </si>
  <si>
    <t>13</t>
  </si>
  <si>
    <t>Denabond (20)</t>
  </si>
  <si>
    <t xml:space="preserve">    25 +  3 °C  x 24.0±1.0 ชม.</t>
  </si>
  <si>
    <t>2. Mixing Condition  15 ~ 50 RPM</t>
  </si>
  <si>
    <t>3. อายุน้ำยาเคลือบ 7วัน / Life 7 day</t>
  </si>
  <si>
    <t xml:space="preserve">  Period of use weekly straight ~ 168 HR</t>
  </si>
  <si>
    <r>
      <t xml:space="preserve">  2.  คุณภาพ / QUALITY :   </t>
    </r>
    <r>
      <rPr>
        <b/>
        <sz val="22"/>
        <rFont val="AngsanaUPC"/>
        <family val="1"/>
        <charset val="222"/>
      </rPr>
      <t>FINAL ( THC-NJ )</t>
    </r>
  </si>
  <si>
    <t>FINAL
( THC-NJ )</t>
  </si>
  <si>
    <t>10.23 ~ 10.89</t>
  </si>
  <si>
    <t>Pass  /   No pass</t>
  </si>
  <si>
    <t>1.27 ~ 1.75</t>
  </si>
  <si>
    <t>9.65 ~ 10.48</t>
  </si>
  <si>
    <t xml:space="preserve">  3.  บันทึก /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</si>
</sst>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_);[Red]\(0.00\)"/>
    <numFmt numFmtId="165" formatCode="_-* #,##0_-;\-* #,##0_-;_-* &quot;-&quot;??_-;_-@_-"/>
    <numFmt numFmtId="166" formatCode="0.000"/>
    <numFmt numFmtId="167" formatCode="0.0"/>
    <numFmt numFmtId="168" formatCode="0.000_);[Red]\(0.000\)"/>
  </numFmts>
  <fonts count="49">
    <font>
      <sz val="14"/>
      <name val="Cordia New"/>
      <charset val="222"/>
    </font>
    <font>
      <sz val="11"/>
      <color theme="1"/>
      <name val="Calibri"/>
      <family val="2"/>
      <charset val="222"/>
      <scheme val="minor"/>
    </font>
    <font>
      <sz val="14"/>
      <name val="Cordia New"/>
      <charset val="22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6"/>
      <name val="AngsanaUPC"/>
      <family val="1"/>
      <charset val="222"/>
    </font>
    <font>
      <b/>
      <sz val="24"/>
      <name val="AngsanaUPC"/>
      <family val="1"/>
      <charset val="222"/>
    </font>
    <font>
      <sz val="11"/>
      <name val="ＭＳ Ｐゴシック"/>
      <family val="3"/>
      <charset val="128"/>
    </font>
    <font>
      <b/>
      <sz val="20"/>
      <name val="AngsanaUPC"/>
      <family val="1"/>
    </font>
    <font>
      <b/>
      <sz val="14"/>
      <name val="AngsanaUPC"/>
      <family val="1"/>
      <charset val="222"/>
    </font>
    <font>
      <b/>
      <sz val="16"/>
      <name val="AngsanaUPC"/>
      <family val="1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2"/>
      <name val="AngsanaUPC"/>
      <family val="1"/>
      <charset val="222"/>
    </font>
    <font>
      <b/>
      <sz val="18"/>
      <name val="AngsanaUPC"/>
      <family val="1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color indexed="10"/>
      <name val="AngsanaUPC"/>
      <family val="1"/>
    </font>
    <font>
      <sz val="14"/>
      <name val="ＭＳ Ｐゴシック"/>
      <family val="3"/>
      <charset val="128"/>
    </font>
    <font>
      <b/>
      <sz val="10"/>
      <name val="AngsanaUPC"/>
      <family val="1"/>
      <charset val="222"/>
    </font>
    <font>
      <sz val="9"/>
      <name val="ＭＳ Ｐゴシック"/>
      <family val="3"/>
      <charset val="128"/>
    </font>
    <font>
      <b/>
      <sz val="13"/>
      <name val="AngsanaUPC"/>
      <family val="1"/>
      <charset val="222"/>
    </font>
    <font>
      <b/>
      <sz val="9"/>
      <name val="AngsanaUPC"/>
      <family val="1"/>
      <charset val="222"/>
    </font>
    <font>
      <b/>
      <sz val="10"/>
      <name val="ＭＳ Ｐゴシック"/>
      <family val="3"/>
      <charset val="128"/>
    </font>
    <font>
      <sz val="16"/>
      <name val="Cordia New"/>
      <family val="2"/>
    </font>
    <font>
      <b/>
      <sz val="16"/>
      <name val="Cordia New"/>
      <family val="2"/>
    </font>
    <font>
      <b/>
      <sz val="13.5"/>
      <name val="AngsanaUPC"/>
      <family val="1"/>
      <charset val="222"/>
    </font>
    <font>
      <b/>
      <u/>
      <sz val="13"/>
      <name val="AngsanaUPC"/>
      <family val="1"/>
      <charset val="222"/>
    </font>
    <font>
      <b/>
      <sz val="13"/>
      <name val="Calibri"/>
      <family val="2"/>
    </font>
    <font>
      <b/>
      <sz val="11"/>
      <name val="Calibri"/>
      <family val="2"/>
    </font>
    <font>
      <b/>
      <sz val="13"/>
      <name val="AngsanaUPC"/>
      <family val="1"/>
    </font>
    <font>
      <sz val="15"/>
      <name val="AngsanaUPC"/>
      <family val="1"/>
      <charset val="222"/>
    </font>
    <font>
      <b/>
      <vertAlign val="superscript"/>
      <sz val="14"/>
      <name val="AngsanaUPC"/>
      <family val="1"/>
      <charset val="222"/>
    </font>
    <font>
      <sz val="16"/>
      <name val="AngsanaUPC"/>
      <family val="1"/>
      <charset val="222"/>
    </font>
    <font>
      <b/>
      <sz val="10"/>
      <name val="Calibri"/>
      <family val="2"/>
    </font>
    <font>
      <sz val="13"/>
      <name val="CordiaUPC"/>
      <family val="2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3"/>
      <name val="Angsana New"/>
      <family val="1"/>
    </font>
    <font>
      <b/>
      <sz val="113"/>
      <name val="AngsanaUPC"/>
      <family val="1"/>
      <charset val="222"/>
    </font>
    <font>
      <sz val="14"/>
      <name val="AngsanaUPC"/>
      <family val="1"/>
      <charset val="222"/>
    </font>
    <font>
      <b/>
      <sz val="24"/>
      <color rgb="FFFF0000"/>
      <name val="AngsanaUPC"/>
      <family val="1"/>
      <charset val="222"/>
    </font>
    <font>
      <b/>
      <sz val="22"/>
      <color rgb="FFFF0000"/>
      <name val="AngsanaUPC"/>
      <family val="1"/>
      <charset val="222"/>
    </font>
    <font>
      <b/>
      <sz val="14"/>
      <color rgb="FFFF0000"/>
      <name val="AngsanaUPC"/>
      <family val="1"/>
      <charset val="222"/>
    </font>
    <font>
      <b/>
      <sz val="10"/>
      <color rgb="FFFF0000"/>
      <name val="ＭＳ Ｐゴシック"/>
      <family val="3"/>
      <charset val="222"/>
    </font>
    <font>
      <sz val="16"/>
      <color rgb="FFFF0000"/>
      <name val="Cordia New"/>
      <family val="2"/>
      <charset val="222"/>
    </font>
    <font>
      <b/>
      <sz val="16"/>
      <color rgb="FFFF0000"/>
      <name val="Cordia New"/>
      <family val="2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</cellStyleXfs>
  <cellXfs count="554">
    <xf numFmtId="0" fontId="0" fillId="0" borderId="0" xfId="0"/>
    <xf numFmtId="0" fontId="3" fillId="0" borderId="1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2"/>
    <xf numFmtId="164" fontId="8" fillId="0" borderId="0" xfId="2" applyNumberFormat="1"/>
    <xf numFmtId="164" fontId="8" fillId="0" borderId="5" xfId="2" applyNumberFormat="1" applyBorder="1"/>
    <xf numFmtId="0" fontId="8" fillId="0" borderId="0" xfId="2" applyAlignment="1">
      <alignment horizontal="right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3" applyFont="1"/>
    <xf numFmtId="0" fontId="8" fillId="0" borderId="0" xfId="3"/>
    <xf numFmtId="0" fontId="10" fillId="0" borderId="0" xfId="0" applyFont="1" applyAlignment="1">
      <alignment vertical="center"/>
    </xf>
    <xf numFmtId="14" fontId="8" fillId="0" borderId="0" xfId="2" applyNumberFormat="1"/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14" fontId="7" fillId="2" borderId="18" xfId="0" applyNumberFormat="1" applyFont="1" applyFill="1" applyBorder="1" applyAlignment="1">
      <alignment horizontal="center" vertical="center"/>
    </xf>
    <xf numFmtId="14" fontId="7" fillId="2" borderId="19" xfId="0" applyNumberFormat="1" applyFont="1" applyFill="1" applyBorder="1" applyAlignment="1">
      <alignment horizontal="center" vertical="center"/>
    </xf>
    <xf numFmtId="0" fontId="13" fillId="0" borderId="0" xfId="2" applyFont="1"/>
    <xf numFmtId="164" fontId="13" fillId="0" borderId="0" xfId="2" applyNumberFormat="1" applyFont="1"/>
    <xf numFmtId="0" fontId="5" fillId="2" borderId="20" xfId="0" applyFont="1" applyFill="1" applyBorder="1" applyAlignment="1">
      <alignment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165" fontId="7" fillId="2" borderId="21" xfId="1" applyNumberFormat="1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14" fontId="7" fillId="2" borderId="25" xfId="0" applyNumberFormat="1" applyFont="1" applyFill="1" applyBorder="1" applyAlignment="1">
      <alignment horizontal="center" vertical="center"/>
    </xf>
    <xf numFmtId="14" fontId="7" fillId="2" borderId="26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3" fillId="2" borderId="27" xfId="0" applyFont="1" applyFill="1" applyBorder="1" applyAlignment="1">
      <alignment vertical="center"/>
    </xf>
    <xf numFmtId="0" fontId="3" fillId="2" borderId="28" xfId="0" applyFont="1" applyFill="1" applyBorder="1" applyAlignment="1">
      <alignment vertical="center"/>
    </xf>
    <xf numFmtId="0" fontId="3" fillId="2" borderId="2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5" xfId="2" applyBorder="1" applyAlignment="1">
      <alignment horizontal="center"/>
    </xf>
    <xf numFmtId="164" fontId="8" fillId="0" borderId="5" xfId="2" applyNumberFormat="1" applyBorder="1" applyAlignment="1">
      <alignment horizontal="center"/>
    </xf>
    <xf numFmtId="164" fontId="8" fillId="0" borderId="30" xfId="2" applyNumberFormat="1" applyBorder="1" applyAlignment="1">
      <alignment horizontal="center"/>
    </xf>
    <xf numFmtId="164" fontId="8" fillId="0" borderId="31" xfId="2" applyNumberFormat="1" applyBorder="1" applyAlignment="1">
      <alignment horizontal="center"/>
    </xf>
    <xf numFmtId="0" fontId="8" fillId="0" borderId="32" xfId="2" applyBorder="1" applyAlignment="1">
      <alignment horizontal="center"/>
    </xf>
    <xf numFmtId="0" fontId="8" fillId="0" borderId="33" xfId="2" applyBorder="1" applyAlignment="1">
      <alignment horizontal="center"/>
    </xf>
    <xf numFmtId="0" fontId="16" fillId="0" borderId="6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2" fontId="17" fillId="0" borderId="34" xfId="0" applyNumberFormat="1" applyFont="1" applyBorder="1" applyAlignment="1">
      <alignment vertical="center"/>
    </xf>
    <xf numFmtId="2" fontId="17" fillId="0" borderId="28" xfId="0" applyNumberFormat="1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2" fontId="17" fillId="0" borderId="35" xfId="0" applyNumberFormat="1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20" fillId="0" borderId="36" xfId="2" applyFont="1" applyBorder="1"/>
    <xf numFmtId="0" fontId="8" fillId="0" borderId="30" xfId="2" applyBorder="1"/>
    <xf numFmtId="0" fontId="8" fillId="0" borderId="32" xfId="2" applyBorder="1"/>
    <xf numFmtId="0" fontId="8" fillId="0" borderId="33" xfId="2" applyBorder="1"/>
    <xf numFmtId="0" fontId="10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Continuous" vertical="center"/>
    </xf>
    <xf numFmtId="0" fontId="16" fillId="0" borderId="9" xfId="0" applyFont="1" applyBorder="1" applyAlignment="1">
      <alignment horizontal="centerContinuous" vertical="center"/>
    </xf>
    <xf numFmtId="0" fontId="10" fillId="0" borderId="39" xfId="0" applyFont="1" applyBorder="1" applyAlignment="1">
      <alignment horizontal="centerContinuous" vertical="center"/>
    </xf>
    <xf numFmtId="0" fontId="21" fillId="0" borderId="40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Continuous" vertical="center"/>
    </xf>
    <xf numFmtId="0" fontId="20" fillId="0" borderId="17" xfId="2" applyFont="1" applyBorder="1"/>
    <xf numFmtId="0" fontId="22" fillId="0" borderId="18" xfId="2" applyFont="1" applyBorder="1"/>
    <xf numFmtId="0" fontId="8" fillId="0" borderId="42" xfId="2" applyBorder="1"/>
    <xf numFmtId="0" fontId="10" fillId="0" borderId="4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Continuous" vertical="center"/>
    </xf>
    <xf numFmtId="0" fontId="10" fillId="0" borderId="26" xfId="0" applyFont="1" applyBorder="1" applyAlignment="1">
      <alignment horizontal="centerContinuous" vertical="center"/>
    </xf>
    <xf numFmtId="0" fontId="8" fillId="0" borderId="18" xfId="2" applyBorder="1"/>
    <xf numFmtId="0" fontId="10" fillId="0" borderId="4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5" fillId="3" borderId="30" xfId="3" applyFont="1" applyFill="1" applyBorder="1" applyAlignment="1">
      <alignment vertical="center" shrinkToFit="1"/>
    </xf>
    <xf numFmtId="2" fontId="26" fillId="4" borderId="10" xfId="0" applyNumberFormat="1" applyFont="1" applyFill="1" applyBorder="1" applyAlignment="1">
      <alignment horizontal="center" vertical="center"/>
    </xf>
    <xf numFmtId="0" fontId="26" fillId="4" borderId="47" xfId="0" applyFont="1" applyFill="1" applyBorder="1" applyAlignment="1">
      <alignment horizontal="center" vertical="center"/>
    </xf>
    <xf numFmtId="2" fontId="27" fillId="4" borderId="47" xfId="0" applyNumberFormat="1" applyFont="1" applyFill="1" applyBorder="1" applyAlignment="1">
      <alignment horizontal="center" vertical="center"/>
    </xf>
    <xf numFmtId="0" fontId="28" fillId="4" borderId="10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9" xfId="0" applyFont="1" applyBorder="1" applyAlignment="1">
      <alignment vertical="center"/>
    </xf>
    <xf numFmtId="0" fontId="28" fillId="0" borderId="0" xfId="0" applyFont="1" applyAlignment="1">
      <alignment vertical="center"/>
    </xf>
    <xf numFmtId="49" fontId="10" fillId="0" borderId="30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0" fontId="25" fillId="5" borderId="30" xfId="3" applyFont="1" applyFill="1" applyBorder="1" applyAlignment="1">
      <alignment vertical="center" shrinkToFit="1"/>
    </xf>
    <xf numFmtId="2" fontId="26" fillId="0" borderId="5" xfId="0" applyNumberFormat="1" applyFont="1" applyBorder="1" applyAlignment="1">
      <alignment horizontal="center" vertical="center"/>
    </xf>
    <xf numFmtId="2" fontId="26" fillId="0" borderId="47" xfId="0" applyNumberFormat="1" applyFont="1" applyBorder="1" applyAlignment="1">
      <alignment horizontal="center" vertical="center"/>
    </xf>
    <xf numFmtId="166" fontId="27" fillId="0" borderId="47" xfId="0" applyNumberFormat="1" applyFont="1" applyBorder="1" applyAlignment="1">
      <alignment horizontal="center" vertical="center"/>
    </xf>
    <xf numFmtId="0" fontId="28" fillId="0" borderId="30" xfId="0" applyFont="1" applyBorder="1" applyAlignment="1">
      <alignment vertical="center"/>
    </xf>
    <xf numFmtId="0" fontId="8" fillId="0" borderId="36" xfId="2" applyBorder="1"/>
    <xf numFmtId="164" fontId="8" fillId="0" borderId="36" xfId="2" applyNumberFormat="1" applyBorder="1" applyAlignment="1">
      <alignment horizontal="center"/>
    </xf>
    <xf numFmtId="164" fontId="8" fillId="0" borderId="32" xfId="2" applyNumberFormat="1" applyBorder="1" applyAlignment="1">
      <alignment horizontal="center"/>
    </xf>
    <xf numFmtId="2" fontId="27" fillId="0" borderId="47" xfId="0" applyNumberFormat="1" applyFont="1" applyBorder="1" applyAlignment="1">
      <alignment horizontal="center" vertical="center"/>
    </xf>
    <xf numFmtId="0" fontId="8" fillId="0" borderId="15" xfId="2" applyBorder="1" applyAlignment="1">
      <alignment shrinkToFit="1"/>
    </xf>
    <xf numFmtId="0" fontId="8" fillId="0" borderId="47" xfId="2" applyBorder="1" applyAlignment="1">
      <alignment shrinkToFit="1"/>
    </xf>
    <xf numFmtId="0" fontId="10" fillId="0" borderId="46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20" fillId="0" borderId="32" xfId="2" applyFont="1" applyBorder="1" applyAlignment="1">
      <alignment horizontal="center"/>
    </xf>
    <xf numFmtId="0" fontId="10" fillId="0" borderId="48" xfId="0" applyFont="1" applyBorder="1" applyAlignment="1">
      <alignment vertical="center"/>
    </xf>
    <xf numFmtId="0" fontId="33" fillId="0" borderId="30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vertical="center"/>
    </xf>
    <xf numFmtId="0" fontId="28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20" fillId="0" borderId="18" xfId="2" applyFont="1" applyBorder="1"/>
    <xf numFmtId="2" fontId="17" fillId="0" borderId="49" xfId="0" applyNumberFormat="1" applyFont="1" applyBorder="1" applyAlignment="1">
      <alignment horizontal="left" vertical="center"/>
    </xf>
    <xf numFmtId="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2" fontId="17" fillId="0" borderId="18" xfId="0" applyNumberFormat="1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10" fillId="0" borderId="30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2" fontId="17" fillId="0" borderId="51" xfId="0" applyNumberFormat="1" applyFont="1" applyBorder="1" applyAlignment="1">
      <alignment vertical="center"/>
    </xf>
    <xf numFmtId="2" fontId="17" fillId="0" borderId="14" xfId="0" applyNumberFormat="1" applyFont="1" applyBorder="1" applyAlignment="1">
      <alignment horizontal="left" vertical="center"/>
    </xf>
    <xf numFmtId="2" fontId="17" fillId="0" borderId="31" xfId="0" applyNumberFormat="1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2" fontId="10" fillId="0" borderId="31" xfId="0" applyNumberFormat="1" applyFont="1" applyBorder="1" applyAlignment="1">
      <alignment vertical="center"/>
    </xf>
    <xf numFmtId="0" fontId="16" fillId="0" borderId="52" xfId="0" applyFont="1" applyBorder="1" applyAlignment="1">
      <alignment vertical="center"/>
    </xf>
    <xf numFmtId="2" fontId="17" fillId="0" borderId="20" xfId="0" applyNumberFormat="1" applyFont="1" applyBorder="1" applyAlignment="1">
      <alignment vertical="center"/>
    </xf>
    <xf numFmtId="2" fontId="17" fillId="0" borderId="44" xfId="0" applyNumberFormat="1" applyFont="1" applyBorder="1" applyAlignment="1">
      <alignment horizontal="left" vertical="center"/>
    </xf>
    <xf numFmtId="2" fontId="17" fillId="0" borderId="25" xfId="0" applyNumberFormat="1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35" fillId="0" borderId="25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8" fillId="0" borderId="5" xfId="2" applyBorder="1"/>
    <xf numFmtId="164" fontId="8" fillId="0" borderId="15" xfId="2" applyNumberFormat="1" applyBorder="1" applyAlignment="1">
      <alignment horizontal="center"/>
    </xf>
    <xf numFmtId="2" fontId="26" fillId="4" borderId="5" xfId="0" applyNumberFormat="1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vertical="center"/>
    </xf>
    <xf numFmtId="167" fontId="25" fillId="5" borderId="30" xfId="3" applyNumberFormat="1" applyFont="1" applyFill="1" applyBorder="1" applyAlignment="1">
      <alignment vertical="center" shrinkToFit="1"/>
    </xf>
    <xf numFmtId="0" fontId="26" fillId="0" borderId="47" xfId="0" applyFont="1" applyBorder="1" applyAlignment="1">
      <alignment horizontal="center" vertical="center"/>
    </xf>
    <xf numFmtId="0" fontId="10" fillId="0" borderId="47" xfId="0" applyFont="1" applyBorder="1" applyAlignment="1">
      <alignment vertical="center"/>
    </xf>
    <xf numFmtId="0" fontId="8" fillId="0" borderId="30" xfId="2" applyBorder="1" applyAlignment="1">
      <alignment vertical="center"/>
    </xf>
    <xf numFmtId="166" fontId="26" fillId="0" borderId="5" xfId="0" applyNumberFormat="1" applyFont="1" applyBorder="1" applyAlignment="1">
      <alignment horizontal="center" vertical="center"/>
    </xf>
    <xf numFmtId="166" fontId="26" fillId="0" borderId="47" xfId="0" applyNumberFormat="1" applyFont="1" applyBorder="1" applyAlignment="1">
      <alignment horizontal="center" vertical="center"/>
    </xf>
    <xf numFmtId="0" fontId="37" fillId="0" borderId="19" xfId="0" applyFont="1" applyBorder="1" applyAlignment="1">
      <alignment vertical="center"/>
    </xf>
    <xf numFmtId="0" fontId="33" fillId="0" borderId="46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8" fillId="0" borderId="30" xfId="2" applyBorder="1" applyAlignment="1">
      <alignment horizontal="left"/>
    </xf>
    <xf numFmtId="0" fontId="20" fillId="0" borderId="5" xfId="2" applyFont="1" applyBorder="1"/>
    <xf numFmtId="0" fontId="8" fillId="0" borderId="15" xfId="2" applyBorder="1"/>
    <xf numFmtId="0" fontId="8" fillId="0" borderId="47" xfId="2" applyBorder="1"/>
    <xf numFmtId="168" fontId="25" fillId="5" borderId="0" xfId="3" applyNumberFormat="1" applyFont="1" applyFill="1" applyAlignment="1">
      <alignment vertical="center"/>
    </xf>
    <xf numFmtId="168" fontId="25" fillId="5" borderId="0" xfId="3" applyNumberFormat="1" applyFont="1" applyFill="1" applyAlignment="1">
      <alignment horizontal="center" vertical="center"/>
    </xf>
    <xf numFmtId="0" fontId="25" fillId="5" borderId="0" xfId="3" applyFont="1" applyFill="1" applyAlignment="1">
      <alignment vertical="center"/>
    </xf>
    <xf numFmtId="0" fontId="8" fillId="0" borderId="36" xfId="2" applyBorder="1" applyAlignment="1">
      <alignment horizontal="center" vertical="center"/>
    </xf>
    <xf numFmtId="164" fontId="8" fillId="0" borderId="53" xfId="2" applyNumberFormat="1" applyBorder="1"/>
    <xf numFmtId="0" fontId="8" fillId="0" borderId="53" xfId="2" applyBorder="1"/>
    <xf numFmtId="0" fontId="16" fillId="0" borderId="5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Continuous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8" fillId="0" borderId="17" xfId="2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Continuous" vertical="center"/>
    </xf>
    <xf numFmtId="0" fontId="10" fillId="0" borderId="3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Continuous" vertical="center"/>
    </xf>
    <xf numFmtId="0" fontId="10" fillId="0" borderId="55" xfId="0" applyFont="1" applyBorder="1" applyAlignment="1">
      <alignment horizontal="left" vertical="center"/>
    </xf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8" fillId="0" borderId="31" xfId="2" applyBorder="1"/>
    <xf numFmtId="164" fontId="8" fillId="0" borderId="16" xfId="2" applyNumberFormat="1" applyBorder="1" applyAlignment="1">
      <alignment horizontal="center"/>
    </xf>
    <xf numFmtId="164" fontId="8" fillId="0" borderId="14" xfId="2" applyNumberForma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left" vertical="center"/>
    </xf>
    <xf numFmtId="0" fontId="10" fillId="0" borderId="14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8" fillId="0" borderId="31" xfId="2" applyBorder="1" applyAlignment="1">
      <alignment horizontal="center"/>
    </xf>
    <xf numFmtId="49" fontId="8" fillId="0" borderId="31" xfId="2" applyNumberFormat="1" applyBorder="1" applyAlignment="1">
      <alignment horizontal="center"/>
    </xf>
    <xf numFmtId="49" fontId="8" fillId="0" borderId="16" xfId="2" applyNumberFormat="1" applyBorder="1" applyAlignment="1">
      <alignment horizontal="center"/>
    </xf>
    <xf numFmtId="164" fontId="8" fillId="0" borderId="14" xfId="2" applyNumberFormat="1" applyBorder="1"/>
    <xf numFmtId="0" fontId="8" fillId="0" borderId="14" xfId="2" applyBorder="1"/>
    <xf numFmtId="0" fontId="8" fillId="0" borderId="16" xfId="2" applyBorder="1"/>
    <xf numFmtId="2" fontId="4" fillId="0" borderId="24" xfId="0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centerContinuous" vertical="center"/>
    </xf>
    <xf numFmtId="0" fontId="10" fillId="0" borderId="25" xfId="0" applyFont="1" applyBorder="1" applyAlignment="1">
      <alignment horizontal="left" vertical="center"/>
    </xf>
    <xf numFmtId="0" fontId="10" fillId="0" borderId="44" xfId="0" applyFont="1" applyBorder="1" applyAlignment="1">
      <alignment vertical="center"/>
    </xf>
    <xf numFmtId="0" fontId="10" fillId="0" borderId="4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49" fontId="8" fillId="0" borderId="0" xfId="2" applyNumberFormat="1" applyAlignment="1">
      <alignment horizontal="center"/>
    </xf>
    <xf numFmtId="0" fontId="8" fillId="0" borderId="47" xfId="2" applyBorder="1" applyAlignment="1">
      <alignment horizontal="center"/>
    </xf>
    <xf numFmtId="0" fontId="10" fillId="0" borderId="43" xfId="0" applyFont="1" applyBorder="1" applyAlignment="1">
      <alignment horizontal="center" vertical="center" wrapText="1"/>
    </xf>
    <xf numFmtId="0" fontId="8" fillId="0" borderId="36" xfId="2" applyBorder="1" applyAlignment="1">
      <alignment horizontal="center"/>
    </xf>
    <xf numFmtId="0" fontId="10" fillId="0" borderId="56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vertical="center"/>
    </xf>
    <xf numFmtId="0" fontId="38" fillId="0" borderId="59" xfId="0" applyFont="1" applyBorder="1" applyAlignment="1">
      <alignment horizontal="center" vertical="center" wrapText="1"/>
    </xf>
    <xf numFmtId="0" fontId="10" fillId="0" borderId="60" xfId="0" applyFont="1" applyBorder="1" applyAlignment="1">
      <alignment vertical="center"/>
    </xf>
    <xf numFmtId="0" fontId="10" fillId="0" borderId="57" xfId="0" applyFont="1" applyBorder="1" applyAlignment="1">
      <alignment vertical="center"/>
    </xf>
    <xf numFmtId="0" fontId="10" fillId="0" borderId="61" xfId="0" applyFont="1" applyBorder="1" applyAlignment="1">
      <alignment vertical="center"/>
    </xf>
    <xf numFmtId="164" fontId="8" fillId="0" borderId="15" xfId="2" applyNumberFormat="1" applyBorder="1"/>
    <xf numFmtId="0" fontId="10" fillId="0" borderId="62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center" vertical="center" wrapText="1"/>
    </xf>
    <xf numFmtId="0" fontId="10" fillId="0" borderId="64" xfId="0" applyFont="1" applyBorder="1" applyAlignment="1">
      <alignment vertical="center"/>
    </xf>
    <xf numFmtId="0" fontId="38" fillId="0" borderId="65" xfId="0" applyFont="1" applyBorder="1" applyAlignment="1">
      <alignment horizontal="center" vertical="center" wrapText="1"/>
    </xf>
    <xf numFmtId="0" fontId="10" fillId="0" borderId="63" xfId="0" applyFont="1" applyBorder="1" applyAlignment="1">
      <alignment vertical="center"/>
    </xf>
    <xf numFmtId="0" fontId="10" fillId="0" borderId="66" xfId="0" applyFont="1" applyBorder="1" applyAlignment="1">
      <alignment vertical="center"/>
    </xf>
    <xf numFmtId="0" fontId="10" fillId="0" borderId="67" xfId="0" applyFont="1" applyBorder="1" applyAlignment="1">
      <alignment vertical="center"/>
    </xf>
    <xf numFmtId="0" fontId="39" fillId="0" borderId="0" xfId="0" applyFont="1"/>
    <xf numFmtId="0" fontId="38" fillId="0" borderId="0" xfId="0" applyFont="1"/>
    <xf numFmtId="0" fontId="39" fillId="0" borderId="12" xfId="0" applyFont="1" applyBorder="1" applyAlignment="1">
      <alignment horizontal="center"/>
    </xf>
    <xf numFmtId="0" fontId="39" fillId="0" borderId="50" xfId="0" applyFont="1" applyBorder="1" applyAlignment="1">
      <alignment horizontal="center"/>
    </xf>
    <xf numFmtId="164" fontId="8" fillId="0" borderId="0" xfId="2" applyNumberFormat="1" applyAlignment="1">
      <alignment horizontal="left"/>
    </xf>
    <xf numFmtId="0" fontId="39" fillId="0" borderId="0" xfId="0" applyFont="1" applyAlignment="1">
      <alignment horizontal="center"/>
    </xf>
    <xf numFmtId="0" fontId="33" fillId="0" borderId="2" xfId="0" applyFont="1" applyBorder="1" applyAlignment="1">
      <alignment vertical="center"/>
    </xf>
    <xf numFmtId="164" fontId="8" fillId="0" borderId="0" xfId="2" applyNumberFormat="1" applyAlignment="1">
      <alignment horizontal="center"/>
    </xf>
    <xf numFmtId="0" fontId="5" fillId="2" borderId="15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left" vertical="center"/>
    </xf>
    <xf numFmtId="0" fontId="14" fillId="2" borderId="14" xfId="0" applyFont="1" applyFill="1" applyBorder="1" applyAlignment="1">
      <alignment horizontal="left" vertical="center"/>
    </xf>
    <xf numFmtId="0" fontId="5" fillId="2" borderId="54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5" fillId="2" borderId="32" xfId="0" applyFont="1" applyFill="1" applyBorder="1" applyAlignment="1">
      <alignment vertical="center"/>
    </xf>
    <xf numFmtId="0" fontId="10" fillId="2" borderId="53" xfId="0" applyFont="1" applyFill="1" applyBorder="1" applyAlignment="1">
      <alignment vertical="center"/>
    </xf>
    <xf numFmtId="0" fontId="5" fillId="2" borderId="53" xfId="0" applyFont="1" applyFill="1" applyBorder="1" applyAlignment="1">
      <alignment vertical="center"/>
    </xf>
    <xf numFmtId="165" fontId="7" fillId="2" borderId="53" xfId="1" applyNumberFormat="1" applyFont="1" applyFill="1" applyBorder="1" applyAlignment="1">
      <alignment vertical="center"/>
    </xf>
    <xf numFmtId="0" fontId="23" fillId="0" borderId="9" xfId="0" applyFont="1" applyBorder="1" applyAlignment="1">
      <alignment horizontal="centerContinuous" vertical="center"/>
    </xf>
    <xf numFmtId="2" fontId="26" fillId="0" borderId="16" xfId="0" applyNumberFormat="1" applyFont="1" applyBorder="1" applyAlignment="1">
      <alignment horizontal="center" vertical="center"/>
    </xf>
    <xf numFmtId="2" fontId="27" fillId="0" borderId="16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2" fontId="26" fillId="4" borderId="47" xfId="0" applyNumberFormat="1" applyFont="1" applyFill="1" applyBorder="1" applyAlignment="1">
      <alignment horizontal="center" vertical="center"/>
    </xf>
    <xf numFmtId="0" fontId="28" fillId="4" borderId="30" xfId="0" applyFont="1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0" fontId="10" fillId="0" borderId="16" xfId="0" applyFont="1" applyBorder="1" applyAlignment="1">
      <alignment vertical="center"/>
    </xf>
    <xf numFmtId="2" fontId="26" fillId="0" borderId="36" xfId="0" applyNumberFormat="1" applyFont="1" applyBorder="1" applyAlignment="1">
      <alignment horizontal="center" vertical="center"/>
    </xf>
    <xf numFmtId="2" fontId="26" fillId="0" borderId="42" xfId="0" applyNumberFormat="1" applyFont="1" applyBorder="1" applyAlignment="1">
      <alignment horizontal="center" vertical="center"/>
    </xf>
    <xf numFmtId="2" fontId="17" fillId="0" borderId="30" xfId="0" applyNumberFormat="1" applyFont="1" applyBorder="1" applyAlignment="1">
      <alignment horizontal="left" vertical="center"/>
    </xf>
    <xf numFmtId="0" fontId="17" fillId="0" borderId="30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40" fillId="2" borderId="0" xfId="0" applyFont="1" applyFill="1" applyAlignment="1">
      <alignment vertical="center"/>
    </xf>
    <xf numFmtId="0" fontId="41" fillId="2" borderId="19" xfId="0" applyFont="1" applyFill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40" fillId="0" borderId="15" xfId="2" applyFont="1" applyBorder="1"/>
    <xf numFmtId="0" fontId="41" fillId="2" borderId="50" xfId="0" applyFont="1" applyFill="1" applyBorder="1" applyAlignment="1">
      <alignment vertical="center"/>
    </xf>
    <xf numFmtId="0" fontId="16" fillId="0" borderId="68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Continuous" vertical="center"/>
    </xf>
    <xf numFmtId="0" fontId="10" fillId="0" borderId="70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Continuous" vertical="center"/>
    </xf>
    <xf numFmtId="0" fontId="10" fillId="0" borderId="5" xfId="0" applyFont="1" applyBorder="1" applyAlignment="1">
      <alignment horizontal="centerContinuous" vertical="center"/>
    </xf>
    <xf numFmtId="0" fontId="10" fillId="0" borderId="18" xfId="0" applyFont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Continuous" vertical="center"/>
    </xf>
    <xf numFmtId="0" fontId="10" fillId="0" borderId="52" xfId="0" applyFont="1" applyBorder="1" applyAlignment="1">
      <alignment vertical="center"/>
    </xf>
    <xf numFmtId="0" fontId="10" fillId="0" borderId="71" xfId="0" applyFont="1" applyBorder="1" applyAlignment="1">
      <alignment horizontal="center" vertical="center"/>
    </xf>
    <xf numFmtId="2" fontId="4" fillId="0" borderId="71" xfId="0" applyNumberFormat="1" applyFont="1" applyBorder="1" applyAlignment="1">
      <alignment horizontal="center" vertical="center"/>
    </xf>
    <xf numFmtId="0" fontId="10" fillId="0" borderId="71" xfId="0" applyFont="1" applyBorder="1" applyAlignment="1">
      <alignment horizontal="centerContinuous" vertical="center"/>
    </xf>
    <xf numFmtId="0" fontId="10" fillId="0" borderId="26" xfId="0" applyFont="1" applyBorder="1" applyAlignment="1">
      <alignment vertical="center"/>
    </xf>
    <xf numFmtId="0" fontId="3" fillId="6" borderId="27" xfId="0" applyFont="1" applyFill="1" applyBorder="1" applyAlignment="1">
      <alignment vertical="center"/>
    </xf>
    <xf numFmtId="0" fontId="3" fillId="6" borderId="28" xfId="0" applyFont="1" applyFill="1" applyBorder="1" applyAlignment="1">
      <alignment vertical="center"/>
    </xf>
    <xf numFmtId="0" fontId="3" fillId="6" borderId="29" xfId="0" applyFont="1" applyFill="1" applyBorder="1" applyAlignment="1">
      <alignment vertical="center"/>
    </xf>
    <xf numFmtId="0" fontId="10" fillId="0" borderId="54" xfId="0" applyFont="1" applyBorder="1" applyAlignment="1">
      <alignment vertical="center"/>
    </xf>
    <xf numFmtId="0" fontId="10" fillId="0" borderId="72" xfId="0" applyFont="1" applyBorder="1" applyAlignment="1">
      <alignment vertical="center"/>
    </xf>
    <xf numFmtId="0" fontId="10" fillId="0" borderId="73" xfId="0" applyFont="1" applyBorder="1" applyAlignment="1">
      <alignment vertical="center"/>
    </xf>
    <xf numFmtId="0" fontId="10" fillId="0" borderId="74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39" fillId="0" borderId="62" xfId="0" applyFont="1" applyBorder="1" applyAlignment="1">
      <alignment horizontal="center"/>
    </xf>
    <xf numFmtId="0" fontId="39" fillId="0" borderId="67" xfId="0" applyFont="1" applyBorder="1" applyAlignment="1">
      <alignment horizontal="center"/>
    </xf>
    <xf numFmtId="0" fontId="3" fillId="0" borderId="1" xfId="4" applyFont="1" applyBorder="1" applyAlignment="1">
      <alignment horizontal="centerContinuous" vertical="center"/>
    </xf>
    <xf numFmtId="0" fontId="3" fillId="0" borderId="2" xfId="4" applyFont="1" applyBorder="1" applyAlignment="1">
      <alignment horizontal="centerContinuous" vertical="center"/>
    </xf>
    <xf numFmtId="0" fontId="4" fillId="0" borderId="2" xfId="4" applyFont="1" applyBorder="1" applyAlignment="1">
      <alignment horizontal="centerContinuous" vertical="center"/>
    </xf>
    <xf numFmtId="0" fontId="5" fillId="0" borderId="3" xfId="4" applyFont="1" applyBorder="1" applyAlignment="1">
      <alignment vertical="center"/>
    </xf>
    <xf numFmtId="0" fontId="5" fillId="0" borderId="2" xfId="4" applyFont="1" applyBorder="1" applyAlignment="1">
      <alignment vertical="center"/>
    </xf>
    <xf numFmtId="14" fontId="7" fillId="0" borderId="2" xfId="4" applyNumberFormat="1" applyFont="1" applyBorder="1" applyAlignment="1">
      <alignment horizontal="center" vertical="center"/>
    </xf>
    <xf numFmtId="14" fontId="7" fillId="0" borderId="4" xfId="4" applyNumberFormat="1" applyFont="1" applyBorder="1" applyAlignment="1">
      <alignment horizontal="center" vertical="center"/>
    </xf>
    <xf numFmtId="0" fontId="7" fillId="0" borderId="0" xfId="4" applyFont="1" applyAlignment="1">
      <alignment vertical="center"/>
    </xf>
    <xf numFmtId="0" fontId="5" fillId="2" borderId="6" xfId="4" applyFont="1" applyFill="1" applyBorder="1" applyAlignment="1">
      <alignment vertical="center"/>
    </xf>
    <xf numFmtId="0" fontId="5" fillId="2" borderId="7" xfId="4" applyFont="1" applyFill="1" applyBorder="1" applyAlignment="1">
      <alignment vertical="center"/>
    </xf>
    <xf numFmtId="0" fontId="4" fillId="2" borderId="8" xfId="4" applyFont="1" applyFill="1" applyBorder="1" applyAlignment="1">
      <alignment vertical="center"/>
    </xf>
    <xf numFmtId="0" fontId="10" fillId="2" borderId="9" xfId="4" applyFont="1" applyFill="1" applyBorder="1" applyAlignment="1">
      <alignment vertical="center"/>
    </xf>
    <xf numFmtId="0" fontId="5" fillId="2" borderId="8" xfId="4" applyFont="1" applyFill="1" applyBorder="1" applyAlignment="1">
      <alignment vertical="center"/>
    </xf>
    <xf numFmtId="0" fontId="3" fillId="2" borderId="8" xfId="4" applyFont="1" applyFill="1" applyBorder="1" applyAlignment="1">
      <alignment vertical="center"/>
    </xf>
    <xf numFmtId="0" fontId="5" fillId="2" borderId="10" xfId="4" applyFont="1" applyFill="1" applyBorder="1" applyAlignment="1">
      <alignment horizontal="center" vertical="center"/>
    </xf>
    <xf numFmtId="0" fontId="5" fillId="2" borderId="9" xfId="4" applyFont="1" applyFill="1" applyBorder="1" applyAlignment="1">
      <alignment horizontal="center" vertical="center"/>
    </xf>
    <xf numFmtId="0" fontId="5" fillId="2" borderId="11" xfId="4" applyFont="1" applyFill="1" applyBorder="1" applyAlignment="1">
      <alignment horizontal="center" vertical="center"/>
    </xf>
    <xf numFmtId="0" fontId="5" fillId="0" borderId="0" xfId="4" applyFont="1" applyAlignment="1">
      <alignment vertical="center"/>
    </xf>
    <xf numFmtId="0" fontId="10" fillId="0" borderId="0" xfId="4" applyFont="1" applyAlignment="1">
      <alignment vertical="center"/>
    </xf>
    <xf numFmtId="0" fontId="5" fillId="2" borderId="12" xfId="4" applyFont="1" applyFill="1" applyBorder="1" applyAlignment="1">
      <alignment vertical="center"/>
    </xf>
    <xf numFmtId="0" fontId="5" fillId="2" borderId="13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10" fillId="2" borderId="15" xfId="4" applyFont="1" applyFill="1" applyBorder="1" applyAlignment="1">
      <alignment vertical="center"/>
    </xf>
    <xf numFmtId="0" fontId="4" fillId="2" borderId="14" xfId="4" applyFont="1" applyFill="1" applyBorder="1" applyAlignment="1">
      <alignment horizontal="left" vertical="center"/>
    </xf>
    <xf numFmtId="0" fontId="4" fillId="2" borderId="16" xfId="4" applyFont="1" applyFill="1" applyBorder="1" applyAlignment="1">
      <alignment horizontal="left" vertical="center"/>
    </xf>
    <xf numFmtId="0" fontId="5" fillId="2" borderId="17" xfId="4" applyFont="1" applyFill="1" applyBorder="1" applyAlignment="1">
      <alignment horizontal="left" vertical="center"/>
    </xf>
    <xf numFmtId="14" fontId="7" fillId="2" borderId="18" xfId="4" applyNumberFormat="1" applyFont="1" applyFill="1" applyBorder="1" applyAlignment="1">
      <alignment horizontal="center" vertical="center"/>
    </xf>
    <xf numFmtId="14" fontId="7" fillId="2" borderId="19" xfId="4" applyNumberFormat="1" applyFont="1" applyFill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10" fillId="2" borderId="21" xfId="4" applyFont="1" applyFill="1" applyBorder="1" applyAlignment="1">
      <alignment vertical="center"/>
    </xf>
    <xf numFmtId="0" fontId="5" fillId="2" borderId="21" xfId="4" applyFont="1" applyFill="1" applyBorder="1" applyAlignment="1">
      <alignment vertical="center"/>
    </xf>
    <xf numFmtId="0" fontId="5" fillId="2" borderId="24" xfId="4" applyFont="1" applyFill="1" applyBorder="1" applyAlignment="1">
      <alignment horizontal="left" vertical="center"/>
    </xf>
    <xf numFmtId="0" fontId="10" fillId="0" borderId="13" xfId="4" applyFont="1" applyBorder="1" applyAlignment="1">
      <alignment vertical="center"/>
    </xf>
    <xf numFmtId="0" fontId="3" fillId="2" borderId="27" xfId="4" applyFont="1" applyFill="1" applyBorder="1" applyAlignment="1">
      <alignment vertical="center"/>
    </xf>
    <xf numFmtId="0" fontId="3" fillId="2" borderId="28" xfId="4" applyFont="1" applyFill="1" applyBorder="1" applyAlignment="1">
      <alignment vertical="center"/>
    </xf>
    <xf numFmtId="0" fontId="3" fillId="2" borderId="29" xfId="4" applyFont="1" applyFill="1" applyBorder="1" applyAlignment="1">
      <alignment vertical="center"/>
    </xf>
    <xf numFmtId="0" fontId="3" fillId="0" borderId="0" xfId="4" applyFont="1" applyAlignment="1">
      <alignment vertical="center"/>
    </xf>
    <xf numFmtId="0" fontId="16" fillId="0" borderId="6" xfId="4" applyFont="1" applyBorder="1" applyAlignment="1">
      <alignment horizontal="left" vertical="center"/>
    </xf>
    <xf numFmtId="0" fontId="16" fillId="0" borderId="7" xfId="4" applyFont="1" applyBorder="1" applyAlignment="1">
      <alignment horizontal="left" vertical="center"/>
    </xf>
    <xf numFmtId="0" fontId="16" fillId="0" borderId="8" xfId="4" applyFont="1" applyBorder="1" applyAlignment="1">
      <alignment horizontal="left" vertical="center"/>
    </xf>
    <xf numFmtId="2" fontId="17" fillId="0" borderId="34" xfId="4" applyNumberFormat="1" applyFont="1" applyBorder="1" applyAlignment="1">
      <alignment vertical="center"/>
    </xf>
    <xf numFmtId="2" fontId="17" fillId="0" borderId="28" xfId="4" applyNumberFormat="1" applyFont="1" applyBorder="1" applyAlignment="1">
      <alignment vertical="center"/>
    </xf>
    <xf numFmtId="0" fontId="10" fillId="0" borderId="25" xfId="4" applyFont="1" applyBorder="1" applyAlignment="1">
      <alignment vertical="center"/>
    </xf>
    <xf numFmtId="2" fontId="17" fillId="0" borderId="35" xfId="4" applyNumberFormat="1" applyFont="1" applyBorder="1" applyAlignment="1">
      <alignment vertical="center"/>
    </xf>
    <xf numFmtId="0" fontId="16" fillId="0" borderId="34" xfId="4" applyFont="1" applyBorder="1" applyAlignment="1">
      <alignment vertical="center"/>
    </xf>
    <xf numFmtId="0" fontId="16" fillId="0" borderId="29" xfId="4" applyFont="1" applyBorder="1" applyAlignment="1">
      <alignment vertical="center"/>
    </xf>
    <xf numFmtId="0" fontId="10" fillId="0" borderId="37" xfId="4" applyFont="1" applyBorder="1" applyAlignment="1">
      <alignment horizontal="center" vertical="center"/>
    </xf>
    <xf numFmtId="0" fontId="4" fillId="0" borderId="38" xfId="4" applyFont="1" applyBorder="1" applyAlignment="1">
      <alignment horizontal="center" vertical="center"/>
    </xf>
    <xf numFmtId="0" fontId="10" fillId="0" borderId="8" xfId="4" applyFont="1" applyBorder="1" applyAlignment="1">
      <alignment horizontal="centerContinuous" vertical="center"/>
    </xf>
    <xf numFmtId="0" fontId="16" fillId="0" borderId="9" xfId="4" applyFont="1" applyBorder="1" applyAlignment="1">
      <alignment horizontal="centerContinuous" vertical="center"/>
    </xf>
    <xf numFmtId="0" fontId="10" fillId="0" borderId="39" xfId="4" applyFont="1" applyBorder="1" applyAlignment="1">
      <alignment horizontal="centerContinuous" vertical="center"/>
    </xf>
    <xf numFmtId="0" fontId="21" fillId="0" borderId="40" xfId="4" applyFont="1" applyBorder="1" applyAlignment="1">
      <alignment horizontal="center" vertical="center"/>
    </xf>
    <xf numFmtId="0" fontId="16" fillId="0" borderId="40" xfId="4" applyFont="1" applyBorder="1" applyAlignment="1">
      <alignment horizontal="center" vertical="center"/>
    </xf>
    <xf numFmtId="0" fontId="10" fillId="0" borderId="41" xfId="4" applyFont="1" applyBorder="1" applyAlignment="1">
      <alignment horizontal="centerContinuous" vertical="center"/>
    </xf>
    <xf numFmtId="0" fontId="10" fillId="0" borderId="43" xfId="4" applyFont="1" applyBorder="1" applyAlignment="1">
      <alignment horizontal="center" vertical="center"/>
    </xf>
    <xf numFmtId="0" fontId="23" fillId="0" borderId="24" xfId="4" applyFont="1" applyBorder="1" applyAlignment="1">
      <alignment horizontal="center" vertical="center"/>
    </xf>
    <xf numFmtId="0" fontId="10" fillId="0" borderId="44" xfId="4" applyFont="1" applyBorder="1" applyAlignment="1">
      <alignment horizontal="center" vertical="center"/>
    </xf>
    <xf numFmtId="0" fontId="10" fillId="0" borderId="24" xfId="4" applyFont="1" applyBorder="1" applyAlignment="1">
      <alignment horizontal="center" vertical="center"/>
    </xf>
    <xf numFmtId="0" fontId="10" fillId="0" borderId="45" xfId="4" applyFont="1" applyBorder="1" applyAlignment="1">
      <alignment horizontal="center" vertical="center"/>
    </xf>
    <xf numFmtId="0" fontId="24" fillId="0" borderId="45" xfId="4" applyFont="1" applyBorder="1" applyAlignment="1">
      <alignment horizontal="center" vertical="center"/>
    </xf>
    <xf numFmtId="0" fontId="16" fillId="0" borderId="45" xfId="4" applyFont="1" applyBorder="1" applyAlignment="1">
      <alignment horizontal="center" vertical="center"/>
    </xf>
    <xf numFmtId="0" fontId="10" fillId="0" borderId="44" xfId="4" applyFont="1" applyBorder="1" applyAlignment="1">
      <alignment horizontal="centerContinuous" vertical="center"/>
    </xf>
    <xf numFmtId="0" fontId="10" fillId="0" borderId="26" xfId="4" applyFont="1" applyBorder="1" applyAlignment="1">
      <alignment horizontal="centerContinuous" vertical="center"/>
    </xf>
    <xf numFmtId="0" fontId="10" fillId="0" borderId="46" xfId="4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28" fillId="4" borderId="10" xfId="4" applyFont="1" applyFill="1" applyBorder="1" applyAlignment="1">
      <alignment vertical="center"/>
    </xf>
    <xf numFmtId="0" fontId="23" fillId="0" borderId="0" xfId="4" applyFont="1" applyAlignment="1">
      <alignment vertical="center"/>
    </xf>
    <xf numFmtId="0" fontId="23" fillId="0" borderId="19" xfId="4" applyFont="1" applyBorder="1" applyAlignment="1">
      <alignment vertical="center"/>
    </xf>
    <xf numFmtId="0" fontId="28" fillId="0" borderId="0" xfId="4" applyFont="1" applyAlignment="1">
      <alignment vertical="center"/>
    </xf>
    <xf numFmtId="49" fontId="10" fillId="0" borderId="30" xfId="4" applyNumberFormat="1" applyFont="1" applyBorder="1" applyAlignment="1">
      <alignment horizontal="center" vertical="center"/>
    </xf>
    <xf numFmtId="2" fontId="26" fillId="0" borderId="5" xfId="4" applyNumberFormat="1" applyFont="1" applyBorder="1" applyAlignment="1">
      <alignment horizontal="center" vertical="center"/>
    </xf>
    <xf numFmtId="2" fontId="26" fillId="0" borderId="47" xfId="4" applyNumberFormat="1" applyFont="1" applyBorder="1" applyAlignment="1">
      <alignment horizontal="center" vertical="center"/>
    </xf>
    <xf numFmtId="0" fontId="28" fillId="0" borderId="30" xfId="4" applyFont="1" applyBorder="1" applyAlignment="1">
      <alignment vertical="center"/>
    </xf>
    <xf numFmtId="0" fontId="10" fillId="0" borderId="46" xfId="4" applyFont="1" applyBorder="1" applyAlignment="1">
      <alignment vertical="center"/>
    </xf>
    <xf numFmtId="0" fontId="32" fillId="0" borderId="18" xfId="4" applyFont="1" applyBorder="1" applyAlignment="1">
      <alignment vertical="center"/>
    </xf>
    <xf numFmtId="0" fontId="10" fillId="0" borderId="48" xfId="4" applyFont="1" applyBorder="1" applyAlignment="1">
      <alignment vertical="center"/>
    </xf>
    <xf numFmtId="0" fontId="33" fillId="0" borderId="30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2" fontId="26" fillId="0" borderId="30" xfId="4" applyNumberFormat="1" applyFont="1" applyBorder="1" applyAlignment="1">
      <alignment horizontal="center" vertical="center"/>
    </xf>
    <xf numFmtId="2" fontId="27" fillId="0" borderId="30" xfId="4" applyNumberFormat="1" applyFont="1" applyBorder="1" applyAlignment="1">
      <alignment horizontal="center" vertical="center"/>
    </xf>
    <xf numFmtId="0" fontId="10" fillId="0" borderId="30" xfId="4" applyFont="1" applyBorder="1" applyAlignment="1">
      <alignment vertical="center"/>
    </xf>
    <xf numFmtId="0" fontId="28" fillId="0" borderId="18" xfId="4" applyFont="1" applyBorder="1" applyAlignment="1">
      <alignment vertical="center"/>
    </xf>
    <xf numFmtId="0" fontId="10" fillId="0" borderId="19" xfId="4" applyFont="1" applyBorder="1" applyAlignment="1">
      <alignment vertical="center"/>
    </xf>
    <xf numFmtId="2" fontId="17" fillId="0" borderId="49" xfId="4" applyNumberFormat="1" applyFont="1" applyBorder="1" applyAlignment="1">
      <alignment horizontal="left" vertical="center"/>
    </xf>
    <xf numFmtId="2" fontId="17" fillId="0" borderId="0" xfId="4" applyNumberFormat="1" applyFont="1" applyAlignment="1">
      <alignment horizontal="left" vertical="center"/>
    </xf>
    <xf numFmtId="0" fontId="17" fillId="0" borderId="0" xfId="4" applyFont="1" applyAlignment="1">
      <alignment vertical="center"/>
    </xf>
    <xf numFmtId="2" fontId="17" fillId="0" borderId="18" xfId="4" applyNumberFormat="1" applyFont="1" applyBorder="1" applyAlignment="1">
      <alignment vertical="center"/>
    </xf>
    <xf numFmtId="0" fontId="17" fillId="0" borderId="42" xfId="4" applyFont="1" applyBorder="1" applyAlignment="1">
      <alignment vertical="center"/>
    </xf>
    <xf numFmtId="0" fontId="10" fillId="0" borderId="30" xfId="4" applyFont="1" applyBorder="1" applyAlignment="1">
      <alignment horizontal="center" vertical="center"/>
    </xf>
    <xf numFmtId="0" fontId="16" fillId="0" borderId="15" xfId="4" applyFont="1" applyBorder="1" applyAlignment="1">
      <alignment vertical="center"/>
    </xf>
    <xf numFmtId="0" fontId="16" fillId="0" borderId="50" xfId="4" applyFont="1" applyBorder="1" applyAlignment="1">
      <alignment vertical="center"/>
    </xf>
    <xf numFmtId="2" fontId="17" fillId="0" borderId="51" xfId="4" applyNumberFormat="1" applyFont="1" applyBorder="1" applyAlignment="1">
      <alignment vertical="center"/>
    </xf>
    <xf numFmtId="2" fontId="17" fillId="0" borderId="14" xfId="4" applyNumberFormat="1" applyFont="1" applyBorder="1" applyAlignment="1">
      <alignment horizontal="left" vertical="center"/>
    </xf>
    <xf numFmtId="2" fontId="17" fillId="0" borderId="31" xfId="4" applyNumberFormat="1" applyFont="1" applyBorder="1" applyAlignment="1">
      <alignment vertical="center"/>
    </xf>
    <xf numFmtId="0" fontId="17" fillId="0" borderId="14" xfId="4" applyFont="1" applyBorder="1" applyAlignment="1">
      <alignment vertical="center"/>
    </xf>
    <xf numFmtId="2" fontId="10" fillId="0" borderId="31" xfId="4" applyNumberFormat="1" applyFont="1" applyBorder="1" applyAlignment="1">
      <alignment vertical="center"/>
    </xf>
    <xf numFmtId="0" fontId="16" fillId="0" borderId="52" xfId="4" applyFont="1" applyBorder="1" applyAlignment="1">
      <alignment vertical="center"/>
    </xf>
    <xf numFmtId="2" fontId="17" fillId="0" borderId="20" xfId="4" applyNumberFormat="1" applyFont="1" applyBorder="1" applyAlignment="1">
      <alignment vertical="center"/>
    </xf>
    <xf numFmtId="2" fontId="17" fillId="0" borderId="44" xfId="4" applyNumberFormat="1" applyFont="1" applyBorder="1" applyAlignment="1">
      <alignment horizontal="left" vertical="center"/>
    </xf>
    <xf numFmtId="2" fontId="17" fillId="0" borderId="25" xfId="4" applyNumberFormat="1" applyFont="1" applyBorder="1" applyAlignment="1">
      <alignment vertical="center"/>
    </xf>
    <xf numFmtId="0" fontId="17" fillId="0" borderId="44" xfId="4" applyFont="1" applyBorder="1" applyAlignment="1">
      <alignment vertical="center"/>
    </xf>
    <xf numFmtId="0" fontId="35" fillId="0" borderId="25" xfId="4" applyFont="1" applyBorder="1" applyAlignment="1">
      <alignment vertical="center"/>
    </xf>
    <xf numFmtId="0" fontId="10" fillId="0" borderId="21" xfId="4" applyFont="1" applyBorder="1" applyAlignment="1">
      <alignment vertical="center"/>
    </xf>
    <xf numFmtId="0" fontId="16" fillId="0" borderId="26" xfId="4" applyFont="1" applyBorder="1" applyAlignment="1">
      <alignment vertical="center"/>
    </xf>
    <xf numFmtId="0" fontId="3" fillId="0" borderId="27" xfId="4" applyFont="1" applyBorder="1" applyAlignment="1">
      <alignment vertical="center"/>
    </xf>
    <xf numFmtId="0" fontId="3" fillId="0" borderId="28" xfId="4" applyFont="1" applyBorder="1" applyAlignment="1">
      <alignment vertical="center"/>
    </xf>
    <xf numFmtId="0" fontId="3" fillId="0" borderId="29" xfId="4" applyFont="1" applyBorder="1" applyAlignment="1">
      <alignment vertical="center"/>
    </xf>
    <xf numFmtId="0" fontId="10" fillId="4" borderId="47" xfId="4" applyFont="1" applyFill="1" applyBorder="1" applyAlignment="1">
      <alignment vertical="center"/>
    </xf>
    <xf numFmtId="0" fontId="10" fillId="0" borderId="47" xfId="4" applyFont="1" applyBorder="1" applyAlignment="1">
      <alignment vertical="center"/>
    </xf>
    <xf numFmtId="0" fontId="37" fillId="0" borderId="19" xfId="4" applyFont="1" applyBorder="1" applyAlignment="1">
      <alignment vertical="center"/>
    </xf>
    <xf numFmtId="0" fontId="33" fillId="0" borderId="46" xfId="4" applyFont="1" applyBorder="1" applyAlignment="1">
      <alignment vertical="center"/>
    </xf>
    <xf numFmtId="0" fontId="16" fillId="0" borderId="18" xfId="4" applyFont="1" applyBorder="1" applyAlignment="1">
      <alignment vertical="center"/>
    </xf>
    <xf numFmtId="0" fontId="16" fillId="0" borderId="54" xfId="4" applyFont="1" applyBorder="1" applyAlignment="1">
      <alignment horizontal="center" vertical="center"/>
    </xf>
    <xf numFmtId="0" fontId="16" fillId="0" borderId="17" xfId="4" applyFont="1" applyBorder="1" applyAlignment="1">
      <alignment horizontal="center" vertical="center"/>
    </xf>
    <xf numFmtId="0" fontId="10" fillId="0" borderId="17" xfId="4" applyFont="1" applyBorder="1" applyAlignment="1">
      <alignment horizontal="center" vertical="center"/>
    </xf>
    <xf numFmtId="0" fontId="10" fillId="0" borderId="18" xfId="4" applyFont="1" applyBorder="1" applyAlignment="1">
      <alignment horizontal="centerContinuous" vertical="center"/>
    </xf>
    <xf numFmtId="0" fontId="10" fillId="0" borderId="18" xfId="4" applyFont="1" applyBorder="1" applyAlignment="1">
      <alignment horizontal="center" vertical="center" wrapText="1"/>
    </xf>
    <xf numFmtId="0" fontId="10" fillId="0" borderId="0" xfId="4" applyFont="1" applyAlignment="1">
      <alignment horizontal="center" vertical="center" wrapText="1"/>
    </xf>
    <xf numFmtId="0" fontId="10" fillId="0" borderId="19" xfId="4" applyFont="1" applyBorder="1" applyAlignment="1">
      <alignment horizontal="center" vertical="center" wrapText="1"/>
    </xf>
    <xf numFmtId="0" fontId="10" fillId="0" borderId="54" xfId="4" applyFont="1" applyBorder="1" applyAlignment="1">
      <alignment horizontal="center" vertical="center"/>
    </xf>
    <xf numFmtId="0" fontId="10" fillId="0" borderId="17" xfId="4" applyFont="1" applyBorder="1" applyAlignment="1">
      <alignment horizontal="centerContinuous" vertical="center"/>
    </xf>
    <xf numFmtId="0" fontId="10" fillId="0" borderId="38" xfId="4" applyFont="1" applyBorder="1" applyAlignment="1">
      <alignment horizontal="center" vertical="center"/>
    </xf>
    <xf numFmtId="0" fontId="4" fillId="0" borderId="40" xfId="4" applyFont="1" applyBorder="1" applyAlignment="1">
      <alignment horizontal="center" vertical="center"/>
    </xf>
    <xf numFmtId="0" fontId="10" fillId="0" borderId="55" xfId="4" applyFont="1" applyBorder="1" applyAlignment="1">
      <alignment horizontal="centerContinuous" vertical="center"/>
    </xf>
    <xf numFmtId="0" fontId="10" fillId="0" borderId="55" xfId="4" applyFont="1" applyBorder="1" applyAlignment="1">
      <alignment horizontal="left" vertical="center"/>
    </xf>
    <xf numFmtId="0" fontId="10" fillId="0" borderId="8" xfId="4" applyFont="1" applyBorder="1" applyAlignment="1">
      <alignment vertical="center"/>
    </xf>
    <xf numFmtId="0" fontId="10" fillId="0" borderId="8" xfId="4" applyFont="1" applyBorder="1" applyAlignment="1">
      <alignment horizontal="center" vertical="center"/>
    </xf>
    <xf numFmtId="0" fontId="10" fillId="0" borderId="41" xfId="4" applyFont="1" applyBorder="1" applyAlignment="1">
      <alignment horizontal="center" vertical="center"/>
    </xf>
    <xf numFmtId="0" fontId="4" fillId="0" borderId="16" xfId="4" applyFont="1" applyBorder="1" applyAlignment="1">
      <alignment horizontal="center" vertical="center"/>
    </xf>
    <xf numFmtId="0" fontId="10" fillId="0" borderId="31" xfId="4" applyFont="1" applyBorder="1" applyAlignment="1">
      <alignment horizontal="centerContinuous" vertical="center"/>
    </xf>
    <xf numFmtId="0" fontId="10" fillId="0" borderId="31" xfId="4" applyFont="1" applyBorder="1" applyAlignment="1">
      <alignment horizontal="left" vertical="center"/>
    </xf>
    <xf numFmtId="0" fontId="10" fillId="0" borderId="14" xfId="4" applyFont="1" applyBorder="1" applyAlignment="1">
      <alignment vertical="center"/>
    </xf>
    <xf numFmtId="0" fontId="10" fillId="0" borderId="14" xfId="4" applyFont="1" applyBorder="1" applyAlignment="1">
      <alignment horizontal="center" vertical="center"/>
    </xf>
    <xf numFmtId="0" fontId="10" fillId="0" borderId="52" xfId="4" applyFont="1" applyBorder="1" applyAlignment="1">
      <alignment horizontal="center" vertical="center"/>
    </xf>
    <xf numFmtId="2" fontId="4" fillId="0" borderId="24" xfId="4" applyNumberFormat="1" applyFont="1" applyBorder="1" applyAlignment="1">
      <alignment horizontal="center" vertical="center"/>
    </xf>
    <xf numFmtId="0" fontId="10" fillId="0" borderId="25" xfId="4" applyFont="1" applyBorder="1" applyAlignment="1">
      <alignment horizontal="centerContinuous" vertical="center"/>
    </xf>
    <xf numFmtId="0" fontId="10" fillId="0" borderId="25" xfId="4" applyFont="1" applyBorder="1" applyAlignment="1">
      <alignment horizontal="left" vertical="center"/>
    </xf>
    <xf numFmtId="0" fontId="10" fillId="0" borderId="44" xfId="4" applyFont="1" applyBorder="1" applyAlignment="1">
      <alignment vertical="center"/>
    </xf>
    <xf numFmtId="0" fontId="10" fillId="0" borderId="44" xfId="4" applyFont="1" applyBorder="1" applyAlignment="1">
      <alignment horizontal="center" vertical="center"/>
    </xf>
    <xf numFmtId="0" fontId="10" fillId="0" borderId="26" xfId="4" applyFont="1" applyBorder="1" applyAlignment="1">
      <alignment horizontal="center" vertical="center"/>
    </xf>
    <xf numFmtId="0" fontId="10" fillId="0" borderId="37" xfId="4" applyFont="1" applyBorder="1" applyAlignment="1">
      <alignment horizontal="center" vertical="center" wrapText="1"/>
    </xf>
    <xf numFmtId="0" fontId="10" fillId="0" borderId="46" xfId="4" applyFont="1" applyBorder="1" applyAlignment="1">
      <alignment horizontal="center" vertical="center" wrapText="1"/>
    </xf>
    <xf numFmtId="0" fontId="10" fillId="0" borderId="43" xfId="4" applyFont="1" applyBorder="1" applyAlignment="1">
      <alignment horizontal="center" vertical="center" wrapText="1"/>
    </xf>
    <xf numFmtId="0" fontId="10" fillId="0" borderId="56" xfId="4" applyFont="1" applyBorder="1" applyAlignment="1">
      <alignment horizontal="center" vertical="center" wrapText="1"/>
    </xf>
    <xf numFmtId="0" fontId="10" fillId="0" borderId="57" xfId="4" applyFont="1" applyBorder="1" applyAlignment="1">
      <alignment horizontal="center" vertical="center" wrapText="1"/>
    </xf>
    <xf numFmtId="0" fontId="10" fillId="0" borderId="58" xfId="4" applyFont="1" applyBorder="1" applyAlignment="1">
      <alignment vertical="center"/>
    </xf>
    <xf numFmtId="0" fontId="38" fillId="0" borderId="59" xfId="4" applyFont="1" applyBorder="1" applyAlignment="1">
      <alignment horizontal="center" vertical="center" wrapText="1"/>
    </xf>
    <xf numFmtId="0" fontId="10" fillId="0" borderId="60" xfId="4" applyFont="1" applyBorder="1" applyAlignment="1">
      <alignment vertical="center"/>
    </xf>
    <xf numFmtId="0" fontId="10" fillId="0" borderId="57" xfId="4" applyFont="1" applyBorder="1" applyAlignment="1">
      <alignment vertical="center"/>
    </xf>
    <xf numFmtId="0" fontId="10" fillId="0" borderId="61" xfId="4" applyFont="1" applyBorder="1" applyAlignment="1">
      <alignment vertical="center"/>
    </xf>
    <xf numFmtId="0" fontId="10" fillId="0" borderId="62" xfId="4" applyFont="1" applyBorder="1" applyAlignment="1">
      <alignment horizontal="center" vertical="center" wrapText="1"/>
    </xf>
    <xf numFmtId="0" fontId="10" fillId="0" borderId="63" xfId="4" applyFont="1" applyBorder="1" applyAlignment="1">
      <alignment horizontal="center" vertical="center" wrapText="1"/>
    </xf>
    <xf numFmtId="0" fontId="10" fillId="0" borderId="64" xfId="4" applyFont="1" applyBorder="1" applyAlignment="1">
      <alignment vertical="center"/>
    </xf>
    <xf numFmtId="0" fontId="38" fillId="0" borderId="65" xfId="4" applyFont="1" applyBorder="1" applyAlignment="1">
      <alignment horizontal="center" vertical="center" wrapText="1"/>
    </xf>
    <xf numFmtId="0" fontId="10" fillId="0" borderId="63" xfId="4" applyFont="1" applyBorder="1" applyAlignment="1">
      <alignment vertical="center"/>
    </xf>
    <xf numFmtId="0" fontId="10" fillId="0" borderId="66" xfId="4" applyFont="1" applyBorder="1" applyAlignment="1">
      <alignment vertical="center"/>
    </xf>
    <xf numFmtId="0" fontId="10" fillId="0" borderId="67" xfId="4" applyFont="1" applyBorder="1" applyAlignment="1">
      <alignment vertical="center"/>
    </xf>
    <xf numFmtId="0" fontId="39" fillId="0" borderId="0" xfId="4" applyFont="1"/>
    <xf numFmtId="0" fontId="38" fillId="0" borderId="0" xfId="4" applyFont="1"/>
    <xf numFmtId="0" fontId="39" fillId="0" borderId="12" xfId="4" applyFont="1" applyBorder="1" applyAlignment="1">
      <alignment horizontal="center"/>
    </xf>
    <xf numFmtId="0" fontId="39" fillId="0" borderId="50" xfId="4" applyFont="1" applyBorder="1" applyAlignment="1">
      <alignment horizontal="center"/>
    </xf>
    <xf numFmtId="0" fontId="39" fillId="0" borderId="0" xfId="4" applyFont="1" applyAlignment="1">
      <alignment horizontal="center"/>
    </xf>
    <xf numFmtId="0" fontId="33" fillId="0" borderId="2" xfId="4" applyFont="1" applyBorder="1" applyAlignment="1">
      <alignment vertical="center"/>
    </xf>
    <xf numFmtId="0" fontId="5" fillId="2" borderId="15" xfId="4" applyFont="1" applyFill="1" applyBorder="1" applyAlignment="1">
      <alignment vertical="center"/>
    </xf>
    <xf numFmtId="0" fontId="3" fillId="2" borderId="14" xfId="4" applyFont="1" applyFill="1" applyBorder="1" applyAlignment="1">
      <alignment horizontal="left" vertical="center"/>
    </xf>
    <xf numFmtId="0" fontId="14" fillId="2" borderId="14" xfId="4" applyFont="1" applyFill="1" applyBorder="1" applyAlignment="1">
      <alignment horizontal="left" vertical="center"/>
    </xf>
    <xf numFmtId="0" fontId="5" fillId="2" borderId="54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5" fillId="2" borderId="32" xfId="4" applyFont="1" applyFill="1" applyBorder="1" applyAlignment="1">
      <alignment vertical="center"/>
    </xf>
    <xf numFmtId="0" fontId="10" fillId="2" borderId="53" xfId="4" applyFont="1" applyFill="1" applyBorder="1" applyAlignment="1">
      <alignment vertical="center"/>
    </xf>
    <xf numFmtId="0" fontId="5" fillId="2" borderId="53" xfId="4" applyFont="1" applyFill="1" applyBorder="1" applyAlignment="1">
      <alignment vertical="center"/>
    </xf>
    <xf numFmtId="165" fontId="7" fillId="2" borderId="53" xfId="5" applyNumberFormat="1" applyFont="1" applyFill="1" applyBorder="1" applyAlignment="1">
      <alignment vertical="center"/>
    </xf>
    <xf numFmtId="0" fontId="23" fillId="0" borderId="9" xfId="4" applyFont="1" applyBorder="1" applyAlignment="1">
      <alignment horizontal="centerContinuous" vertical="center"/>
    </xf>
    <xf numFmtId="0" fontId="28" fillId="0" borderId="5" xfId="4" applyFont="1" applyBorder="1" applyAlignment="1">
      <alignment vertical="center"/>
    </xf>
    <xf numFmtId="0" fontId="28" fillId="4" borderId="30" xfId="4" applyFont="1" applyFill="1" applyBorder="1" applyAlignment="1">
      <alignment vertical="center"/>
    </xf>
    <xf numFmtId="2" fontId="10" fillId="0" borderId="0" xfId="4" applyNumberFormat="1" applyFont="1" applyAlignment="1">
      <alignment vertical="center"/>
    </xf>
    <xf numFmtId="0" fontId="10" fillId="0" borderId="16" xfId="4" applyFont="1" applyBorder="1" applyAlignment="1">
      <alignment vertical="center"/>
    </xf>
    <xf numFmtId="2" fontId="26" fillId="0" borderId="36" xfId="4" applyNumberFormat="1" applyFont="1" applyBorder="1" applyAlignment="1">
      <alignment horizontal="center" vertical="center"/>
    </xf>
    <xf numFmtId="2" fontId="26" fillId="0" borderId="42" xfId="4" applyNumberFormat="1" applyFont="1" applyBorder="1" applyAlignment="1">
      <alignment horizontal="center" vertical="center"/>
    </xf>
    <xf numFmtId="2" fontId="17" fillId="0" borderId="30" xfId="4" applyNumberFormat="1" applyFont="1" applyBorder="1" applyAlignment="1">
      <alignment horizontal="left" vertical="center"/>
    </xf>
    <xf numFmtId="0" fontId="17" fillId="0" borderId="30" xfId="4" applyFont="1" applyBorder="1" applyAlignment="1">
      <alignment vertical="center"/>
    </xf>
    <xf numFmtId="0" fontId="17" fillId="0" borderId="16" xfId="4" applyFont="1" applyBorder="1" applyAlignment="1">
      <alignment vertical="center"/>
    </xf>
    <xf numFmtId="0" fontId="40" fillId="2" borderId="0" xfId="4" applyFont="1" applyFill="1" applyAlignment="1">
      <alignment vertical="center"/>
    </xf>
    <xf numFmtId="0" fontId="41" fillId="2" borderId="19" xfId="4" applyFont="1" applyFill="1" applyBorder="1" applyAlignment="1">
      <alignment vertical="center"/>
    </xf>
    <xf numFmtId="0" fontId="10" fillId="0" borderId="31" xfId="4" applyFont="1" applyBorder="1" applyAlignment="1">
      <alignment vertical="center"/>
    </xf>
    <xf numFmtId="0" fontId="41" fillId="2" borderId="50" xfId="4" applyFont="1" applyFill="1" applyBorder="1" applyAlignment="1">
      <alignment vertical="center"/>
    </xf>
    <xf numFmtId="0" fontId="16" fillId="0" borderId="68" xfId="4" applyFont="1" applyBorder="1" applyAlignment="1">
      <alignment horizontal="center" vertical="center"/>
    </xf>
    <xf numFmtId="0" fontId="16" fillId="0" borderId="38" xfId="4" applyFont="1" applyBorder="1" applyAlignment="1">
      <alignment horizontal="center" vertical="center"/>
    </xf>
    <xf numFmtId="0" fontId="10" fillId="0" borderId="69" xfId="4" applyFont="1" applyBorder="1" applyAlignment="1">
      <alignment horizontal="center" vertical="center" wrapText="1"/>
    </xf>
    <xf numFmtId="0" fontId="10" fillId="0" borderId="8" xfId="4" applyFont="1" applyBorder="1" applyAlignment="1">
      <alignment horizontal="center" vertical="center" wrapText="1"/>
    </xf>
    <xf numFmtId="0" fontId="10" fillId="0" borderId="41" xfId="4" applyFont="1" applyBorder="1" applyAlignment="1">
      <alignment horizontal="center" vertical="center" wrapText="1"/>
    </xf>
    <xf numFmtId="0" fontId="10" fillId="0" borderId="20" xfId="4" applyFont="1" applyBorder="1" applyAlignment="1">
      <alignment horizontal="center" vertical="center"/>
    </xf>
    <xf numFmtId="0" fontId="10" fillId="0" borderId="24" xfId="4" applyFont="1" applyBorder="1" applyAlignment="1">
      <alignment horizontal="centerContinuous" vertical="center"/>
    </xf>
    <xf numFmtId="0" fontId="10" fillId="0" borderId="70" xfId="4" applyFont="1" applyBorder="1" applyAlignment="1">
      <alignment horizontal="center" vertical="center" wrapText="1"/>
    </xf>
    <xf numFmtId="0" fontId="10" fillId="0" borderId="44" xfId="4" applyFont="1" applyBorder="1" applyAlignment="1">
      <alignment horizontal="center" vertical="center" wrapText="1"/>
    </xf>
    <xf numFmtId="0" fontId="10" fillId="0" borderId="26" xfId="4" applyFont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Continuous" vertical="center"/>
    </xf>
    <xf numFmtId="0" fontId="10" fillId="0" borderId="5" xfId="4" applyFont="1" applyBorder="1" applyAlignment="1">
      <alignment horizontal="centerContinuous" vertical="center"/>
    </xf>
    <xf numFmtId="0" fontId="10" fillId="0" borderId="18" xfId="4" applyFont="1" applyBorder="1" applyAlignment="1">
      <alignment vertical="center"/>
    </xf>
    <xf numFmtId="0" fontId="4" fillId="0" borderId="30" xfId="4" applyFont="1" applyBorder="1" applyAlignment="1">
      <alignment horizontal="center" vertical="center"/>
    </xf>
    <xf numFmtId="0" fontId="10" fillId="0" borderId="30" xfId="4" applyFont="1" applyBorder="1" applyAlignment="1">
      <alignment horizontal="centerContinuous" vertical="center"/>
    </xf>
    <xf numFmtId="0" fontId="10" fillId="0" borderId="52" xfId="4" applyFont="1" applyBorder="1" applyAlignment="1">
      <alignment vertical="center"/>
    </xf>
    <xf numFmtId="0" fontId="10" fillId="0" borderId="71" xfId="4" applyFont="1" applyBorder="1" applyAlignment="1">
      <alignment horizontal="center" vertical="center"/>
    </xf>
    <xf numFmtId="2" fontId="4" fillId="0" borderId="71" xfId="4" applyNumberFormat="1" applyFont="1" applyBorder="1" applyAlignment="1">
      <alignment horizontal="center" vertical="center"/>
    </xf>
    <xf numFmtId="0" fontId="10" fillId="0" borderId="71" xfId="4" applyFont="1" applyBorder="1" applyAlignment="1">
      <alignment horizontal="centerContinuous" vertical="center"/>
    </xf>
    <xf numFmtId="0" fontId="10" fillId="0" borderId="26" xfId="4" applyFont="1" applyBorder="1" applyAlignment="1">
      <alignment vertical="center"/>
    </xf>
    <xf numFmtId="0" fontId="3" fillId="6" borderId="27" xfId="4" applyFont="1" applyFill="1" applyBorder="1" applyAlignment="1">
      <alignment vertical="center"/>
    </xf>
    <xf numFmtId="0" fontId="3" fillId="6" borderId="28" xfId="4" applyFont="1" applyFill="1" applyBorder="1" applyAlignment="1">
      <alignment vertical="center"/>
    </xf>
    <xf numFmtId="0" fontId="3" fillId="6" borderId="29" xfId="4" applyFont="1" applyFill="1" applyBorder="1" applyAlignment="1">
      <alignment vertical="center"/>
    </xf>
    <xf numFmtId="0" fontId="10" fillId="0" borderId="54" xfId="4" applyFont="1" applyBorder="1" applyAlignment="1">
      <alignment vertical="center"/>
    </xf>
    <xf numFmtId="0" fontId="10" fillId="0" borderId="72" xfId="4" applyFont="1" applyBorder="1" applyAlignment="1">
      <alignment vertical="center"/>
    </xf>
    <xf numFmtId="0" fontId="10" fillId="0" borderId="73" xfId="4" applyFont="1" applyBorder="1" applyAlignment="1">
      <alignment vertical="center"/>
    </xf>
    <xf numFmtId="0" fontId="10" fillId="0" borderId="74" xfId="4" applyFont="1" applyBorder="1" applyAlignment="1">
      <alignment vertical="center"/>
    </xf>
    <xf numFmtId="0" fontId="10" fillId="0" borderId="20" xfId="4" applyFont="1" applyBorder="1" applyAlignment="1">
      <alignment vertical="center"/>
    </xf>
    <xf numFmtId="0" fontId="42" fillId="0" borderId="0" xfId="4" applyFont="1" applyAlignment="1">
      <alignment vertical="center"/>
    </xf>
    <xf numFmtId="0" fontId="39" fillId="0" borderId="62" xfId="4" applyFont="1" applyBorder="1" applyAlignment="1">
      <alignment horizontal="center"/>
    </xf>
    <xf numFmtId="0" fontId="39" fillId="0" borderId="67" xfId="4" applyFont="1" applyBorder="1" applyAlignment="1">
      <alignment horizontal="center"/>
    </xf>
    <xf numFmtId="14" fontId="43" fillId="0" borderId="2" xfId="4" applyNumberFormat="1" applyFont="1" applyBorder="1" applyAlignment="1">
      <alignment horizontal="center" vertical="center"/>
    </xf>
    <xf numFmtId="14" fontId="43" fillId="0" borderId="4" xfId="4" applyNumberFormat="1" applyFont="1" applyBorder="1" applyAlignment="1">
      <alignment horizontal="center" vertical="center"/>
    </xf>
    <xf numFmtId="14" fontId="43" fillId="2" borderId="18" xfId="4" applyNumberFormat="1" applyFont="1" applyFill="1" applyBorder="1" applyAlignment="1">
      <alignment horizontal="center" vertical="center"/>
    </xf>
    <xf numFmtId="14" fontId="43" fillId="2" borderId="19" xfId="4" applyNumberFormat="1" applyFont="1" applyFill="1" applyBorder="1" applyAlignment="1">
      <alignment horizontal="center" vertical="center"/>
    </xf>
    <xf numFmtId="14" fontId="43" fillId="2" borderId="25" xfId="4" applyNumberFormat="1" applyFont="1" applyFill="1" applyBorder="1" applyAlignment="1">
      <alignment horizontal="center" vertical="center"/>
    </xf>
    <xf numFmtId="14" fontId="43" fillId="2" borderId="26" xfId="4" applyNumberFormat="1" applyFont="1" applyFill="1" applyBorder="1" applyAlignment="1">
      <alignment horizontal="center" vertical="center"/>
    </xf>
    <xf numFmtId="165" fontId="43" fillId="2" borderId="21" xfId="5" applyNumberFormat="1" applyFont="1" applyFill="1" applyBorder="1" applyAlignment="1">
      <alignment vertical="center"/>
    </xf>
    <xf numFmtId="0" fontId="44" fillId="2" borderId="21" xfId="4" applyFont="1" applyFill="1" applyBorder="1" applyAlignment="1">
      <alignment horizontal="center" vertical="center"/>
    </xf>
    <xf numFmtId="0" fontId="44" fillId="2" borderId="22" xfId="4" applyFont="1" applyFill="1" applyBorder="1" applyAlignment="1">
      <alignment horizontal="center" vertical="center"/>
    </xf>
    <xf numFmtId="0" fontId="45" fillId="0" borderId="10" xfId="4" applyFont="1" applyBorder="1" applyAlignment="1">
      <alignment horizontal="center" vertical="center"/>
    </xf>
    <xf numFmtId="0" fontId="45" fillId="0" borderId="5" xfId="4" applyFont="1" applyBorder="1" applyAlignment="1">
      <alignment horizontal="center" vertical="center"/>
    </xf>
    <xf numFmtId="0" fontId="46" fillId="3" borderId="30" xfId="3" applyFont="1" applyFill="1" applyBorder="1" applyAlignment="1">
      <alignment vertical="center" shrinkToFit="1"/>
    </xf>
    <xf numFmtId="2" fontId="47" fillId="4" borderId="10" xfId="4" applyNumberFormat="1" applyFont="1" applyFill="1" applyBorder="1" applyAlignment="1">
      <alignment horizontal="center" vertical="center"/>
    </xf>
    <xf numFmtId="0" fontId="47" fillId="4" borderId="47" xfId="4" applyFont="1" applyFill="1" applyBorder="1" applyAlignment="1">
      <alignment horizontal="center" vertical="center"/>
    </xf>
    <xf numFmtId="2" fontId="48" fillId="4" borderId="47" xfId="4" applyNumberFormat="1" applyFont="1" applyFill="1" applyBorder="1" applyAlignment="1">
      <alignment horizontal="center" vertical="center"/>
    </xf>
    <xf numFmtId="49" fontId="45" fillId="0" borderId="30" xfId="4" applyNumberFormat="1" applyFont="1" applyBorder="1" applyAlignment="1">
      <alignment horizontal="center" vertical="center"/>
    </xf>
    <xf numFmtId="49" fontId="45" fillId="0" borderId="5" xfId="4" applyNumberFormat="1" applyFont="1" applyBorder="1" applyAlignment="1">
      <alignment horizontal="center" vertical="center"/>
    </xf>
    <xf numFmtId="0" fontId="46" fillId="5" borderId="30" xfId="3" applyFont="1" applyFill="1" applyBorder="1" applyAlignment="1">
      <alignment vertical="center" shrinkToFit="1"/>
    </xf>
    <xf numFmtId="2" fontId="47" fillId="0" borderId="5" xfId="4" applyNumberFormat="1" applyFont="1" applyBorder="1" applyAlignment="1">
      <alignment horizontal="center" vertical="center"/>
    </xf>
    <xf numFmtId="2" fontId="47" fillId="0" borderId="47" xfId="4" applyNumberFormat="1" applyFont="1" applyBorder="1" applyAlignment="1">
      <alignment horizontal="center" vertical="center"/>
    </xf>
    <xf numFmtId="166" fontId="48" fillId="0" borderId="47" xfId="4" applyNumberFormat="1" applyFont="1" applyBorder="1" applyAlignment="1">
      <alignment horizontal="center" vertical="center"/>
    </xf>
    <xf numFmtId="2" fontId="48" fillId="0" borderId="47" xfId="4" applyNumberFormat="1" applyFont="1" applyBorder="1" applyAlignment="1">
      <alignment horizontal="center" vertical="center"/>
    </xf>
    <xf numFmtId="0" fontId="45" fillId="0" borderId="30" xfId="4" applyFont="1" applyBorder="1" applyAlignment="1">
      <alignment horizontal="center" vertical="center"/>
    </xf>
    <xf numFmtId="2" fontId="47" fillId="4" borderId="5" xfId="4" applyNumberFormat="1" applyFont="1" applyFill="1" applyBorder="1" applyAlignment="1">
      <alignment horizontal="center" vertical="center"/>
    </xf>
    <xf numFmtId="167" fontId="46" fillId="5" borderId="30" xfId="3" applyNumberFormat="1" applyFont="1" applyFill="1" applyBorder="1" applyAlignment="1">
      <alignment vertical="center" shrinkToFit="1"/>
    </xf>
    <xf numFmtId="0" fontId="47" fillId="0" borderId="47" xfId="4" applyFont="1" applyBorder="1" applyAlignment="1">
      <alignment horizontal="center" vertical="center"/>
    </xf>
    <xf numFmtId="166" fontId="47" fillId="0" borderId="5" xfId="4" applyNumberFormat="1" applyFont="1" applyBorder="1" applyAlignment="1">
      <alignment horizontal="center" vertical="center"/>
    </xf>
    <xf numFmtId="166" fontId="47" fillId="0" borderId="47" xfId="4" applyNumberFormat="1" applyFont="1" applyBorder="1" applyAlignment="1">
      <alignment horizontal="center" vertical="center"/>
    </xf>
    <xf numFmtId="2" fontId="47" fillId="0" borderId="30" xfId="4" applyNumberFormat="1" applyFont="1" applyBorder="1" applyAlignment="1">
      <alignment horizontal="center" vertical="center"/>
    </xf>
    <xf numFmtId="2" fontId="47" fillId="0" borderId="16" xfId="4" applyNumberFormat="1" applyFont="1" applyBorder="1" applyAlignment="1">
      <alignment horizontal="center" vertical="center"/>
    </xf>
    <xf numFmtId="2" fontId="48" fillId="0" borderId="16" xfId="4" applyNumberFormat="1" applyFont="1" applyBorder="1" applyAlignment="1">
      <alignment horizontal="center" vertical="center"/>
    </xf>
    <xf numFmtId="2" fontId="47" fillId="4" borderId="47" xfId="4" applyNumberFormat="1" applyFont="1" applyFill="1" applyBorder="1" applyAlignment="1">
      <alignment horizontal="center" vertical="center"/>
    </xf>
  </cellXfs>
  <cellStyles count="6">
    <cellStyle name="Comma" xfId="1" builtinId="3"/>
    <cellStyle name="Comma 2" xfId="5" xr:uid="{AFAD9613-97D9-4A88-8F53-4714B651937C}"/>
    <cellStyle name="Normal" xfId="0" builtinId="0"/>
    <cellStyle name="Normal 2" xfId="4" xr:uid="{F0C71DDC-E8D2-4744-A822-46C689B10331}"/>
    <cellStyle name="標準 10" xfId="2" xr:uid="{51EECA52-BDAC-4167-B81C-99F6142991B6}"/>
    <cellStyle name="標準_ﾆﾁﾘﾝ東タイ試作水準案NBH9111" xfId="3" xr:uid="{961C9F1B-7123-4441-8FE0-E0F6913E4A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516835</xdr:colOff>
      <xdr:row>79</xdr:row>
      <xdr:rowOff>39757</xdr:rowOff>
    </xdr:from>
    <xdr:to>
      <xdr:col>3</xdr:col>
      <xdr:colOff>723569</xdr:colOff>
      <xdr:row>79</xdr:row>
      <xdr:rowOff>246490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85863F61-999D-4DCE-B07B-E9EA35273305}"/>
            </a:ext>
          </a:extLst>
        </xdr:cNvPr>
        <xdr:cNvSpPr>
          <a:spLocks noChangeArrowheads="1"/>
        </xdr:cNvSpPr>
      </xdr:nvSpPr>
      <xdr:spPr bwMode="auto">
        <a:xfrm>
          <a:off x="2934032" y="23869816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516835</xdr:colOff>
      <xdr:row>80</xdr:row>
      <xdr:rowOff>23854</xdr:rowOff>
    </xdr:from>
    <xdr:to>
      <xdr:col>3</xdr:col>
      <xdr:colOff>723569</xdr:colOff>
      <xdr:row>80</xdr:row>
      <xdr:rowOff>230588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E1BC519-940B-4402-871B-35C4EFE4B33D}"/>
            </a:ext>
          </a:extLst>
        </xdr:cNvPr>
        <xdr:cNvSpPr>
          <a:spLocks noChangeArrowheads="1"/>
        </xdr:cNvSpPr>
      </xdr:nvSpPr>
      <xdr:spPr bwMode="auto">
        <a:xfrm>
          <a:off x="2934032" y="24116306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37</xdr:row>
      <xdr:rowOff>39757</xdr:rowOff>
    </xdr:from>
    <xdr:to>
      <xdr:col>3</xdr:col>
      <xdr:colOff>675861</xdr:colOff>
      <xdr:row>37</xdr:row>
      <xdr:rowOff>246490</xdr:rowOff>
    </xdr:to>
    <xdr:sp macro="" textlink="">
      <xdr:nvSpPr>
        <xdr:cNvPr id="6" name="Oval 4">
          <a:extLst>
            <a:ext uri="{FF2B5EF4-FFF2-40B4-BE49-F238E27FC236}">
              <a16:creationId xmlns:a16="http://schemas.microsoft.com/office/drawing/2014/main" id="{15C2E9E0-E060-482F-B280-F2F04D9F6A69}"/>
            </a:ext>
          </a:extLst>
        </xdr:cNvPr>
        <xdr:cNvSpPr>
          <a:spLocks noChangeArrowheads="1"/>
        </xdr:cNvSpPr>
      </xdr:nvSpPr>
      <xdr:spPr bwMode="auto">
        <a:xfrm>
          <a:off x="2886324" y="11696369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38</xdr:row>
      <xdr:rowOff>23854</xdr:rowOff>
    </xdr:from>
    <xdr:to>
      <xdr:col>3</xdr:col>
      <xdr:colOff>675861</xdr:colOff>
      <xdr:row>38</xdr:row>
      <xdr:rowOff>230588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id="{C0A0A530-34CB-429D-ABF4-B485669B93A9}"/>
            </a:ext>
          </a:extLst>
        </xdr:cNvPr>
        <xdr:cNvSpPr>
          <a:spLocks noChangeArrowheads="1"/>
        </xdr:cNvSpPr>
      </xdr:nvSpPr>
      <xdr:spPr bwMode="auto">
        <a:xfrm>
          <a:off x="2886324" y="11942859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206734</xdr:colOff>
      <xdr:row>0</xdr:row>
      <xdr:rowOff>286247</xdr:rowOff>
    </xdr:to>
    <xdr:pic>
      <xdr:nvPicPr>
        <xdr:cNvPr id="8" name="Picture 26" descr="TORAY_blue_set(B).png">
          <a:extLst>
            <a:ext uri="{FF2B5EF4-FFF2-40B4-BE49-F238E27FC236}">
              <a16:creationId xmlns:a16="http://schemas.microsoft.com/office/drawing/2014/main" id="{855D66E7-6BDE-42DE-A912-36CF16FFB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838" cy="286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206734</xdr:colOff>
      <xdr:row>41</xdr:row>
      <xdr:rowOff>286247</xdr:rowOff>
    </xdr:to>
    <xdr:pic>
      <xdr:nvPicPr>
        <xdr:cNvPr id="9" name="Picture 26" descr="TORAY_blue_set(B).png">
          <a:extLst>
            <a:ext uri="{FF2B5EF4-FFF2-40B4-BE49-F238E27FC236}">
              <a16:creationId xmlns:a16="http://schemas.microsoft.com/office/drawing/2014/main" id="{67DB5453-CD40-4750-9897-64189483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1499"/>
          <a:ext cx="842838" cy="286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516835</xdr:colOff>
      <xdr:row>79</xdr:row>
      <xdr:rowOff>39757</xdr:rowOff>
    </xdr:from>
    <xdr:to>
      <xdr:col>3</xdr:col>
      <xdr:colOff>723569</xdr:colOff>
      <xdr:row>79</xdr:row>
      <xdr:rowOff>246490</xdr:rowOff>
    </xdr:to>
    <xdr:sp macro="" textlink="">
      <xdr:nvSpPr>
        <xdr:cNvPr id="10" name="Oval 4">
          <a:extLst>
            <a:ext uri="{FF2B5EF4-FFF2-40B4-BE49-F238E27FC236}">
              <a16:creationId xmlns:a16="http://schemas.microsoft.com/office/drawing/2014/main" id="{ECDCD752-11A1-4E5E-B8E0-53BAC292349C}"/>
            </a:ext>
          </a:extLst>
        </xdr:cNvPr>
        <xdr:cNvSpPr>
          <a:spLocks noChangeArrowheads="1"/>
        </xdr:cNvSpPr>
      </xdr:nvSpPr>
      <xdr:spPr bwMode="auto">
        <a:xfrm>
          <a:off x="2934032" y="23869816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516835</xdr:colOff>
      <xdr:row>80</xdr:row>
      <xdr:rowOff>23854</xdr:rowOff>
    </xdr:from>
    <xdr:to>
      <xdr:col>3</xdr:col>
      <xdr:colOff>723569</xdr:colOff>
      <xdr:row>80</xdr:row>
      <xdr:rowOff>230588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F2503BA-BFCC-42AF-A82F-67486839EC6F}"/>
            </a:ext>
          </a:extLst>
        </xdr:cNvPr>
        <xdr:cNvSpPr>
          <a:spLocks noChangeArrowheads="1"/>
        </xdr:cNvSpPr>
      </xdr:nvSpPr>
      <xdr:spPr bwMode="auto">
        <a:xfrm>
          <a:off x="2934032" y="24116306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37</xdr:row>
      <xdr:rowOff>39757</xdr:rowOff>
    </xdr:from>
    <xdr:to>
      <xdr:col>3</xdr:col>
      <xdr:colOff>675861</xdr:colOff>
      <xdr:row>37</xdr:row>
      <xdr:rowOff>246490</xdr:rowOff>
    </xdr:to>
    <xdr:sp macro="" textlink="">
      <xdr:nvSpPr>
        <xdr:cNvPr id="12" name="Oval 4">
          <a:extLst>
            <a:ext uri="{FF2B5EF4-FFF2-40B4-BE49-F238E27FC236}">
              <a16:creationId xmlns:a16="http://schemas.microsoft.com/office/drawing/2014/main" id="{A3CC89CB-F622-4E82-A982-5198E092825A}"/>
            </a:ext>
          </a:extLst>
        </xdr:cNvPr>
        <xdr:cNvSpPr>
          <a:spLocks noChangeArrowheads="1"/>
        </xdr:cNvSpPr>
      </xdr:nvSpPr>
      <xdr:spPr bwMode="auto">
        <a:xfrm>
          <a:off x="2886324" y="11696369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38</xdr:row>
      <xdr:rowOff>23854</xdr:rowOff>
    </xdr:from>
    <xdr:to>
      <xdr:col>3</xdr:col>
      <xdr:colOff>675861</xdr:colOff>
      <xdr:row>38</xdr:row>
      <xdr:rowOff>230588</xdr:rowOff>
    </xdr:to>
    <xdr:sp macro="" textlink="">
      <xdr:nvSpPr>
        <xdr:cNvPr id="13" name="Oval 4">
          <a:extLst>
            <a:ext uri="{FF2B5EF4-FFF2-40B4-BE49-F238E27FC236}">
              <a16:creationId xmlns:a16="http://schemas.microsoft.com/office/drawing/2014/main" id="{F473927F-C703-4A34-8248-D504340A516F}"/>
            </a:ext>
          </a:extLst>
        </xdr:cNvPr>
        <xdr:cNvSpPr>
          <a:spLocks noChangeArrowheads="1"/>
        </xdr:cNvSpPr>
      </xdr:nvSpPr>
      <xdr:spPr bwMode="auto">
        <a:xfrm>
          <a:off x="2886324" y="11942859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262393</xdr:colOff>
      <xdr:row>0</xdr:row>
      <xdr:rowOff>286247</xdr:rowOff>
    </xdr:to>
    <xdr:pic>
      <xdr:nvPicPr>
        <xdr:cNvPr id="2" name="Picture 26" descr="TORAY_blue_set(B).png">
          <a:extLst>
            <a:ext uri="{FF2B5EF4-FFF2-40B4-BE49-F238E27FC236}">
              <a16:creationId xmlns:a16="http://schemas.microsoft.com/office/drawing/2014/main" id="{59FDDBA3-FAA1-434B-93DE-E03E71F74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8497" cy="286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262393</xdr:colOff>
      <xdr:row>41</xdr:row>
      <xdr:rowOff>286247</xdr:rowOff>
    </xdr:to>
    <xdr:pic>
      <xdr:nvPicPr>
        <xdr:cNvPr id="3" name="Picture 26" descr="TORAY_blue_set(B).png">
          <a:extLst>
            <a:ext uri="{FF2B5EF4-FFF2-40B4-BE49-F238E27FC236}">
              <a16:creationId xmlns:a16="http://schemas.microsoft.com/office/drawing/2014/main" id="{52770313-FEB1-4233-AAB9-5D8410DA7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1499"/>
          <a:ext cx="898497" cy="286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516835</xdr:colOff>
      <xdr:row>79</xdr:row>
      <xdr:rowOff>39757</xdr:rowOff>
    </xdr:from>
    <xdr:to>
      <xdr:col>3</xdr:col>
      <xdr:colOff>723569</xdr:colOff>
      <xdr:row>79</xdr:row>
      <xdr:rowOff>246490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01AAD2F5-AD00-4D67-9AE1-7C34998785B9}"/>
            </a:ext>
          </a:extLst>
        </xdr:cNvPr>
        <xdr:cNvSpPr>
          <a:spLocks noChangeArrowheads="1"/>
        </xdr:cNvSpPr>
      </xdr:nvSpPr>
      <xdr:spPr bwMode="auto">
        <a:xfrm>
          <a:off x="2934032" y="23869816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516835</xdr:colOff>
      <xdr:row>80</xdr:row>
      <xdr:rowOff>23854</xdr:rowOff>
    </xdr:from>
    <xdr:to>
      <xdr:col>3</xdr:col>
      <xdr:colOff>723569</xdr:colOff>
      <xdr:row>80</xdr:row>
      <xdr:rowOff>230588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09F0E9D-B31A-4B14-9EBB-856CE39989A2}"/>
            </a:ext>
          </a:extLst>
        </xdr:cNvPr>
        <xdr:cNvSpPr>
          <a:spLocks noChangeArrowheads="1"/>
        </xdr:cNvSpPr>
      </xdr:nvSpPr>
      <xdr:spPr bwMode="auto">
        <a:xfrm>
          <a:off x="2934032" y="24116306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37</xdr:row>
      <xdr:rowOff>39757</xdr:rowOff>
    </xdr:from>
    <xdr:to>
      <xdr:col>3</xdr:col>
      <xdr:colOff>675861</xdr:colOff>
      <xdr:row>37</xdr:row>
      <xdr:rowOff>246490</xdr:rowOff>
    </xdr:to>
    <xdr:sp macro="" textlink="">
      <xdr:nvSpPr>
        <xdr:cNvPr id="6" name="Oval 4">
          <a:extLst>
            <a:ext uri="{FF2B5EF4-FFF2-40B4-BE49-F238E27FC236}">
              <a16:creationId xmlns:a16="http://schemas.microsoft.com/office/drawing/2014/main" id="{AEF5B36F-BF00-4667-B54A-0400F095DB87}"/>
            </a:ext>
          </a:extLst>
        </xdr:cNvPr>
        <xdr:cNvSpPr>
          <a:spLocks noChangeArrowheads="1"/>
        </xdr:cNvSpPr>
      </xdr:nvSpPr>
      <xdr:spPr bwMode="auto">
        <a:xfrm>
          <a:off x="2886324" y="11696369"/>
          <a:ext cx="206734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469127</xdr:colOff>
      <xdr:row>38</xdr:row>
      <xdr:rowOff>23854</xdr:rowOff>
    </xdr:from>
    <xdr:to>
      <xdr:col>3</xdr:col>
      <xdr:colOff>675861</xdr:colOff>
      <xdr:row>38</xdr:row>
      <xdr:rowOff>230588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id="{477B40BD-7510-4039-8162-BBAD1A0EE6C4}"/>
            </a:ext>
          </a:extLst>
        </xdr:cNvPr>
        <xdr:cNvSpPr>
          <a:spLocks noChangeArrowheads="1"/>
        </xdr:cNvSpPr>
      </xdr:nvSpPr>
      <xdr:spPr bwMode="auto">
        <a:xfrm>
          <a:off x="2886324" y="11942859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A27E-99C4-4FF4-8A56-464BB4608DD8}">
  <dimension ref="A1:S82"/>
  <sheetViews>
    <sheetView tabSelected="1" topLeftCell="A46" workbookViewId="0">
      <selection activeCell="AB50" sqref="AB50"/>
    </sheetView>
  </sheetViews>
  <sheetFormatPr defaultColWidth="9.125" defaultRowHeight="20.05"/>
  <cols>
    <col min="1" max="2" width="10" style="519" customWidth="1"/>
    <col min="3" max="3" width="18" style="519" customWidth="1"/>
    <col min="4" max="4" width="16" style="519" customWidth="1"/>
    <col min="5" max="6" width="8.625" style="519" customWidth="1"/>
    <col min="7" max="7" width="12.875" style="519" customWidth="1"/>
    <col min="8" max="8" width="14.75" style="519" customWidth="1"/>
    <col min="9" max="9" width="14.125" style="519" customWidth="1"/>
    <col min="10" max="10" width="14.75" style="519" customWidth="1"/>
    <col min="11" max="11" width="9.125" style="519"/>
    <col min="12" max="12" width="17" style="519" hidden="1" customWidth="1"/>
    <col min="13" max="13" width="17.25" style="24" hidden="1" customWidth="1"/>
    <col min="14" max="18" width="0" style="24" hidden="1" customWidth="1"/>
    <col min="19" max="19" width="17.75" style="519" hidden="1" customWidth="1"/>
    <col min="20" max="22" width="0" style="519" hidden="1" customWidth="1"/>
    <col min="23" max="256" width="9.125" style="519"/>
    <col min="257" max="258" width="10" style="519" customWidth="1"/>
    <col min="259" max="259" width="18" style="519" customWidth="1"/>
    <col min="260" max="260" width="16" style="519" customWidth="1"/>
    <col min="261" max="262" width="8.625" style="519" customWidth="1"/>
    <col min="263" max="263" width="12.875" style="519" customWidth="1"/>
    <col min="264" max="264" width="14.75" style="519" customWidth="1"/>
    <col min="265" max="265" width="14.125" style="519" customWidth="1"/>
    <col min="266" max="266" width="14.75" style="519" customWidth="1"/>
    <col min="267" max="267" width="9.125" style="519"/>
    <col min="268" max="278" width="0" style="519" hidden="1" customWidth="1"/>
    <col min="279" max="512" width="9.125" style="519"/>
    <col min="513" max="514" width="10" style="519" customWidth="1"/>
    <col min="515" max="515" width="18" style="519" customWidth="1"/>
    <col min="516" max="516" width="16" style="519" customWidth="1"/>
    <col min="517" max="518" width="8.625" style="519" customWidth="1"/>
    <col min="519" max="519" width="12.875" style="519" customWidth="1"/>
    <col min="520" max="520" width="14.75" style="519" customWidth="1"/>
    <col min="521" max="521" width="14.125" style="519" customWidth="1"/>
    <col min="522" max="522" width="14.75" style="519" customWidth="1"/>
    <col min="523" max="523" width="9.125" style="519"/>
    <col min="524" max="534" width="0" style="519" hidden="1" customWidth="1"/>
    <col min="535" max="768" width="9.125" style="519"/>
    <col min="769" max="770" width="10" style="519" customWidth="1"/>
    <col min="771" max="771" width="18" style="519" customWidth="1"/>
    <col min="772" max="772" width="16" style="519" customWidth="1"/>
    <col min="773" max="774" width="8.625" style="519" customWidth="1"/>
    <col min="775" max="775" width="12.875" style="519" customWidth="1"/>
    <col min="776" max="776" width="14.75" style="519" customWidth="1"/>
    <col min="777" max="777" width="14.125" style="519" customWidth="1"/>
    <col min="778" max="778" width="14.75" style="519" customWidth="1"/>
    <col min="779" max="779" width="9.125" style="519"/>
    <col min="780" max="790" width="0" style="519" hidden="1" customWidth="1"/>
    <col min="791" max="1024" width="9.125" style="519"/>
    <col min="1025" max="1026" width="10" style="519" customWidth="1"/>
    <col min="1027" max="1027" width="18" style="519" customWidth="1"/>
    <col min="1028" max="1028" width="16" style="519" customWidth="1"/>
    <col min="1029" max="1030" width="8.625" style="519" customWidth="1"/>
    <col min="1031" max="1031" width="12.875" style="519" customWidth="1"/>
    <col min="1032" max="1032" width="14.75" style="519" customWidth="1"/>
    <col min="1033" max="1033" width="14.125" style="519" customWidth="1"/>
    <col min="1034" max="1034" width="14.75" style="519" customWidth="1"/>
    <col min="1035" max="1035" width="9.125" style="519"/>
    <col min="1036" max="1046" width="0" style="519" hidden="1" customWidth="1"/>
    <col min="1047" max="1280" width="9.125" style="519"/>
    <col min="1281" max="1282" width="10" style="519" customWidth="1"/>
    <col min="1283" max="1283" width="18" style="519" customWidth="1"/>
    <col min="1284" max="1284" width="16" style="519" customWidth="1"/>
    <col min="1285" max="1286" width="8.625" style="519" customWidth="1"/>
    <col min="1287" max="1287" width="12.875" style="519" customWidth="1"/>
    <col min="1288" max="1288" width="14.75" style="519" customWidth="1"/>
    <col min="1289" max="1289" width="14.125" style="519" customWidth="1"/>
    <col min="1290" max="1290" width="14.75" style="519" customWidth="1"/>
    <col min="1291" max="1291" width="9.125" style="519"/>
    <col min="1292" max="1302" width="0" style="519" hidden="1" customWidth="1"/>
    <col min="1303" max="1536" width="9.125" style="519"/>
    <col min="1537" max="1538" width="10" style="519" customWidth="1"/>
    <col min="1539" max="1539" width="18" style="519" customWidth="1"/>
    <col min="1540" max="1540" width="16" style="519" customWidth="1"/>
    <col min="1541" max="1542" width="8.625" style="519" customWidth="1"/>
    <col min="1543" max="1543" width="12.875" style="519" customWidth="1"/>
    <col min="1544" max="1544" width="14.75" style="519" customWidth="1"/>
    <col min="1545" max="1545" width="14.125" style="519" customWidth="1"/>
    <col min="1546" max="1546" width="14.75" style="519" customWidth="1"/>
    <col min="1547" max="1547" width="9.125" style="519"/>
    <col min="1548" max="1558" width="0" style="519" hidden="1" customWidth="1"/>
    <col min="1559" max="1792" width="9.125" style="519"/>
    <col min="1793" max="1794" width="10" style="519" customWidth="1"/>
    <col min="1795" max="1795" width="18" style="519" customWidth="1"/>
    <col min="1796" max="1796" width="16" style="519" customWidth="1"/>
    <col min="1797" max="1798" width="8.625" style="519" customWidth="1"/>
    <col min="1799" max="1799" width="12.875" style="519" customWidth="1"/>
    <col min="1800" max="1800" width="14.75" style="519" customWidth="1"/>
    <col min="1801" max="1801" width="14.125" style="519" customWidth="1"/>
    <col min="1802" max="1802" width="14.75" style="519" customWidth="1"/>
    <col min="1803" max="1803" width="9.125" style="519"/>
    <col min="1804" max="1814" width="0" style="519" hidden="1" customWidth="1"/>
    <col min="1815" max="2048" width="9.125" style="519"/>
    <col min="2049" max="2050" width="10" style="519" customWidth="1"/>
    <col min="2051" max="2051" width="18" style="519" customWidth="1"/>
    <col min="2052" max="2052" width="16" style="519" customWidth="1"/>
    <col min="2053" max="2054" width="8.625" style="519" customWidth="1"/>
    <col min="2055" max="2055" width="12.875" style="519" customWidth="1"/>
    <col min="2056" max="2056" width="14.75" style="519" customWidth="1"/>
    <col min="2057" max="2057" width="14.125" style="519" customWidth="1"/>
    <col min="2058" max="2058" width="14.75" style="519" customWidth="1"/>
    <col min="2059" max="2059" width="9.125" style="519"/>
    <col min="2060" max="2070" width="0" style="519" hidden="1" customWidth="1"/>
    <col min="2071" max="2304" width="9.125" style="519"/>
    <col min="2305" max="2306" width="10" style="519" customWidth="1"/>
    <col min="2307" max="2307" width="18" style="519" customWidth="1"/>
    <col min="2308" max="2308" width="16" style="519" customWidth="1"/>
    <col min="2309" max="2310" width="8.625" style="519" customWidth="1"/>
    <col min="2311" max="2311" width="12.875" style="519" customWidth="1"/>
    <col min="2312" max="2312" width="14.75" style="519" customWidth="1"/>
    <col min="2313" max="2313" width="14.125" style="519" customWidth="1"/>
    <col min="2314" max="2314" width="14.75" style="519" customWidth="1"/>
    <col min="2315" max="2315" width="9.125" style="519"/>
    <col min="2316" max="2326" width="0" style="519" hidden="1" customWidth="1"/>
    <col min="2327" max="2560" width="9.125" style="519"/>
    <col min="2561" max="2562" width="10" style="519" customWidth="1"/>
    <col min="2563" max="2563" width="18" style="519" customWidth="1"/>
    <col min="2564" max="2564" width="16" style="519" customWidth="1"/>
    <col min="2565" max="2566" width="8.625" style="519" customWidth="1"/>
    <col min="2567" max="2567" width="12.875" style="519" customWidth="1"/>
    <col min="2568" max="2568" width="14.75" style="519" customWidth="1"/>
    <col min="2569" max="2569" width="14.125" style="519" customWidth="1"/>
    <col min="2570" max="2570" width="14.75" style="519" customWidth="1"/>
    <col min="2571" max="2571" width="9.125" style="519"/>
    <col min="2572" max="2582" width="0" style="519" hidden="1" customWidth="1"/>
    <col min="2583" max="2816" width="9.125" style="519"/>
    <col min="2817" max="2818" width="10" style="519" customWidth="1"/>
    <col min="2819" max="2819" width="18" style="519" customWidth="1"/>
    <col min="2820" max="2820" width="16" style="519" customWidth="1"/>
    <col min="2821" max="2822" width="8.625" style="519" customWidth="1"/>
    <col min="2823" max="2823" width="12.875" style="519" customWidth="1"/>
    <col min="2824" max="2824" width="14.75" style="519" customWidth="1"/>
    <col min="2825" max="2825" width="14.125" style="519" customWidth="1"/>
    <col min="2826" max="2826" width="14.75" style="519" customWidth="1"/>
    <col min="2827" max="2827" width="9.125" style="519"/>
    <col min="2828" max="2838" width="0" style="519" hidden="1" customWidth="1"/>
    <col min="2839" max="3072" width="9.125" style="519"/>
    <col min="3073" max="3074" width="10" style="519" customWidth="1"/>
    <col min="3075" max="3075" width="18" style="519" customWidth="1"/>
    <col min="3076" max="3076" width="16" style="519" customWidth="1"/>
    <col min="3077" max="3078" width="8.625" style="519" customWidth="1"/>
    <col min="3079" max="3079" width="12.875" style="519" customWidth="1"/>
    <col min="3080" max="3080" width="14.75" style="519" customWidth="1"/>
    <col min="3081" max="3081" width="14.125" style="519" customWidth="1"/>
    <col min="3082" max="3082" width="14.75" style="519" customWidth="1"/>
    <col min="3083" max="3083" width="9.125" style="519"/>
    <col min="3084" max="3094" width="0" style="519" hidden="1" customWidth="1"/>
    <col min="3095" max="3328" width="9.125" style="519"/>
    <col min="3329" max="3330" width="10" style="519" customWidth="1"/>
    <col min="3331" max="3331" width="18" style="519" customWidth="1"/>
    <col min="3332" max="3332" width="16" style="519" customWidth="1"/>
    <col min="3333" max="3334" width="8.625" style="519" customWidth="1"/>
    <col min="3335" max="3335" width="12.875" style="519" customWidth="1"/>
    <col min="3336" max="3336" width="14.75" style="519" customWidth="1"/>
    <col min="3337" max="3337" width="14.125" style="519" customWidth="1"/>
    <col min="3338" max="3338" width="14.75" style="519" customWidth="1"/>
    <col min="3339" max="3339" width="9.125" style="519"/>
    <col min="3340" max="3350" width="0" style="519" hidden="1" customWidth="1"/>
    <col min="3351" max="3584" width="9.125" style="519"/>
    <col min="3585" max="3586" width="10" style="519" customWidth="1"/>
    <col min="3587" max="3587" width="18" style="519" customWidth="1"/>
    <col min="3588" max="3588" width="16" style="519" customWidth="1"/>
    <col min="3589" max="3590" width="8.625" style="519" customWidth="1"/>
    <col min="3591" max="3591" width="12.875" style="519" customWidth="1"/>
    <col min="3592" max="3592" width="14.75" style="519" customWidth="1"/>
    <col min="3593" max="3593" width="14.125" style="519" customWidth="1"/>
    <col min="3594" max="3594" width="14.75" style="519" customWidth="1"/>
    <col min="3595" max="3595" width="9.125" style="519"/>
    <col min="3596" max="3606" width="0" style="519" hidden="1" customWidth="1"/>
    <col min="3607" max="3840" width="9.125" style="519"/>
    <col min="3841" max="3842" width="10" style="519" customWidth="1"/>
    <col min="3843" max="3843" width="18" style="519" customWidth="1"/>
    <col min="3844" max="3844" width="16" style="519" customWidth="1"/>
    <col min="3845" max="3846" width="8.625" style="519" customWidth="1"/>
    <col min="3847" max="3847" width="12.875" style="519" customWidth="1"/>
    <col min="3848" max="3848" width="14.75" style="519" customWidth="1"/>
    <col min="3849" max="3849" width="14.125" style="519" customWidth="1"/>
    <col min="3850" max="3850" width="14.75" style="519" customWidth="1"/>
    <col min="3851" max="3851" width="9.125" style="519"/>
    <col min="3852" max="3862" width="0" style="519" hidden="1" customWidth="1"/>
    <col min="3863" max="4096" width="9.125" style="519"/>
    <col min="4097" max="4098" width="10" style="519" customWidth="1"/>
    <col min="4099" max="4099" width="18" style="519" customWidth="1"/>
    <col min="4100" max="4100" width="16" style="519" customWidth="1"/>
    <col min="4101" max="4102" width="8.625" style="519" customWidth="1"/>
    <col min="4103" max="4103" width="12.875" style="519" customWidth="1"/>
    <col min="4104" max="4104" width="14.75" style="519" customWidth="1"/>
    <col min="4105" max="4105" width="14.125" style="519" customWidth="1"/>
    <col min="4106" max="4106" width="14.75" style="519" customWidth="1"/>
    <col min="4107" max="4107" width="9.125" style="519"/>
    <col min="4108" max="4118" width="0" style="519" hidden="1" customWidth="1"/>
    <col min="4119" max="4352" width="9.125" style="519"/>
    <col min="4353" max="4354" width="10" style="519" customWidth="1"/>
    <col min="4355" max="4355" width="18" style="519" customWidth="1"/>
    <col min="4356" max="4356" width="16" style="519" customWidth="1"/>
    <col min="4357" max="4358" width="8.625" style="519" customWidth="1"/>
    <col min="4359" max="4359" width="12.875" style="519" customWidth="1"/>
    <col min="4360" max="4360" width="14.75" style="519" customWidth="1"/>
    <col min="4361" max="4361" width="14.125" style="519" customWidth="1"/>
    <col min="4362" max="4362" width="14.75" style="519" customWidth="1"/>
    <col min="4363" max="4363" width="9.125" style="519"/>
    <col min="4364" max="4374" width="0" style="519" hidden="1" customWidth="1"/>
    <col min="4375" max="4608" width="9.125" style="519"/>
    <col min="4609" max="4610" width="10" style="519" customWidth="1"/>
    <col min="4611" max="4611" width="18" style="519" customWidth="1"/>
    <col min="4612" max="4612" width="16" style="519" customWidth="1"/>
    <col min="4613" max="4614" width="8.625" style="519" customWidth="1"/>
    <col min="4615" max="4615" width="12.875" style="519" customWidth="1"/>
    <col min="4616" max="4616" width="14.75" style="519" customWidth="1"/>
    <col min="4617" max="4617" width="14.125" style="519" customWidth="1"/>
    <col min="4618" max="4618" width="14.75" style="519" customWidth="1"/>
    <col min="4619" max="4619" width="9.125" style="519"/>
    <col min="4620" max="4630" width="0" style="519" hidden="1" customWidth="1"/>
    <col min="4631" max="4864" width="9.125" style="519"/>
    <col min="4865" max="4866" width="10" style="519" customWidth="1"/>
    <col min="4867" max="4867" width="18" style="519" customWidth="1"/>
    <col min="4868" max="4868" width="16" style="519" customWidth="1"/>
    <col min="4869" max="4870" width="8.625" style="519" customWidth="1"/>
    <col min="4871" max="4871" width="12.875" style="519" customWidth="1"/>
    <col min="4872" max="4872" width="14.75" style="519" customWidth="1"/>
    <col min="4873" max="4873" width="14.125" style="519" customWidth="1"/>
    <col min="4874" max="4874" width="14.75" style="519" customWidth="1"/>
    <col min="4875" max="4875" width="9.125" style="519"/>
    <col min="4876" max="4886" width="0" style="519" hidden="1" customWidth="1"/>
    <col min="4887" max="5120" width="9.125" style="519"/>
    <col min="5121" max="5122" width="10" style="519" customWidth="1"/>
    <col min="5123" max="5123" width="18" style="519" customWidth="1"/>
    <col min="5124" max="5124" width="16" style="519" customWidth="1"/>
    <col min="5125" max="5126" width="8.625" style="519" customWidth="1"/>
    <col min="5127" max="5127" width="12.875" style="519" customWidth="1"/>
    <col min="5128" max="5128" width="14.75" style="519" customWidth="1"/>
    <col min="5129" max="5129" width="14.125" style="519" customWidth="1"/>
    <col min="5130" max="5130" width="14.75" style="519" customWidth="1"/>
    <col min="5131" max="5131" width="9.125" style="519"/>
    <col min="5132" max="5142" width="0" style="519" hidden="1" customWidth="1"/>
    <col min="5143" max="5376" width="9.125" style="519"/>
    <col min="5377" max="5378" width="10" style="519" customWidth="1"/>
    <col min="5379" max="5379" width="18" style="519" customWidth="1"/>
    <col min="5380" max="5380" width="16" style="519" customWidth="1"/>
    <col min="5381" max="5382" width="8.625" style="519" customWidth="1"/>
    <col min="5383" max="5383" width="12.875" style="519" customWidth="1"/>
    <col min="5384" max="5384" width="14.75" style="519" customWidth="1"/>
    <col min="5385" max="5385" width="14.125" style="519" customWidth="1"/>
    <col min="5386" max="5386" width="14.75" style="519" customWidth="1"/>
    <col min="5387" max="5387" width="9.125" style="519"/>
    <col min="5388" max="5398" width="0" style="519" hidden="1" customWidth="1"/>
    <col min="5399" max="5632" width="9.125" style="519"/>
    <col min="5633" max="5634" width="10" style="519" customWidth="1"/>
    <col min="5635" max="5635" width="18" style="519" customWidth="1"/>
    <col min="5636" max="5636" width="16" style="519" customWidth="1"/>
    <col min="5637" max="5638" width="8.625" style="519" customWidth="1"/>
    <col min="5639" max="5639" width="12.875" style="519" customWidth="1"/>
    <col min="5640" max="5640" width="14.75" style="519" customWidth="1"/>
    <col min="5641" max="5641" width="14.125" style="519" customWidth="1"/>
    <col min="5642" max="5642" width="14.75" style="519" customWidth="1"/>
    <col min="5643" max="5643" width="9.125" style="519"/>
    <col min="5644" max="5654" width="0" style="519" hidden="1" customWidth="1"/>
    <col min="5655" max="5888" width="9.125" style="519"/>
    <col min="5889" max="5890" width="10" style="519" customWidth="1"/>
    <col min="5891" max="5891" width="18" style="519" customWidth="1"/>
    <col min="5892" max="5892" width="16" style="519" customWidth="1"/>
    <col min="5893" max="5894" width="8.625" style="519" customWidth="1"/>
    <col min="5895" max="5895" width="12.875" style="519" customWidth="1"/>
    <col min="5896" max="5896" width="14.75" style="519" customWidth="1"/>
    <col min="5897" max="5897" width="14.125" style="519" customWidth="1"/>
    <col min="5898" max="5898" width="14.75" style="519" customWidth="1"/>
    <col min="5899" max="5899" width="9.125" style="519"/>
    <col min="5900" max="5910" width="0" style="519" hidden="1" customWidth="1"/>
    <col min="5911" max="6144" width="9.125" style="519"/>
    <col min="6145" max="6146" width="10" style="519" customWidth="1"/>
    <col min="6147" max="6147" width="18" style="519" customWidth="1"/>
    <col min="6148" max="6148" width="16" style="519" customWidth="1"/>
    <col min="6149" max="6150" width="8.625" style="519" customWidth="1"/>
    <col min="6151" max="6151" width="12.875" style="519" customWidth="1"/>
    <col min="6152" max="6152" width="14.75" style="519" customWidth="1"/>
    <col min="6153" max="6153" width="14.125" style="519" customWidth="1"/>
    <col min="6154" max="6154" width="14.75" style="519" customWidth="1"/>
    <col min="6155" max="6155" width="9.125" style="519"/>
    <col min="6156" max="6166" width="0" style="519" hidden="1" customWidth="1"/>
    <col min="6167" max="6400" width="9.125" style="519"/>
    <col min="6401" max="6402" width="10" style="519" customWidth="1"/>
    <col min="6403" max="6403" width="18" style="519" customWidth="1"/>
    <col min="6404" max="6404" width="16" style="519" customWidth="1"/>
    <col min="6405" max="6406" width="8.625" style="519" customWidth="1"/>
    <col min="6407" max="6407" width="12.875" style="519" customWidth="1"/>
    <col min="6408" max="6408" width="14.75" style="519" customWidth="1"/>
    <col min="6409" max="6409" width="14.125" style="519" customWidth="1"/>
    <col min="6410" max="6410" width="14.75" style="519" customWidth="1"/>
    <col min="6411" max="6411" width="9.125" style="519"/>
    <col min="6412" max="6422" width="0" style="519" hidden="1" customWidth="1"/>
    <col min="6423" max="6656" width="9.125" style="519"/>
    <col min="6657" max="6658" width="10" style="519" customWidth="1"/>
    <col min="6659" max="6659" width="18" style="519" customWidth="1"/>
    <col min="6660" max="6660" width="16" style="519" customWidth="1"/>
    <col min="6661" max="6662" width="8.625" style="519" customWidth="1"/>
    <col min="6663" max="6663" width="12.875" style="519" customWidth="1"/>
    <col min="6664" max="6664" width="14.75" style="519" customWidth="1"/>
    <col min="6665" max="6665" width="14.125" style="519" customWidth="1"/>
    <col min="6666" max="6666" width="14.75" style="519" customWidth="1"/>
    <col min="6667" max="6667" width="9.125" style="519"/>
    <col min="6668" max="6678" width="0" style="519" hidden="1" customWidth="1"/>
    <col min="6679" max="6912" width="9.125" style="519"/>
    <col min="6913" max="6914" width="10" style="519" customWidth="1"/>
    <col min="6915" max="6915" width="18" style="519" customWidth="1"/>
    <col min="6916" max="6916" width="16" style="519" customWidth="1"/>
    <col min="6917" max="6918" width="8.625" style="519" customWidth="1"/>
    <col min="6919" max="6919" width="12.875" style="519" customWidth="1"/>
    <col min="6920" max="6920" width="14.75" style="519" customWidth="1"/>
    <col min="6921" max="6921" width="14.125" style="519" customWidth="1"/>
    <col min="6922" max="6922" width="14.75" style="519" customWidth="1"/>
    <col min="6923" max="6923" width="9.125" style="519"/>
    <col min="6924" max="6934" width="0" style="519" hidden="1" customWidth="1"/>
    <col min="6935" max="7168" width="9.125" style="519"/>
    <col min="7169" max="7170" width="10" style="519" customWidth="1"/>
    <col min="7171" max="7171" width="18" style="519" customWidth="1"/>
    <col min="7172" max="7172" width="16" style="519" customWidth="1"/>
    <col min="7173" max="7174" width="8.625" style="519" customWidth="1"/>
    <col min="7175" max="7175" width="12.875" style="519" customWidth="1"/>
    <col min="7176" max="7176" width="14.75" style="519" customWidth="1"/>
    <col min="7177" max="7177" width="14.125" style="519" customWidth="1"/>
    <col min="7178" max="7178" width="14.75" style="519" customWidth="1"/>
    <col min="7179" max="7179" width="9.125" style="519"/>
    <col min="7180" max="7190" width="0" style="519" hidden="1" customWidth="1"/>
    <col min="7191" max="7424" width="9.125" style="519"/>
    <col min="7425" max="7426" width="10" style="519" customWidth="1"/>
    <col min="7427" max="7427" width="18" style="519" customWidth="1"/>
    <col min="7428" max="7428" width="16" style="519" customWidth="1"/>
    <col min="7429" max="7430" width="8.625" style="519" customWidth="1"/>
    <col min="7431" max="7431" width="12.875" style="519" customWidth="1"/>
    <col min="7432" max="7432" width="14.75" style="519" customWidth="1"/>
    <col min="7433" max="7433" width="14.125" style="519" customWidth="1"/>
    <col min="7434" max="7434" width="14.75" style="519" customWidth="1"/>
    <col min="7435" max="7435" width="9.125" style="519"/>
    <col min="7436" max="7446" width="0" style="519" hidden="1" customWidth="1"/>
    <col min="7447" max="7680" width="9.125" style="519"/>
    <col min="7681" max="7682" width="10" style="519" customWidth="1"/>
    <col min="7683" max="7683" width="18" style="519" customWidth="1"/>
    <col min="7684" max="7684" width="16" style="519" customWidth="1"/>
    <col min="7685" max="7686" width="8.625" style="519" customWidth="1"/>
    <col min="7687" max="7687" width="12.875" style="519" customWidth="1"/>
    <col min="7688" max="7688" width="14.75" style="519" customWidth="1"/>
    <col min="7689" max="7689" width="14.125" style="519" customWidth="1"/>
    <col min="7690" max="7690" width="14.75" style="519" customWidth="1"/>
    <col min="7691" max="7691" width="9.125" style="519"/>
    <col min="7692" max="7702" width="0" style="519" hidden="1" customWidth="1"/>
    <col min="7703" max="7936" width="9.125" style="519"/>
    <col min="7937" max="7938" width="10" style="519" customWidth="1"/>
    <col min="7939" max="7939" width="18" style="519" customWidth="1"/>
    <col min="7940" max="7940" width="16" style="519" customWidth="1"/>
    <col min="7941" max="7942" width="8.625" style="519" customWidth="1"/>
    <col min="7943" max="7943" width="12.875" style="519" customWidth="1"/>
    <col min="7944" max="7944" width="14.75" style="519" customWidth="1"/>
    <col min="7945" max="7945" width="14.125" style="519" customWidth="1"/>
    <col min="7946" max="7946" width="14.75" style="519" customWidth="1"/>
    <col min="7947" max="7947" width="9.125" style="519"/>
    <col min="7948" max="7958" width="0" style="519" hidden="1" customWidth="1"/>
    <col min="7959" max="8192" width="9.125" style="519"/>
    <col min="8193" max="8194" width="10" style="519" customWidth="1"/>
    <col min="8195" max="8195" width="18" style="519" customWidth="1"/>
    <col min="8196" max="8196" width="16" style="519" customWidth="1"/>
    <col min="8197" max="8198" width="8.625" style="519" customWidth="1"/>
    <col min="8199" max="8199" width="12.875" style="519" customWidth="1"/>
    <col min="8200" max="8200" width="14.75" style="519" customWidth="1"/>
    <col min="8201" max="8201" width="14.125" style="519" customWidth="1"/>
    <col min="8202" max="8202" width="14.75" style="519" customWidth="1"/>
    <col min="8203" max="8203" width="9.125" style="519"/>
    <col min="8204" max="8214" width="0" style="519" hidden="1" customWidth="1"/>
    <col min="8215" max="8448" width="9.125" style="519"/>
    <col min="8449" max="8450" width="10" style="519" customWidth="1"/>
    <col min="8451" max="8451" width="18" style="519" customWidth="1"/>
    <col min="8452" max="8452" width="16" style="519" customWidth="1"/>
    <col min="8453" max="8454" width="8.625" style="519" customWidth="1"/>
    <col min="8455" max="8455" width="12.875" style="519" customWidth="1"/>
    <col min="8456" max="8456" width="14.75" style="519" customWidth="1"/>
    <col min="8457" max="8457" width="14.125" style="519" customWidth="1"/>
    <col min="8458" max="8458" width="14.75" style="519" customWidth="1"/>
    <col min="8459" max="8459" width="9.125" style="519"/>
    <col min="8460" max="8470" width="0" style="519" hidden="1" customWidth="1"/>
    <col min="8471" max="8704" width="9.125" style="519"/>
    <col min="8705" max="8706" width="10" style="519" customWidth="1"/>
    <col min="8707" max="8707" width="18" style="519" customWidth="1"/>
    <col min="8708" max="8708" width="16" style="519" customWidth="1"/>
    <col min="8709" max="8710" width="8.625" style="519" customWidth="1"/>
    <col min="8711" max="8711" width="12.875" style="519" customWidth="1"/>
    <col min="8712" max="8712" width="14.75" style="519" customWidth="1"/>
    <col min="8713" max="8713" width="14.125" style="519" customWidth="1"/>
    <col min="8714" max="8714" width="14.75" style="519" customWidth="1"/>
    <col min="8715" max="8715" width="9.125" style="519"/>
    <col min="8716" max="8726" width="0" style="519" hidden="1" customWidth="1"/>
    <col min="8727" max="8960" width="9.125" style="519"/>
    <col min="8961" max="8962" width="10" style="519" customWidth="1"/>
    <col min="8963" max="8963" width="18" style="519" customWidth="1"/>
    <col min="8964" max="8964" width="16" style="519" customWidth="1"/>
    <col min="8965" max="8966" width="8.625" style="519" customWidth="1"/>
    <col min="8967" max="8967" width="12.875" style="519" customWidth="1"/>
    <col min="8968" max="8968" width="14.75" style="519" customWidth="1"/>
    <col min="8969" max="8969" width="14.125" style="519" customWidth="1"/>
    <col min="8970" max="8970" width="14.75" style="519" customWidth="1"/>
    <col min="8971" max="8971" width="9.125" style="519"/>
    <col min="8972" max="8982" width="0" style="519" hidden="1" customWidth="1"/>
    <col min="8983" max="9216" width="9.125" style="519"/>
    <col min="9217" max="9218" width="10" style="519" customWidth="1"/>
    <col min="9219" max="9219" width="18" style="519" customWidth="1"/>
    <col min="9220" max="9220" width="16" style="519" customWidth="1"/>
    <col min="9221" max="9222" width="8.625" style="519" customWidth="1"/>
    <col min="9223" max="9223" width="12.875" style="519" customWidth="1"/>
    <col min="9224" max="9224" width="14.75" style="519" customWidth="1"/>
    <col min="9225" max="9225" width="14.125" style="519" customWidth="1"/>
    <col min="9226" max="9226" width="14.75" style="519" customWidth="1"/>
    <col min="9227" max="9227" width="9.125" style="519"/>
    <col min="9228" max="9238" width="0" style="519" hidden="1" customWidth="1"/>
    <col min="9239" max="9472" width="9.125" style="519"/>
    <col min="9473" max="9474" width="10" style="519" customWidth="1"/>
    <col min="9475" max="9475" width="18" style="519" customWidth="1"/>
    <col min="9476" max="9476" width="16" style="519" customWidth="1"/>
    <col min="9477" max="9478" width="8.625" style="519" customWidth="1"/>
    <col min="9479" max="9479" width="12.875" style="519" customWidth="1"/>
    <col min="9480" max="9480" width="14.75" style="519" customWidth="1"/>
    <col min="9481" max="9481" width="14.125" style="519" customWidth="1"/>
    <col min="9482" max="9482" width="14.75" style="519" customWidth="1"/>
    <col min="9483" max="9483" width="9.125" style="519"/>
    <col min="9484" max="9494" width="0" style="519" hidden="1" customWidth="1"/>
    <col min="9495" max="9728" width="9.125" style="519"/>
    <col min="9729" max="9730" width="10" style="519" customWidth="1"/>
    <col min="9731" max="9731" width="18" style="519" customWidth="1"/>
    <col min="9732" max="9732" width="16" style="519" customWidth="1"/>
    <col min="9733" max="9734" width="8.625" style="519" customWidth="1"/>
    <col min="9735" max="9735" width="12.875" style="519" customWidth="1"/>
    <col min="9736" max="9736" width="14.75" style="519" customWidth="1"/>
    <col min="9737" max="9737" width="14.125" style="519" customWidth="1"/>
    <col min="9738" max="9738" width="14.75" style="519" customWidth="1"/>
    <col min="9739" max="9739" width="9.125" style="519"/>
    <col min="9740" max="9750" width="0" style="519" hidden="1" customWidth="1"/>
    <col min="9751" max="9984" width="9.125" style="519"/>
    <col min="9985" max="9986" width="10" style="519" customWidth="1"/>
    <col min="9987" max="9987" width="18" style="519" customWidth="1"/>
    <col min="9988" max="9988" width="16" style="519" customWidth="1"/>
    <col min="9989" max="9990" width="8.625" style="519" customWidth="1"/>
    <col min="9991" max="9991" width="12.875" style="519" customWidth="1"/>
    <col min="9992" max="9992" width="14.75" style="519" customWidth="1"/>
    <col min="9993" max="9993" width="14.125" style="519" customWidth="1"/>
    <col min="9994" max="9994" width="14.75" style="519" customWidth="1"/>
    <col min="9995" max="9995" width="9.125" style="519"/>
    <col min="9996" max="10006" width="0" style="519" hidden="1" customWidth="1"/>
    <col min="10007" max="10240" width="9.125" style="519"/>
    <col min="10241" max="10242" width="10" style="519" customWidth="1"/>
    <col min="10243" max="10243" width="18" style="519" customWidth="1"/>
    <col min="10244" max="10244" width="16" style="519" customWidth="1"/>
    <col min="10245" max="10246" width="8.625" style="519" customWidth="1"/>
    <col min="10247" max="10247" width="12.875" style="519" customWidth="1"/>
    <col min="10248" max="10248" width="14.75" style="519" customWidth="1"/>
    <col min="10249" max="10249" width="14.125" style="519" customWidth="1"/>
    <col min="10250" max="10250" width="14.75" style="519" customWidth="1"/>
    <col min="10251" max="10251" width="9.125" style="519"/>
    <col min="10252" max="10262" width="0" style="519" hidden="1" customWidth="1"/>
    <col min="10263" max="10496" width="9.125" style="519"/>
    <col min="10497" max="10498" width="10" style="519" customWidth="1"/>
    <col min="10499" max="10499" width="18" style="519" customWidth="1"/>
    <col min="10500" max="10500" width="16" style="519" customWidth="1"/>
    <col min="10501" max="10502" width="8.625" style="519" customWidth="1"/>
    <col min="10503" max="10503" width="12.875" style="519" customWidth="1"/>
    <col min="10504" max="10504" width="14.75" style="519" customWidth="1"/>
    <col min="10505" max="10505" width="14.125" style="519" customWidth="1"/>
    <col min="10506" max="10506" width="14.75" style="519" customWidth="1"/>
    <col min="10507" max="10507" width="9.125" style="519"/>
    <col min="10508" max="10518" width="0" style="519" hidden="1" customWidth="1"/>
    <col min="10519" max="10752" width="9.125" style="519"/>
    <col min="10753" max="10754" width="10" style="519" customWidth="1"/>
    <col min="10755" max="10755" width="18" style="519" customWidth="1"/>
    <col min="10756" max="10756" width="16" style="519" customWidth="1"/>
    <col min="10757" max="10758" width="8.625" style="519" customWidth="1"/>
    <col min="10759" max="10759" width="12.875" style="519" customWidth="1"/>
    <col min="10760" max="10760" width="14.75" style="519" customWidth="1"/>
    <col min="10761" max="10761" width="14.125" style="519" customWidth="1"/>
    <col min="10762" max="10762" width="14.75" style="519" customWidth="1"/>
    <col min="10763" max="10763" width="9.125" style="519"/>
    <col min="10764" max="10774" width="0" style="519" hidden="1" customWidth="1"/>
    <col min="10775" max="11008" width="9.125" style="519"/>
    <col min="11009" max="11010" width="10" style="519" customWidth="1"/>
    <col min="11011" max="11011" width="18" style="519" customWidth="1"/>
    <col min="11012" max="11012" width="16" style="519" customWidth="1"/>
    <col min="11013" max="11014" width="8.625" style="519" customWidth="1"/>
    <col min="11015" max="11015" width="12.875" style="519" customWidth="1"/>
    <col min="11016" max="11016" width="14.75" style="519" customWidth="1"/>
    <col min="11017" max="11017" width="14.125" style="519" customWidth="1"/>
    <col min="11018" max="11018" width="14.75" style="519" customWidth="1"/>
    <col min="11019" max="11019" width="9.125" style="519"/>
    <col min="11020" max="11030" width="0" style="519" hidden="1" customWidth="1"/>
    <col min="11031" max="11264" width="9.125" style="519"/>
    <col min="11265" max="11266" width="10" style="519" customWidth="1"/>
    <col min="11267" max="11267" width="18" style="519" customWidth="1"/>
    <col min="11268" max="11268" width="16" style="519" customWidth="1"/>
    <col min="11269" max="11270" width="8.625" style="519" customWidth="1"/>
    <col min="11271" max="11271" width="12.875" style="519" customWidth="1"/>
    <col min="11272" max="11272" width="14.75" style="519" customWidth="1"/>
    <col min="11273" max="11273" width="14.125" style="519" customWidth="1"/>
    <col min="11274" max="11274" width="14.75" style="519" customWidth="1"/>
    <col min="11275" max="11275" width="9.125" style="519"/>
    <col min="11276" max="11286" width="0" style="519" hidden="1" customWidth="1"/>
    <col min="11287" max="11520" width="9.125" style="519"/>
    <col min="11521" max="11522" width="10" style="519" customWidth="1"/>
    <col min="11523" max="11523" width="18" style="519" customWidth="1"/>
    <col min="11524" max="11524" width="16" style="519" customWidth="1"/>
    <col min="11525" max="11526" width="8.625" style="519" customWidth="1"/>
    <col min="11527" max="11527" width="12.875" style="519" customWidth="1"/>
    <col min="11528" max="11528" width="14.75" style="519" customWidth="1"/>
    <col min="11529" max="11529" width="14.125" style="519" customWidth="1"/>
    <col min="11530" max="11530" width="14.75" style="519" customWidth="1"/>
    <col min="11531" max="11531" width="9.125" style="519"/>
    <col min="11532" max="11542" width="0" style="519" hidden="1" customWidth="1"/>
    <col min="11543" max="11776" width="9.125" style="519"/>
    <col min="11777" max="11778" width="10" style="519" customWidth="1"/>
    <col min="11779" max="11779" width="18" style="519" customWidth="1"/>
    <col min="11780" max="11780" width="16" style="519" customWidth="1"/>
    <col min="11781" max="11782" width="8.625" style="519" customWidth="1"/>
    <col min="11783" max="11783" width="12.875" style="519" customWidth="1"/>
    <col min="11784" max="11784" width="14.75" style="519" customWidth="1"/>
    <col min="11785" max="11785" width="14.125" style="519" customWidth="1"/>
    <col min="11786" max="11786" width="14.75" style="519" customWidth="1"/>
    <col min="11787" max="11787" width="9.125" style="519"/>
    <col min="11788" max="11798" width="0" style="519" hidden="1" customWidth="1"/>
    <col min="11799" max="12032" width="9.125" style="519"/>
    <col min="12033" max="12034" width="10" style="519" customWidth="1"/>
    <col min="12035" max="12035" width="18" style="519" customWidth="1"/>
    <col min="12036" max="12036" width="16" style="519" customWidth="1"/>
    <col min="12037" max="12038" width="8.625" style="519" customWidth="1"/>
    <col min="12039" max="12039" width="12.875" style="519" customWidth="1"/>
    <col min="12040" max="12040" width="14.75" style="519" customWidth="1"/>
    <col min="12041" max="12041" width="14.125" style="519" customWidth="1"/>
    <col min="12042" max="12042" width="14.75" style="519" customWidth="1"/>
    <col min="12043" max="12043" width="9.125" style="519"/>
    <col min="12044" max="12054" width="0" style="519" hidden="1" customWidth="1"/>
    <col min="12055" max="12288" width="9.125" style="519"/>
    <col min="12289" max="12290" width="10" style="519" customWidth="1"/>
    <col min="12291" max="12291" width="18" style="519" customWidth="1"/>
    <col min="12292" max="12292" width="16" style="519" customWidth="1"/>
    <col min="12293" max="12294" width="8.625" style="519" customWidth="1"/>
    <col min="12295" max="12295" width="12.875" style="519" customWidth="1"/>
    <col min="12296" max="12296" width="14.75" style="519" customWidth="1"/>
    <col min="12297" max="12297" width="14.125" style="519" customWidth="1"/>
    <col min="12298" max="12298" width="14.75" style="519" customWidth="1"/>
    <col min="12299" max="12299" width="9.125" style="519"/>
    <col min="12300" max="12310" width="0" style="519" hidden="1" customWidth="1"/>
    <col min="12311" max="12544" width="9.125" style="519"/>
    <col min="12545" max="12546" width="10" style="519" customWidth="1"/>
    <col min="12547" max="12547" width="18" style="519" customWidth="1"/>
    <col min="12548" max="12548" width="16" style="519" customWidth="1"/>
    <col min="12549" max="12550" width="8.625" style="519" customWidth="1"/>
    <col min="12551" max="12551" width="12.875" style="519" customWidth="1"/>
    <col min="12552" max="12552" width="14.75" style="519" customWidth="1"/>
    <col min="12553" max="12553" width="14.125" style="519" customWidth="1"/>
    <col min="12554" max="12554" width="14.75" style="519" customWidth="1"/>
    <col min="12555" max="12555" width="9.125" style="519"/>
    <col min="12556" max="12566" width="0" style="519" hidden="1" customWidth="1"/>
    <col min="12567" max="12800" width="9.125" style="519"/>
    <col min="12801" max="12802" width="10" style="519" customWidth="1"/>
    <col min="12803" max="12803" width="18" style="519" customWidth="1"/>
    <col min="12804" max="12804" width="16" style="519" customWidth="1"/>
    <col min="12805" max="12806" width="8.625" style="519" customWidth="1"/>
    <col min="12807" max="12807" width="12.875" style="519" customWidth="1"/>
    <col min="12808" max="12808" width="14.75" style="519" customWidth="1"/>
    <col min="12809" max="12809" width="14.125" style="519" customWidth="1"/>
    <col min="12810" max="12810" width="14.75" style="519" customWidth="1"/>
    <col min="12811" max="12811" width="9.125" style="519"/>
    <col min="12812" max="12822" width="0" style="519" hidden="1" customWidth="1"/>
    <col min="12823" max="13056" width="9.125" style="519"/>
    <col min="13057" max="13058" width="10" style="519" customWidth="1"/>
    <col min="13059" max="13059" width="18" style="519" customWidth="1"/>
    <col min="13060" max="13060" width="16" style="519" customWidth="1"/>
    <col min="13061" max="13062" width="8.625" style="519" customWidth="1"/>
    <col min="13063" max="13063" width="12.875" style="519" customWidth="1"/>
    <col min="13064" max="13064" width="14.75" style="519" customWidth="1"/>
    <col min="13065" max="13065" width="14.125" style="519" customWidth="1"/>
    <col min="13066" max="13066" width="14.75" style="519" customWidth="1"/>
    <col min="13067" max="13067" width="9.125" style="519"/>
    <col min="13068" max="13078" width="0" style="519" hidden="1" customWidth="1"/>
    <col min="13079" max="13312" width="9.125" style="519"/>
    <col min="13313" max="13314" width="10" style="519" customWidth="1"/>
    <col min="13315" max="13315" width="18" style="519" customWidth="1"/>
    <col min="13316" max="13316" width="16" style="519" customWidth="1"/>
    <col min="13317" max="13318" width="8.625" style="519" customWidth="1"/>
    <col min="13319" max="13319" width="12.875" style="519" customWidth="1"/>
    <col min="13320" max="13320" width="14.75" style="519" customWidth="1"/>
    <col min="13321" max="13321" width="14.125" style="519" customWidth="1"/>
    <col min="13322" max="13322" width="14.75" style="519" customWidth="1"/>
    <col min="13323" max="13323" width="9.125" style="519"/>
    <col min="13324" max="13334" width="0" style="519" hidden="1" customWidth="1"/>
    <col min="13335" max="13568" width="9.125" style="519"/>
    <col min="13569" max="13570" width="10" style="519" customWidth="1"/>
    <col min="13571" max="13571" width="18" style="519" customWidth="1"/>
    <col min="13572" max="13572" width="16" style="519" customWidth="1"/>
    <col min="13573" max="13574" width="8.625" style="519" customWidth="1"/>
    <col min="13575" max="13575" width="12.875" style="519" customWidth="1"/>
    <col min="13576" max="13576" width="14.75" style="519" customWidth="1"/>
    <col min="13577" max="13577" width="14.125" style="519" customWidth="1"/>
    <col min="13578" max="13578" width="14.75" style="519" customWidth="1"/>
    <col min="13579" max="13579" width="9.125" style="519"/>
    <col min="13580" max="13590" width="0" style="519" hidden="1" customWidth="1"/>
    <col min="13591" max="13824" width="9.125" style="519"/>
    <col min="13825" max="13826" width="10" style="519" customWidth="1"/>
    <col min="13827" max="13827" width="18" style="519" customWidth="1"/>
    <col min="13828" max="13828" width="16" style="519" customWidth="1"/>
    <col min="13829" max="13830" width="8.625" style="519" customWidth="1"/>
    <col min="13831" max="13831" width="12.875" style="519" customWidth="1"/>
    <col min="13832" max="13832" width="14.75" style="519" customWidth="1"/>
    <col min="13833" max="13833" width="14.125" style="519" customWidth="1"/>
    <col min="13834" max="13834" width="14.75" style="519" customWidth="1"/>
    <col min="13835" max="13835" width="9.125" style="519"/>
    <col min="13836" max="13846" width="0" style="519" hidden="1" customWidth="1"/>
    <col min="13847" max="14080" width="9.125" style="519"/>
    <col min="14081" max="14082" width="10" style="519" customWidth="1"/>
    <col min="14083" max="14083" width="18" style="519" customWidth="1"/>
    <col min="14084" max="14084" width="16" style="519" customWidth="1"/>
    <col min="14085" max="14086" width="8.625" style="519" customWidth="1"/>
    <col min="14087" max="14087" width="12.875" style="519" customWidth="1"/>
    <col min="14088" max="14088" width="14.75" style="519" customWidth="1"/>
    <col min="14089" max="14089" width="14.125" style="519" customWidth="1"/>
    <col min="14090" max="14090" width="14.75" style="519" customWidth="1"/>
    <col min="14091" max="14091" width="9.125" style="519"/>
    <col min="14092" max="14102" width="0" style="519" hidden="1" customWidth="1"/>
    <col min="14103" max="14336" width="9.125" style="519"/>
    <col min="14337" max="14338" width="10" style="519" customWidth="1"/>
    <col min="14339" max="14339" width="18" style="519" customWidth="1"/>
    <col min="14340" max="14340" width="16" style="519" customWidth="1"/>
    <col min="14341" max="14342" width="8.625" style="519" customWidth="1"/>
    <col min="14343" max="14343" width="12.875" style="519" customWidth="1"/>
    <col min="14344" max="14344" width="14.75" style="519" customWidth="1"/>
    <col min="14345" max="14345" width="14.125" style="519" customWidth="1"/>
    <col min="14346" max="14346" width="14.75" style="519" customWidth="1"/>
    <col min="14347" max="14347" width="9.125" style="519"/>
    <col min="14348" max="14358" width="0" style="519" hidden="1" customWidth="1"/>
    <col min="14359" max="14592" width="9.125" style="519"/>
    <col min="14593" max="14594" width="10" style="519" customWidth="1"/>
    <col min="14595" max="14595" width="18" style="519" customWidth="1"/>
    <col min="14596" max="14596" width="16" style="519" customWidth="1"/>
    <col min="14597" max="14598" width="8.625" style="519" customWidth="1"/>
    <col min="14599" max="14599" width="12.875" style="519" customWidth="1"/>
    <col min="14600" max="14600" width="14.75" style="519" customWidth="1"/>
    <col min="14601" max="14601" width="14.125" style="519" customWidth="1"/>
    <col min="14602" max="14602" width="14.75" style="519" customWidth="1"/>
    <col min="14603" max="14603" width="9.125" style="519"/>
    <col min="14604" max="14614" width="0" style="519" hidden="1" customWidth="1"/>
    <col min="14615" max="14848" width="9.125" style="519"/>
    <col min="14849" max="14850" width="10" style="519" customWidth="1"/>
    <col min="14851" max="14851" width="18" style="519" customWidth="1"/>
    <col min="14852" max="14852" width="16" style="519" customWidth="1"/>
    <col min="14853" max="14854" width="8.625" style="519" customWidth="1"/>
    <col min="14855" max="14855" width="12.875" style="519" customWidth="1"/>
    <col min="14856" max="14856" width="14.75" style="519" customWidth="1"/>
    <col min="14857" max="14857" width="14.125" style="519" customWidth="1"/>
    <col min="14858" max="14858" width="14.75" style="519" customWidth="1"/>
    <col min="14859" max="14859" width="9.125" style="519"/>
    <col min="14860" max="14870" width="0" style="519" hidden="1" customWidth="1"/>
    <col min="14871" max="15104" width="9.125" style="519"/>
    <col min="15105" max="15106" width="10" style="519" customWidth="1"/>
    <col min="15107" max="15107" width="18" style="519" customWidth="1"/>
    <col min="15108" max="15108" width="16" style="519" customWidth="1"/>
    <col min="15109" max="15110" width="8.625" style="519" customWidth="1"/>
    <col min="15111" max="15111" width="12.875" style="519" customWidth="1"/>
    <col min="15112" max="15112" width="14.75" style="519" customWidth="1"/>
    <col min="15113" max="15113" width="14.125" style="519" customWidth="1"/>
    <col min="15114" max="15114" width="14.75" style="519" customWidth="1"/>
    <col min="15115" max="15115" width="9.125" style="519"/>
    <col min="15116" max="15126" width="0" style="519" hidden="1" customWidth="1"/>
    <col min="15127" max="15360" width="9.125" style="519"/>
    <col min="15361" max="15362" width="10" style="519" customWidth="1"/>
    <col min="15363" max="15363" width="18" style="519" customWidth="1"/>
    <col min="15364" max="15364" width="16" style="519" customWidth="1"/>
    <col min="15365" max="15366" width="8.625" style="519" customWidth="1"/>
    <col min="15367" max="15367" width="12.875" style="519" customWidth="1"/>
    <col min="15368" max="15368" width="14.75" style="519" customWidth="1"/>
    <col min="15369" max="15369" width="14.125" style="519" customWidth="1"/>
    <col min="15370" max="15370" width="14.75" style="519" customWidth="1"/>
    <col min="15371" max="15371" width="9.125" style="519"/>
    <col min="15372" max="15382" width="0" style="519" hidden="1" customWidth="1"/>
    <col min="15383" max="15616" width="9.125" style="519"/>
    <col min="15617" max="15618" width="10" style="519" customWidth="1"/>
    <col min="15619" max="15619" width="18" style="519" customWidth="1"/>
    <col min="15620" max="15620" width="16" style="519" customWidth="1"/>
    <col min="15621" max="15622" width="8.625" style="519" customWidth="1"/>
    <col min="15623" max="15623" width="12.875" style="519" customWidth="1"/>
    <col min="15624" max="15624" width="14.75" style="519" customWidth="1"/>
    <col min="15625" max="15625" width="14.125" style="519" customWidth="1"/>
    <col min="15626" max="15626" width="14.75" style="519" customWidth="1"/>
    <col min="15627" max="15627" width="9.125" style="519"/>
    <col min="15628" max="15638" width="0" style="519" hidden="1" customWidth="1"/>
    <col min="15639" max="15872" width="9.125" style="519"/>
    <col min="15873" max="15874" width="10" style="519" customWidth="1"/>
    <col min="15875" max="15875" width="18" style="519" customWidth="1"/>
    <col min="15876" max="15876" width="16" style="519" customWidth="1"/>
    <col min="15877" max="15878" width="8.625" style="519" customWidth="1"/>
    <col min="15879" max="15879" width="12.875" style="519" customWidth="1"/>
    <col min="15880" max="15880" width="14.75" style="519" customWidth="1"/>
    <col min="15881" max="15881" width="14.125" style="519" customWidth="1"/>
    <col min="15882" max="15882" width="14.75" style="519" customWidth="1"/>
    <col min="15883" max="15883" width="9.125" style="519"/>
    <col min="15884" max="15894" width="0" style="519" hidden="1" customWidth="1"/>
    <col min="15895" max="16128" width="9.125" style="519"/>
    <col min="16129" max="16130" width="10" style="519" customWidth="1"/>
    <col min="16131" max="16131" width="18" style="519" customWidth="1"/>
    <col min="16132" max="16132" width="16" style="519" customWidth="1"/>
    <col min="16133" max="16134" width="8.625" style="519" customWidth="1"/>
    <col min="16135" max="16135" width="12.875" style="519" customWidth="1"/>
    <col min="16136" max="16136" width="14.75" style="519" customWidth="1"/>
    <col min="16137" max="16137" width="14.125" style="519" customWidth="1"/>
    <col min="16138" max="16138" width="14.75" style="519" customWidth="1"/>
    <col min="16139" max="16139" width="9.125" style="519"/>
    <col min="16140" max="16150" width="0" style="519" hidden="1" customWidth="1"/>
    <col min="16151" max="16384" width="9.125" style="519"/>
  </cols>
  <sheetData>
    <row r="1" spans="1:19" s="310" customFormat="1" ht="27.7" customHeight="1" thickBot="1">
      <c r="A1" s="303" t="s">
        <v>0</v>
      </c>
      <c r="B1" s="304"/>
      <c r="C1" s="305"/>
      <c r="D1" s="305"/>
      <c r="E1" s="305"/>
      <c r="F1" s="305"/>
      <c r="G1" s="306" t="s">
        <v>1</v>
      </c>
      <c r="H1" s="307"/>
      <c r="I1" s="522">
        <f ca="1">NOW()</f>
        <v>45342.579517939812</v>
      </c>
      <c r="J1" s="523"/>
      <c r="L1" s="9" t="s">
        <v>2</v>
      </c>
      <c r="M1" s="9"/>
      <c r="N1" s="10"/>
      <c r="O1" s="10"/>
      <c r="P1" s="10"/>
      <c r="Q1" s="11" t="s">
        <v>3</v>
      </c>
      <c r="R1" s="9"/>
      <c r="S1" s="12" t="s">
        <v>4</v>
      </c>
    </row>
    <row r="2" spans="1:19" s="320" customFormat="1" ht="27.7" customHeight="1" thickTop="1">
      <c r="A2" s="311" t="s">
        <v>5</v>
      </c>
      <c r="B2" s="312"/>
      <c r="C2" s="313"/>
      <c r="D2" s="314" t="s">
        <v>6</v>
      </c>
      <c r="E2" s="312"/>
      <c r="F2" s="315"/>
      <c r="G2" s="316"/>
      <c r="H2" s="317" t="s">
        <v>7</v>
      </c>
      <c r="I2" s="318" t="s">
        <v>8</v>
      </c>
      <c r="J2" s="319"/>
      <c r="L2" s="23"/>
      <c r="M2" s="24"/>
      <c r="N2" s="24"/>
      <c r="O2" s="24"/>
      <c r="P2" s="24"/>
      <c r="Q2" s="24"/>
      <c r="R2" s="321"/>
      <c r="S2" s="26">
        <v>41535</v>
      </c>
    </row>
    <row r="3" spans="1:19" s="320" customFormat="1" ht="27.7" customHeight="1">
      <c r="A3" s="322" t="s">
        <v>9</v>
      </c>
      <c r="B3" s="323"/>
      <c r="C3" s="324"/>
      <c r="D3" s="325" t="s">
        <v>10</v>
      </c>
      <c r="E3" s="323"/>
      <c r="F3" s="326" t="s">
        <v>11</v>
      </c>
      <c r="G3" s="327"/>
      <c r="H3" s="328"/>
      <c r="I3" s="524">
        <f ca="1">I1</f>
        <v>45342.579517939812</v>
      </c>
      <c r="J3" s="525"/>
      <c r="L3" s="36" t="s">
        <v>12</v>
      </c>
      <c r="M3" s="36"/>
      <c r="N3" s="37"/>
      <c r="O3" s="37"/>
      <c r="P3" s="37"/>
      <c r="Q3" s="10"/>
      <c r="R3" s="9"/>
      <c r="S3" s="12"/>
    </row>
    <row r="4" spans="1:19" s="320" customFormat="1" ht="27.7" customHeight="1" thickBot="1">
      <c r="A4" s="331" t="s">
        <v>13</v>
      </c>
      <c r="B4" s="529" t="s">
        <v>14</v>
      </c>
      <c r="C4" s="530"/>
      <c r="D4" s="332" t="s">
        <v>15</v>
      </c>
      <c r="E4" s="333"/>
      <c r="F4" s="334"/>
      <c r="G4" s="528">
        <v>800</v>
      </c>
      <c r="H4" s="335"/>
      <c r="I4" s="526"/>
      <c r="J4" s="527"/>
      <c r="L4" s="336" t="s">
        <v>16</v>
      </c>
      <c r="M4" s="336"/>
      <c r="N4" s="336"/>
      <c r="O4" s="10"/>
      <c r="P4" s="321"/>
      <c r="Q4" s="321"/>
      <c r="R4" s="321"/>
      <c r="S4" s="321"/>
    </row>
    <row r="5" spans="1:19" s="340" customFormat="1" ht="27.55" thickTop="1" thickBot="1">
      <c r="A5" s="337" t="s">
        <v>17</v>
      </c>
      <c r="B5" s="338"/>
      <c r="C5" s="338"/>
      <c r="D5" s="338"/>
      <c r="E5" s="338"/>
      <c r="F5" s="338"/>
      <c r="G5" s="338"/>
      <c r="H5" s="338"/>
      <c r="I5" s="338"/>
      <c r="J5" s="339"/>
      <c r="L5" s="53" t="s">
        <v>18</v>
      </c>
      <c r="M5" s="53" t="s">
        <v>19</v>
      </c>
      <c r="N5" s="54" t="s">
        <v>20</v>
      </c>
      <c r="O5" s="55" t="s">
        <v>21</v>
      </c>
      <c r="P5" s="55" t="s">
        <v>22</v>
      </c>
      <c r="Q5" s="56" t="s">
        <v>23</v>
      </c>
      <c r="R5" s="57" t="s">
        <v>24</v>
      </c>
      <c r="S5" s="58"/>
    </row>
    <row r="6" spans="1:19" s="321" customFormat="1" ht="21.3" thickTop="1" thickBot="1">
      <c r="A6" s="341" t="s">
        <v>25</v>
      </c>
      <c r="B6" s="342"/>
      <c r="C6" s="343"/>
      <c r="D6" s="344" t="s">
        <v>26</v>
      </c>
      <c r="E6" s="344"/>
      <c r="F6" s="345"/>
      <c r="G6" s="346" t="s">
        <v>27</v>
      </c>
      <c r="H6" s="347"/>
      <c r="I6" s="348" t="s">
        <v>28</v>
      </c>
      <c r="J6" s="349"/>
      <c r="L6" s="68"/>
      <c r="M6" s="69" t="s">
        <v>29</v>
      </c>
      <c r="N6" s="55">
        <v>1</v>
      </c>
      <c r="O6" s="55">
        <v>67.84</v>
      </c>
      <c r="P6" s="55">
        <v>67.849999999999994</v>
      </c>
      <c r="Q6" s="56" t="s">
        <v>30</v>
      </c>
      <c r="R6" s="70" t="s">
        <v>31</v>
      </c>
      <c r="S6" s="71"/>
    </row>
    <row r="7" spans="1:19" s="321" customFormat="1" ht="24.45" thickTop="1">
      <c r="A7" s="350" t="s">
        <v>32</v>
      </c>
      <c r="B7" s="351" t="s">
        <v>33</v>
      </c>
      <c r="C7" s="351" t="s">
        <v>33</v>
      </c>
      <c r="D7" s="352" t="s">
        <v>34</v>
      </c>
      <c r="E7" s="353" t="s">
        <v>35</v>
      </c>
      <c r="F7" s="354"/>
      <c r="G7" s="355" t="s">
        <v>36</v>
      </c>
      <c r="H7" s="356" t="s">
        <v>37</v>
      </c>
      <c r="I7" s="352" t="s">
        <v>38</v>
      </c>
      <c r="J7" s="357"/>
      <c r="L7" s="80"/>
      <c r="M7" s="69" t="s">
        <v>39</v>
      </c>
      <c r="N7" s="55">
        <v>2.13</v>
      </c>
      <c r="O7" s="55" t="s">
        <v>30</v>
      </c>
      <c r="P7" s="55">
        <v>0.11</v>
      </c>
      <c r="Q7" s="56">
        <v>0.11</v>
      </c>
      <c r="R7" s="81" t="s">
        <v>40</v>
      </c>
      <c r="S7" s="82"/>
    </row>
    <row r="8" spans="1:19" s="321" customFormat="1" ht="20.7" thickBot="1">
      <c r="A8" s="358" t="s">
        <v>41</v>
      </c>
      <c r="B8" s="359" t="s">
        <v>42</v>
      </c>
      <c r="C8" s="359" t="s">
        <v>43</v>
      </c>
      <c r="D8" s="360" t="s">
        <v>44</v>
      </c>
      <c r="E8" s="361" t="s">
        <v>45</v>
      </c>
      <c r="F8" s="362" t="s">
        <v>46</v>
      </c>
      <c r="G8" s="363" t="s">
        <v>47</v>
      </c>
      <c r="H8" s="364" t="s">
        <v>48</v>
      </c>
      <c r="I8" s="365" t="s">
        <v>49</v>
      </c>
      <c r="J8" s="366"/>
      <c r="L8" s="80" t="s">
        <v>50</v>
      </c>
      <c r="M8" s="69" t="s">
        <v>51</v>
      </c>
      <c r="N8" s="55">
        <v>1.27</v>
      </c>
      <c r="O8" s="56" t="s">
        <v>30</v>
      </c>
      <c r="P8" s="55">
        <v>4.78</v>
      </c>
      <c r="Q8" s="56">
        <v>4.78</v>
      </c>
      <c r="R8" s="92" t="s">
        <v>52</v>
      </c>
      <c r="S8" s="82"/>
    </row>
    <row r="9" spans="1:19" s="372" customFormat="1" ht="25.7" thickTop="1">
      <c r="A9" s="367"/>
      <c r="B9" s="531" t="s">
        <v>53</v>
      </c>
      <c r="C9" s="532" t="s">
        <v>54</v>
      </c>
      <c r="D9" s="533" t="s">
        <v>55</v>
      </c>
      <c r="E9" s="534">
        <v>67.849999999999994</v>
      </c>
      <c r="F9" s="535" t="s">
        <v>54</v>
      </c>
      <c r="G9" s="536">
        <f>E9*G4/1000</f>
        <v>54.279999999999994</v>
      </c>
      <c r="H9" s="369"/>
      <c r="I9" s="370" t="s">
        <v>56</v>
      </c>
      <c r="J9" s="371"/>
      <c r="L9" s="80"/>
      <c r="M9" s="69" t="s">
        <v>57</v>
      </c>
      <c r="N9" s="55">
        <v>1.1000000000000001</v>
      </c>
      <c r="O9" s="55">
        <f>P9/N9</f>
        <v>6.4090909090909083</v>
      </c>
      <c r="P9" s="55">
        <v>7.05</v>
      </c>
      <c r="Q9" s="56">
        <f>P9*0.37</f>
        <v>2.6084999999999998</v>
      </c>
      <c r="R9" s="92" t="s">
        <v>58</v>
      </c>
      <c r="S9" s="82"/>
    </row>
    <row r="10" spans="1:19" s="372" customFormat="1" ht="25.05">
      <c r="A10" s="367"/>
      <c r="B10" s="537" t="s">
        <v>59</v>
      </c>
      <c r="C10" s="538"/>
      <c r="D10" s="539" t="s">
        <v>60</v>
      </c>
      <c r="E10" s="540">
        <v>0.11</v>
      </c>
      <c r="F10" s="541">
        <v>0.111</v>
      </c>
      <c r="G10" s="542">
        <f>E10*G4/1000</f>
        <v>8.7999999999999995E-2</v>
      </c>
      <c r="H10" s="376"/>
      <c r="I10" s="370" t="s">
        <v>61</v>
      </c>
      <c r="J10" s="371"/>
      <c r="L10" s="80"/>
      <c r="M10" s="111"/>
      <c r="N10" s="112"/>
      <c r="O10" s="112"/>
      <c r="P10" s="112"/>
      <c r="Q10" s="113"/>
      <c r="R10" s="92" t="s">
        <v>62</v>
      </c>
      <c r="S10" s="82"/>
    </row>
    <row r="11" spans="1:19" s="372" customFormat="1" ht="25.05">
      <c r="A11" s="367" t="s">
        <v>63</v>
      </c>
      <c r="B11" s="537" t="s">
        <v>64</v>
      </c>
      <c r="C11" s="538"/>
      <c r="D11" s="539" t="s">
        <v>65</v>
      </c>
      <c r="E11" s="540">
        <v>4.78</v>
      </c>
      <c r="F11" s="541">
        <v>4.7809999999999997</v>
      </c>
      <c r="G11" s="543">
        <f>E11*G4/1000</f>
        <v>3.8239999999999998</v>
      </c>
      <c r="H11" s="376"/>
      <c r="I11" s="370" t="s">
        <v>66</v>
      </c>
      <c r="J11" s="371"/>
      <c r="L11" s="80"/>
      <c r="M11" s="111" t="s">
        <v>67</v>
      </c>
      <c r="N11" s="55" t="s">
        <v>30</v>
      </c>
      <c r="O11" s="55" t="s">
        <v>30</v>
      </c>
      <c r="P11" s="112">
        <f>SUM(P6:P10)</f>
        <v>79.789999999999992</v>
      </c>
      <c r="Q11" s="112">
        <f>SUM(Q6:Q10)</f>
        <v>7.4984999999999999</v>
      </c>
      <c r="R11" s="115" t="s">
        <v>68</v>
      </c>
      <c r="S11" s="116"/>
    </row>
    <row r="12" spans="1:19" s="372" customFormat="1" ht="25.05">
      <c r="A12" s="377"/>
      <c r="B12" s="537" t="s">
        <v>69</v>
      </c>
      <c r="C12" s="538"/>
      <c r="D12" s="539" t="s">
        <v>70</v>
      </c>
      <c r="E12" s="540">
        <v>7.05</v>
      </c>
      <c r="F12" s="541">
        <v>2.6080000000000001</v>
      </c>
      <c r="G12" s="543">
        <f>E12*G4/1000</f>
        <v>5.64</v>
      </c>
      <c r="H12" s="376"/>
      <c r="I12" s="378" t="s">
        <v>71</v>
      </c>
      <c r="J12" s="371"/>
      <c r="L12" s="119"/>
      <c r="M12" s="69" t="s">
        <v>29</v>
      </c>
      <c r="N12" s="55">
        <v>1</v>
      </c>
      <c r="O12" s="55">
        <v>256.93</v>
      </c>
      <c r="P12" s="55">
        <v>256.93</v>
      </c>
      <c r="Q12" s="56" t="s">
        <v>30</v>
      </c>
      <c r="R12" s="70" t="s">
        <v>31</v>
      </c>
      <c r="S12" s="71"/>
    </row>
    <row r="13" spans="1:19" s="321" customFormat="1" ht="25.05">
      <c r="A13" s="379"/>
      <c r="B13" s="380" t="s">
        <v>53</v>
      </c>
      <c r="C13" s="381"/>
      <c r="D13" s="336" t="s">
        <v>72</v>
      </c>
      <c r="E13" s="382">
        <f>SUM(E9:E12)</f>
        <v>79.789999999999992</v>
      </c>
      <c r="F13" s="375">
        <f>SUM(F10:F12)</f>
        <v>7.5</v>
      </c>
      <c r="G13" s="383">
        <f>SUM(G9:G12)</f>
        <v>63.831999999999994</v>
      </c>
      <c r="H13" s="384"/>
      <c r="I13" s="385"/>
      <c r="J13" s="386"/>
      <c r="L13" s="128"/>
      <c r="M13" s="69" t="s">
        <v>73</v>
      </c>
      <c r="N13" s="55">
        <v>0.99</v>
      </c>
      <c r="O13" s="55">
        <f>P13/N13</f>
        <v>125.5959595959596</v>
      </c>
      <c r="P13" s="55">
        <v>124.34</v>
      </c>
      <c r="Q13" s="56">
        <f>P13*0.38</f>
        <v>47.249200000000002</v>
      </c>
      <c r="R13" s="81" t="s">
        <v>74</v>
      </c>
      <c r="S13" s="82"/>
    </row>
    <row r="14" spans="1:19" s="321" customFormat="1" ht="23.95" customHeight="1">
      <c r="A14" s="387" t="s">
        <v>75</v>
      </c>
      <c r="B14" s="388"/>
      <c r="C14" s="388"/>
      <c r="D14" s="389"/>
      <c r="E14" s="390"/>
      <c r="F14" s="389"/>
      <c r="G14" s="391"/>
      <c r="H14" s="392" t="s">
        <v>76</v>
      </c>
      <c r="I14" s="393"/>
      <c r="J14" s="394"/>
      <c r="L14" s="128" t="s">
        <v>77</v>
      </c>
      <c r="M14" s="69" t="s">
        <v>78</v>
      </c>
      <c r="N14" s="55">
        <v>0.94</v>
      </c>
      <c r="O14" s="55">
        <f>P14/N14</f>
        <v>41.425531914893618</v>
      </c>
      <c r="P14" s="55">
        <v>38.94</v>
      </c>
      <c r="Q14" s="56">
        <f>P14*0.52</f>
        <v>20.248799999999999</v>
      </c>
      <c r="R14" s="92" t="s">
        <v>52</v>
      </c>
      <c r="S14" s="82" t="s">
        <v>79</v>
      </c>
    </row>
    <row r="15" spans="1:19" s="321" customFormat="1" ht="23.95" customHeight="1">
      <c r="A15" s="395" t="s">
        <v>80</v>
      </c>
      <c r="B15" s="396"/>
      <c r="C15" s="396"/>
      <c r="D15" s="397" t="s">
        <v>81</v>
      </c>
      <c r="E15" s="398"/>
      <c r="F15" s="398"/>
      <c r="G15" s="398"/>
      <c r="H15" s="399" t="s">
        <v>82</v>
      </c>
      <c r="I15" s="372"/>
      <c r="J15" s="400"/>
      <c r="L15" s="128"/>
      <c r="M15" s="69" t="s">
        <v>83</v>
      </c>
      <c r="N15" s="55" t="s">
        <v>30</v>
      </c>
      <c r="O15" s="55" t="s">
        <v>30</v>
      </c>
      <c r="P15" s="112">
        <v>79.790000000000006</v>
      </c>
      <c r="Q15" s="112">
        <v>7.4984999999999999</v>
      </c>
      <c r="R15" s="92" t="s">
        <v>62</v>
      </c>
      <c r="S15" s="82"/>
    </row>
    <row r="16" spans="1:19" s="321" customFormat="1" ht="23.95" customHeight="1" thickBot="1">
      <c r="A16" s="401" t="s">
        <v>84</v>
      </c>
      <c r="B16" s="402"/>
      <c r="C16" s="402"/>
      <c r="D16" s="403" t="s">
        <v>85</v>
      </c>
      <c r="E16" s="404"/>
      <c r="F16" s="404"/>
      <c r="G16" s="404"/>
      <c r="H16" s="405" t="s">
        <v>86</v>
      </c>
      <c r="I16" s="406"/>
      <c r="J16" s="407"/>
      <c r="L16" s="128"/>
      <c r="M16" s="69"/>
      <c r="N16" s="55"/>
      <c r="O16" s="55"/>
      <c r="P16" s="55"/>
      <c r="Q16" s="56"/>
      <c r="R16" s="92" t="s">
        <v>87</v>
      </c>
      <c r="S16" s="82"/>
    </row>
    <row r="17" spans="1:19" s="340" customFormat="1" ht="33.200000000000003" thickTop="1" thickBot="1">
      <c r="A17" s="408" t="s">
        <v>88</v>
      </c>
      <c r="B17" s="409"/>
      <c r="C17" s="409"/>
      <c r="D17" s="409"/>
      <c r="E17" s="409"/>
      <c r="F17" s="409"/>
      <c r="G17" s="409"/>
      <c r="H17" s="409"/>
      <c r="I17" s="409"/>
      <c r="J17" s="410"/>
      <c r="L17" s="80"/>
      <c r="M17" s="69" t="s">
        <v>67</v>
      </c>
      <c r="N17" s="55" t="s">
        <v>30</v>
      </c>
      <c r="O17" s="55" t="s">
        <v>30</v>
      </c>
      <c r="P17" s="55">
        <f>SUM(P12:P16)</f>
        <v>500</v>
      </c>
      <c r="Q17" s="55">
        <f>SUM(Q12:Q16)</f>
        <v>74.996499999999997</v>
      </c>
      <c r="R17" s="92" t="s">
        <v>89</v>
      </c>
      <c r="S17" s="82"/>
    </row>
    <row r="18" spans="1:19" s="321" customFormat="1" ht="21.3" thickTop="1" thickBot="1">
      <c r="A18" s="341" t="s">
        <v>25</v>
      </c>
      <c r="B18" s="342"/>
      <c r="C18" s="343"/>
      <c r="D18" s="344" t="s">
        <v>26</v>
      </c>
      <c r="E18" s="344"/>
      <c r="F18" s="345"/>
      <c r="G18" s="346" t="s">
        <v>27</v>
      </c>
      <c r="H18" s="347"/>
      <c r="I18" s="348" t="s">
        <v>28</v>
      </c>
      <c r="J18" s="349"/>
      <c r="L18" s="128"/>
      <c r="M18" s="69"/>
      <c r="N18" s="55"/>
      <c r="O18" s="55"/>
      <c r="P18" s="55"/>
      <c r="Q18" s="56"/>
      <c r="R18" s="92" t="s">
        <v>90</v>
      </c>
      <c r="S18" s="82"/>
    </row>
    <row r="19" spans="1:19" s="321" customFormat="1" ht="24.45" thickTop="1">
      <c r="A19" s="350" t="s">
        <v>32</v>
      </c>
      <c r="B19" s="351" t="s">
        <v>33</v>
      </c>
      <c r="C19" s="351" t="s">
        <v>33</v>
      </c>
      <c r="D19" s="352" t="s">
        <v>34</v>
      </c>
      <c r="E19" s="353" t="s">
        <v>35</v>
      </c>
      <c r="F19" s="354"/>
      <c r="G19" s="355" t="s">
        <v>36</v>
      </c>
      <c r="H19" s="356" t="s">
        <v>37</v>
      </c>
      <c r="I19" s="352" t="s">
        <v>38</v>
      </c>
      <c r="J19" s="357"/>
      <c r="L19" s="128"/>
      <c r="M19" s="111"/>
      <c r="N19" s="112"/>
      <c r="O19" s="112"/>
      <c r="P19" s="112"/>
      <c r="Q19" s="113"/>
      <c r="R19" s="81"/>
      <c r="S19" s="82"/>
    </row>
    <row r="20" spans="1:19" s="321" customFormat="1" ht="20.7" thickBot="1">
      <c r="A20" s="358" t="s">
        <v>41</v>
      </c>
      <c r="B20" s="359" t="s">
        <v>42</v>
      </c>
      <c r="C20" s="359" t="s">
        <v>43</v>
      </c>
      <c r="D20" s="360" t="s">
        <v>44</v>
      </c>
      <c r="E20" s="361" t="s">
        <v>45</v>
      </c>
      <c r="F20" s="362" t="s">
        <v>46</v>
      </c>
      <c r="G20" s="363" t="s">
        <v>47</v>
      </c>
      <c r="H20" s="364" t="s">
        <v>48</v>
      </c>
      <c r="I20" s="365" t="s">
        <v>49</v>
      </c>
      <c r="J20" s="366"/>
      <c r="L20" s="128"/>
      <c r="M20" s="153"/>
      <c r="N20" s="54"/>
      <c r="O20" s="54"/>
      <c r="P20" s="54"/>
      <c r="Q20" s="154"/>
      <c r="R20" s="92"/>
      <c r="S20" s="82"/>
    </row>
    <row r="21" spans="1:19" s="321" customFormat="1" ht="25.7" thickTop="1">
      <c r="A21" s="367"/>
      <c r="B21" s="544" t="s">
        <v>53</v>
      </c>
      <c r="C21" s="532"/>
      <c r="D21" s="533" t="s">
        <v>55</v>
      </c>
      <c r="E21" s="545">
        <v>256.93</v>
      </c>
      <c r="F21" s="535"/>
      <c r="G21" s="536">
        <f>E21*G4/1000</f>
        <v>205.54400000000001</v>
      </c>
      <c r="H21" s="411"/>
      <c r="I21" s="370" t="s">
        <v>91</v>
      </c>
      <c r="J21" s="371"/>
      <c r="L21" s="128"/>
      <c r="M21" s="69"/>
      <c r="N21" s="55"/>
      <c r="O21" s="55"/>
      <c r="P21" s="55"/>
      <c r="Q21" s="55"/>
      <c r="R21" s="92"/>
      <c r="S21" s="82"/>
    </row>
    <row r="22" spans="1:19" s="321" customFormat="1" ht="25.05">
      <c r="A22" s="367"/>
      <c r="B22" s="537" t="s">
        <v>92</v>
      </c>
      <c r="C22" s="538"/>
      <c r="D22" s="546" t="s">
        <v>93</v>
      </c>
      <c r="E22" s="540">
        <v>124.34</v>
      </c>
      <c r="F22" s="547">
        <v>47.25</v>
      </c>
      <c r="G22" s="543">
        <f>E22*G4/1000</f>
        <v>99.471999999999994</v>
      </c>
      <c r="H22" s="412"/>
      <c r="I22" s="370" t="s">
        <v>94</v>
      </c>
      <c r="J22" s="371"/>
      <c r="L22" s="119"/>
      <c r="M22" s="160" t="s">
        <v>77</v>
      </c>
      <c r="N22" s="55" t="s">
        <v>30</v>
      </c>
      <c r="O22" s="55" t="s">
        <v>95</v>
      </c>
      <c r="P22" s="55">
        <v>500</v>
      </c>
      <c r="Q22" s="56">
        <v>74.996499999999997</v>
      </c>
      <c r="R22" s="70" t="s">
        <v>31</v>
      </c>
      <c r="S22" s="71"/>
    </row>
    <row r="23" spans="1:19" s="321" customFormat="1" ht="25.05">
      <c r="A23" s="367" t="s">
        <v>96</v>
      </c>
      <c r="B23" s="537" t="s">
        <v>97</v>
      </c>
      <c r="C23" s="538"/>
      <c r="D23" s="546" t="s">
        <v>98</v>
      </c>
      <c r="E23" s="548">
        <v>38.94</v>
      </c>
      <c r="F23" s="549">
        <v>20.25</v>
      </c>
      <c r="G23" s="543">
        <f>E23*G4/1000</f>
        <v>31.152000000000001</v>
      </c>
      <c r="H23" s="412"/>
      <c r="I23" s="370" t="s">
        <v>99</v>
      </c>
      <c r="J23" s="371"/>
      <c r="L23" s="80"/>
      <c r="M23" s="69" t="s">
        <v>100</v>
      </c>
      <c r="N23" s="55">
        <v>1</v>
      </c>
      <c r="O23" s="55">
        <v>125</v>
      </c>
      <c r="P23" s="55">
        <v>125</v>
      </c>
      <c r="Q23" s="56">
        <v>25</v>
      </c>
      <c r="R23" s="81" t="s">
        <v>74</v>
      </c>
      <c r="S23" s="82"/>
    </row>
    <row r="24" spans="1:19" s="321" customFormat="1" ht="25.05">
      <c r="A24" s="367" t="s">
        <v>101</v>
      </c>
      <c r="B24" s="537" t="s">
        <v>54</v>
      </c>
      <c r="C24" s="538"/>
      <c r="D24" s="539" t="s">
        <v>102</v>
      </c>
      <c r="E24" s="540">
        <v>79.790000000000006</v>
      </c>
      <c r="F24" s="547">
        <v>7.5</v>
      </c>
      <c r="G24" s="543">
        <f>E24*G4/1000</f>
        <v>63.832000000000008</v>
      </c>
      <c r="H24" s="412"/>
      <c r="I24" s="378" t="s">
        <v>71</v>
      </c>
      <c r="J24" s="413"/>
      <c r="L24" s="80" t="s">
        <v>103</v>
      </c>
      <c r="M24" s="69" t="s">
        <v>29</v>
      </c>
      <c r="N24" s="55">
        <v>1</v>
      </c>
      <c r="O24" s="56">
        <v>375</v>
      </c>
      <c r="P24" s="56">
        <v>375</v>
      </c>
      <c r="Q24" s="56" t="s">
        <v>30</v>
      </c>
      <c r="R24" s="92" t="s">
        <v>52</v>
      </c>
      <c r="S24" s="82" t="s">
        <v>104</v>
      </c>
    </row>
    <row r="25" spans="1:19" s="321" customFormat="1" ht="25.05">
      <c r="A25" s="414"/>
      <c r="B25" s="380" t="s">
        <v>53</v>
      </c>
      <c r="C25" s="381"/>
      <c r="D25" s="336" t="s">
        <v>72</v>
      </c>
      <c r="E25" s="374">
        <f>SUM(E21:E24)</f>
        <v>500</v>
      </c>
      <c r="F25" s="375">
        <f>SUM(F21:F24)</f>
        <v>75</v>
      </c>
      <c r="G25" s="383">
        <f>SUM(G21:G24)</f>
        <v>400</v>
      </c>
      <c r="H25" s="412"/>
      <c r="I25" s="415"/>
      <c r="J25" s="386"/>
      <c r="L25" s="80"/>
      <c r="M25" s="160"/>
      <c r="N25" s="54"/>
      <c r="O25" s="56"/>
      <c r="P25" s="56"/>
      <c r="Q25" s="56"/>
      <c r="R25" s="92" t="s">
        <v>105</v>
      </c>
      <c r="S25" s="82" t="s">
        <v>106</v>
      </c>
    </row>
    <row r="26" spans="1:19" s="321" customFormat="1" ht="23.95" customHeight="1">
      <c r="A26" s="387" t="s">
        <v>75</v>
      </c>
      <c r="B26" s="388"/>
      <c r="C26" s="388"/>
      <c r="D26" s="389"/>
      <c r="E26" s="390"/>
      <c r="F26" s="389"/>
      <c r="G26" s="391"/>
      <c r="H26" s="392" t="s">
        <v>76</v>
      </c>
      <c r="I26" s="393"/>
      <c r="J26" s="394"/>
      <c r="L26" s="80"/>
      <c r="M26" s="166"/>
      <c r="N26" s="54"/>
      <c r="O26" s="56"/>
      <c r="P26" s="56"/>
      <c r="Q26" s="56"/>
      <c r="R26" s="92" t="s">
        <v>107</v>
      </c>
      <c r="S26" s="82"/>
    </row>
    <row r="27" spans="1:19" s="321" customFormat="1" ht="23.95" customHeight="1">
      <c r="A27" s="395" t="s">
        <v>80</v>
      </c>
      <c r="B27" s="396"/>
      <c r="C27" s="396"/>
      <c r="D27" s="397" t="s">
        <v>81</v>
      </c>
      <c r="E27" s="398"/>
      <c r="F27" s="398"/>
      <c r="G27" s="398"/>
      <c r="H27" s="399" t="s">
        <v>82</v>
      </c>
      <c r="I27" s="372"/>
      <c r="J27" s="400"/>
      <c r="L27" s="167"/>
      <c r="M27" s="166" t="s">
        <v>108</v>
      </c>
      <c r="N27" s="56" t="s">
        <v>30</v>
      </c>
      <c r="O27" s="56" t="s">
        <v>30</v>
      </c>
      <c r="P27" s="56">
        <f>SUM(P22:P26)</f>
        <v>1000</v>
      </c>
      <c r="Q27" s="56">
        <f>SUM(Q22:Q26)</f>
        <v>99.996499999999997</v>
      </c>
      <c r="R27" s="168" t="s">
        <v>109</v>
      </c>
      <c r="S27" s="169"/>
    </row>
    <row r="28" spans="1:19" s="321" customFormat="1" ht="23.95" customHeight="1" thickBot="1">
      <c r="A28" s="401" t="s">
        <v>84</v>
      </c>
      <c r="B28" s="402"/>
      <c r="C28" s="402"/>
      <c r="D28" s="403" t="s">
        <v>85</v>
      </c>
      <c r="E28" s="404"/>
      <c r="F28" s="404"/>
      <c r="G28" s="404"/>
      <c r="H28" s="405" t="s">
        <v>86</v>
      </c>
      <c r="I28" s="406"/>
      <c r="J28" s="407"/>
      <c r="L28" s="170"/>
      <c r="M28" s="171"/>
      <c r="N28" s="171"/>
      <c r="O28" s="171"/>
      <c r="P28" s="171"/>
      <c r="Q28" s="172"/>
    </row>
    <row r="29" spans="1:19" s="340" customFormat="1" ht="33.200000000000003" thickTop="1" thickBot="1">
      <c r="A29" s="408" t="s">
        <v>110</v>
      </c>
      <c r="B29" s="409"/>
      <c r="C29" s="409"/>
      <c r="D29" s="409"/>
      <c r="E29" s="409"/>
      <c r="F29" s="409"/>
      <c r="G29" s="409"/>
      <c r="H29" s="409"/>
      <c r="I29" s="409"/>
      <c r="J29" s="410"/>
      <c r="L29" s="173" t="s">
        <v>111</v>
      </c>
      <c r="M29" s="70" t="s">
        <v>112</v>
      </c>
      <c r="N29" s="174"/>
      <c r="O29" s="174"/>
      <c r="P29" s="174"/>
      <c r="Q29" s="174"/>
      <c r="R29" s="175"/>
      <c r="S29" s="71"/>
    </row>
    <row r="30" spans="1:19" s="321" customFormat="1" ht="20.7" thickTop="1">
      <c r="A30" s="416" t="s">
        <v>32</v>
      </c>
      <c r="B30" s="417" t="s">
        <v>113</v>
      </c>
      <c r="C30" s="418" t="s">
        <v>114</v>
      </c>
      <c r="D30" s="418" t="s">
        <v>115</v>
      </c>
      <c r="E30" s="419" t="s">
        <v>116</v>
      </c>
      <c r="F30" s="419"/>
      <c r="G30" s="420" t="s">
        <v>117</v>
      </c>
      <c r="H30" s="421"/>
      <c r="I30" s="421"/>
      <c r="J30" s="422"/>
      <c r="L30" s="183"/>
      <c r="M30" s="92" t="s">
        <v>118</v>
      </c>
      <c r="N30" s="10"/>
      <c r="O30" s="10"/>
      <c r="P30" s="10"/>
      <c r="Q30" s="10"/>
      <c r="R30" s="9"/>
      <c r="S30" s="82"/>
    </row>
    <row r="31" spans="1:19" s="321" customFormat="1" ht="20.7" thickBot="1">
      <c r="A31" s="423" t="s">
        <v>41</v>
      </c>
      <c r="B31" s="418" t="s">
        <v>119</v>
      </c>
      <c r="C31" s="418" t="s">
        <v>120</v>
      </c>
      <c r="D31" s="424" t="s">
        <v>121</v>
      </c>
      <c r="E31" s="419" t="s">
        <v>122</v>
      </c>
      <c r="F31" s="419"/>
      <c r="G31" s="420"/>
      <c r="H31" s="421"/>
      <c r="I31" s="421"/>
      <c r="J31" s="422"/>
      <c r="L31" s="183"/>
      <c r="M31" s="92"/>
      <c r="N31" s="10"/>
      <c r="O31" s="10"/>
      <c r="P31" s="10"/>
      <c r="Q31" s="10"/>
      <c r="R31" s="9"/>
      <c r="S31" s="82"/>
    </row>
    <row r="32" spans="1:19" s="321" customFormat="1" ht="24.45" thickTop="1">
      <c r="A32" s="350"/>
      <c r="B32" s="425" t="s">
        <v>123</v>
      </c>
      <c r="C32" s="426" t="s">
        <v>124</v>
      </c>
      <c r="D32" s="425"/>
      <c r="E32" s="427" t="s">
        <v>125</v>
      </c>
      <c r="F32" s="427"/>
      <c r="G32" s="428" t="s">
        <v>126</v>
      </c>
      <c r="H32" s="429"/>
      <c r="I32" s="430"/>
      <c r="J32" s="431"/>
      <c r="L32" s="193" t="s">
        <v>127</v>
      </c>
      <c r="M32" s="56" t="s">
        <v>128</v>
      </c>
      <c r="N32" s="194"/>
      <c r="O32" s="56" t="s">
        <v>129</v>
      </c>
      <c r="P32" s="195"/>
      <c r="Q32" s="195"/>
      <c r="R32" s="195"/>
      <c r="S32" s="194"/>
    </row>
    <row r="33" spans="1:19" s="321" customFormat="1" ht="23.8">
      <c r="A33" s="367" t="s">
        <v>63</v>
      </c>
      <c r="B33" s="392" t="s">
        <v>130</v>
      </c>
      <c r="C33" s="432" t="s">
        <v>131</v>
      </c>
      <c r="D33" s="392"/>
      <c r="E33" s="433" t="s">
        <v>125</v>
      </c>
      <c r="F33" s="433"/>
      <c r="G33" s="434" t="s">
        <v>132</v>
      </c>
      <c r="H33" s="435"/>
      <c r="I33" s="436"/>
      <c r="J33" s="437"/>
      <c r="L33" s="202"/>
      <c r="M33" s="203"/>
      <c r="N33" s="204"/>
      <c r="O33" s="205"/>
      <c r="P33" s="205"/>
      <c r="Q33" s="205"/>
      <c r="R33" s="206"/>
      <c r="S33" s="207"/>
    </row>
    <row r="34" spans="1:19" s="321" customFormat="1" ht="24.45" thickBot="1">
      <c r="A34" s="358"/>
      <c r="B34" s="361" t="s">
        <v>133</v>
      </c>
      <c r="C34" s="438" t="s">
        <v>134</v>
      </c>
      <c r="D34" s="361"/>
      <c r="E34" s="439" t="s">
        <v>125</v>
      </c>
      <c r="F34" s="439"/>
      <c r="G34" s="440" t="s">
        <v>135</v>
      </c>
      <c r="H34" s="441"/>
      <c r="I34" s="442"/>
      <c r="J34" s="443"/>
      <c r="L34" s="202"/>
      <c r="M34" s="203"/>
      <c r="N34" s="204"/>
      <c r="O34" s="205"/>
      <c r="P34" s="205"/>
      <c r="Q34" s="205"/>
      <c r="R34" s="206"/>
      <c r="S34" s="207"/>
    </row>
    <row r="35" spans="1:19" s="321" customFormat="1" ht="24.45" thickTop="1">
      <c r="A35" s="444" t="s">
        <v>136</v>
      </c>
      <c r="B35" s="425" t="s">
        <v>123</v>
      </c>
      <c r="C35" s="426" t="s">
        <v>137</v>
      </c>
      <c r="D35" s="425"/>
      <c r="E35" s="427" t="s">
        <v>125</v>
      </c>
      <c r="F35" s="427"/>
      <c r="G35" s="428" t="s">
        <v>126</v>
      </c>
      <c r="H35" s="429"/>
      <c r="I35" s="430"/>
      <c r="J35" s="431"/>
      <c r="L35" s="202"/>
      <c r="M35" s="203"/>
      <c r="N35" s="204"/>
      <c r="O35" s="205"/>
      <c r="P35" s="205"/>
      <c r="Q35" s="205"/>
      <c r="R35" s="206"/>
      <c r="S35" s="207"/>
    </row>
    <row r="36" spans="1:19" s="321" customFormat="1" ht="23.8">
      <c r="A36" s="445"/>
      <c r="B36" s="392" t="s">
        <v>130</v>
      </c>
      <c r="C36" s="432" t="s">
        <v>138</v>
      </c>
      <c r="D36" s="392"/>
      <c r="E36" s="433" t="s">
        <v>125</v>
      </c>
      <c r="F36" s="433"/>
      <c r="G36" s="434" t="s">
        <v>132</v>
      </c>
      <c r="H36" s="435"/>
      <c r="I36" s="436"/>
      <c r="J36" s="437"/>
      <c r="L36" s="216"/>
      <c r="M36" s="217"/>
      <c r="N36" s="217"/>
      <c r="O36" s="10"/>
      <c r="P36" s="10"/>
      <c r="Q36" s="154" t="s">
        <v>139</v>
      </c>
      <c r="R36" s="53" t="s">
        <v>140</v>
      </c>
      <c r="S36" s="218" t="s">
        <v>141</v>
      </c>
    </row>
    <row r="37" spans="1:19" s="321" customFormat="1" ht="24.45" thickBot="1">
      <c r="A37" s="446"/>
      <c r="B37" s="361" t="s">
        <v>133</v>
      </c>
      <c r="C37" s="438" t="s">
        <v>142</v>
      </c>
      <c r="D37" s="361"/>
      <c r="E37" s="439" t="s">
        <v>125</v>
      </c>
      <c r="F37" s="439"/>
      <c r="G37" s="440" t="s">
        <v>135</v>
      </c>
      <c r="H37" s="441"/>
      <c r="I37" s="442"/>
      <c r="J37" s="443"/>
      <c r="Q37" s="113"/>
      <c r="R37" s="220"/>
      <c r="S37" s="220"/>
    </row>
    <row r="38" spans="1:19" s="321" customFormat="1" ht="20.7" thickTop="1">
      <c r="A38" s="447" t="s">
        <v>143</v>
      </c>
      <c r="B38" s="448"/>
      <c r="C38" s="448"/>
      <c r="D38" s="449"/>
      <c r="E38" s="450" t="s">
        <v>144</v>
      </c>
      <c r="F38" s="451" t="s">
        <v>145</v>
      </c>
      <c r="G38" s="451"/>
      <c r="H38" s="452"/>
      <c r="I38" s="451" t="s">
        <v>146</v>
      </c>
      <c r="J38" s="453"/>
      <c r="Q38" s="228"/>
      <c r="R38" s="153"/>
      <c r="S38" s="153"/>
    </row>
    <row r="39" spans="1:19" s="321" customFormat="1" ht="20.7" thickBot="1">
      <c r="A39" s="454"/>
      <c r="B39" s="455"/>
      <c r="C39" s="455"/>
      <c r="D39" s="456"/>
      <c r="E39" s="457" t="s">
        <v>147</v>
      </c>
      <c r="F39" s="458" t="s">
        <v>148</v>
      </c>
      <c r="G39" s="458"/>
      <c r="H39" s="459"/>
      <c r="I39" s="458" t="s">
        <v>146</v>
      </c>
      <c r="J39" s="460"/>
      <c r="L39" s="216"/>
      <c r="M39" s="217"/>
      <c r="N39" s="217"/>
      <c r="O39" s="10"/>
      <c r="P39" s="10"/>
    </row>
    <row r="40" spans="1:19" s="321" customFormat="1">
      <c r="A40" s="461" t="s">
        <v>149</v>
      </c>
      <c r="B40" s="461"/>
      <c r="C40" s="461"/>
      <c r="D40" s="462"/>
      <c r="E40" s="462"/>
      <c r="F40" s="462"/>
      <c r="G40" s="462"/>
      <c r="H40" s="462"/>
      <c r="I40" s="463" t="s">
        <v>150</v>
      </c>
      <c r="J40" s="464"/>
      <c r="L40" s="216"/>
      <c r="M40" s="217"/>
      <c r="N40" s="217"/>
      <c r="O40" s="240"/>
      <c r="P40" s="240"/>
      <c r="Q40" s="240"/>
      <c r="R40" s="240"/>
      <c r="S40" s="240"/>
    </row>
    <row r="41" spans="1:19" s="321" customFormat="1" ht="4.55" customHeight="1" thickBot="1">
      <c r="A41" s="461"/>
      <c r="B41" s="461"/>
      <c r="C41" s="462"/>
      <c r="D41" s="462"/>
      <c r="E41" s="462"/>
      <c r="F41" s="462"/>
      <c r="G41" s="462"/>
      <c r="H41" s="462"/>
      <c r="I41" s="465"/>
      <c r="J41" s="465"/>
      <c r="L41" s="216"/>
      <c r="M41" s="217"/>
      <c r="N41" s="217"/>
      <c r="O41" s="240"/>
      <c r="P41" s="240"/>
      <c r="Q41" s="240"/>
      <c r="R41" s="240"/>
      <c r="S41" s="240"/>
    </row>
    <row r="42" spans="1:19" s="310" customFormat="1" ht="28.5" customHeight="1" thickBot="1">
      <c r="A42" s="303" t="s">
        <v>0</v>
      </c>
      <c r="B42" s="304"/>
      <c r="C42" s="305"/>
      <c r="D42" s="305"/>
      <c r="E42" s="305"/>
      <c r="F42" s="305"/>
      <c r="G42" s="306" t="s">
        <v>151</v>
      </c>
      <c r="H42" s="466"/>
      <c r="I42" s="308">
        <f ca="1">I1</f>
        <v>45342.579517939812</v>
      </c>
      <c r="J42" s="309"/>
      <c r="L42" s="9"/>
      <c r="M42" s="9"/>
      <c r="N42" s="10"/>
      <c r="O42" s="10"/>
      <c r="P42" s="10"/>
      <c r="Q42" s="320"/>
      <c r="R42" s="320"/>
      <c r="S42" s="320"/>
    </row>
    <row r="43" spans="1:19" s="320" customFormat="1" ht="28.5" customHeight="1" thickTop="1">
      <c r="A43" s="311" t="s">
        <v>5</v>
      </c>
      <c r="B43" s="312"/>
      <c r="C43" s="313"/>
      <c r="D43" s="314" t="str">
        <f>D2</f>
        <v>ชื่อน้ำยาเคลือบ / Dip solution name :  AX-09 PV3 ( 10%)</v>
      </c>
      <c r="E43" s="312"/>
      <c r="F43" s="315"/>
      <c r="G43" s="316"/>
      <c r="H43" s="317" t="s">
        <v>7</v>
      </c>
      <c r="I43" s="318" t="s">
        <v>8</v>
      </c>
      <c r="J43" s="319"/>
      <c r="L43" s="9"/>
      <c r="M43" s="9"/>
      <c r="N43" s="243"/>
      <c r="O43" s="10"/>
      <c r="P43" s="10"/>
    </row>
    <row r="44" spans="1:19" s="320" customFormat="1" ht="28.5" customHeight="1">
      <c r="A44" s="322" t="s">
        <v>9</v>
      </c>
      <c r="B44" s="323"/>
      <c r="C44" s="324"/>
      <c r="D44" s="467" t="s">
        <v>10</v>
      </c>
      <c r="E44" s="323"/>
      <c r="F44" s="468" t="s">
        <v>152</v>
      </c>
      <c r="G44" s="469"/>
      <c r="H44" s="328"/>
      <c r="I44" s="329">
        <f ca="1">I3</f>
        <v>45342.579517939812</v>
      </c>
      <c r="J44" s="330"/>
      <c r="L44" s="9"/>
      <c r="M44" s="9"/>
      <c r="N44" s="10"/>
      <c r="O44" s="10"/>
      <c r="P44" s="10"/>
      <c r="Q44" s="340"/>
      <c r="R44" s="340"/>
      <c r="S44" s="340"/>
    </row>
    <row r="45" spans="1:19" s="320" customFormat="1" ht="28.5" customHeight="1" thickBot="1">
      <c r="A45" s="470" t="s">
        <v>13</v>
      </c>
      <c r="B45" s="471" t="str">
        <f>B4</f>
        <v>:   240131-01</v>
      </c>
      <c r="C45" s="471"/>
      <c r="D45" s="472" t="s">
        <v>15</v>
      </c>
      <c r="E45" s="473"/>
      <c r="F45" s="474"/>
      <c r="G45" s="475">
        <f>G4</f>
        <v>800</v>
      </c>
      <c r="H45" s="328"/>
      <c r="I45" s="329"/>
      <c r="J45" s="330"/>
      <c r="L45" s="9"/>
      <c r="M45" s="9"/>
      <c r="N45" s="10"/>
      <c r="O45" s="10"/>
      <c r="P45" s="10"/>
      <c r="Q45" s="10"/>
      <c r="R45" s="9"/>
      <c r="S45" s="9"/>
    </row>
    <row r="46" spans="1:19" s="340" customFormat="1" ht="33.200000000000003" thickTop="1" thickBot="1">
      <c r="A46" s="337" t="s">
        <v>153</v>
      </c>
      <c r="B46" s="338"/>
      <c r="C46" s="338"/>
      <c r="D46" s="338"/>
      <c r="E46" s="338"/>
      <c r="F46" s="338"/>
      <c r="G46" s="338"/>
      <c r="H46" s="338"/>
      <c r="I46" s="338"/>
      <c r="J46" s="339"/>
      <c r="L46" s="9"/>
      <c r="M46" s="9"/>
      <c r="N46" s="10"/>
      <c r="O46" s="10"/>
      <c r="P46" s="10"/>
      <c r="Q46" s="10"/>
      <c r="R46" s="9"/>
      <c r="S46" s="9"/>
    </row>
    <row r="47" spans="1:19" s="321" customFormat="1" ht="21.3" thickTop="1" thickBot="1">
      <c r="A47" s="341" t="s">
        <v>25</v>
      </c>
      <c r="B47" s="342"/>
      <c r="C47" s="343"/>
      <c r="D47" s="344" t="s">
        <v>26</v>
      </c>
      <c r="E47" s="344"/>
      <c r="F47" s="345"/>
      <c r="G47" s="346" t="s">
        <v>27</v>
      </c>
      <c r="H47" s="347"/>
      <c r="I47" s="348" t="s">
        <v>28</v>
      </c>
      <c r="J47" s="349"/>
    </row>
    <row r="48" spans="1:19" s="321" customFormat="1" ht="24.45" thickTop="1">
      <c r="A48" s="350" t="s">
        <v>32</v>
      </c>
      <c r="B48" s="351" t="s">
        <v>33</v>
      </c>
      <c r="C48" s="351" t="s">
        <v>33</v>
      </c>
      <c r="D48" s="352" t="s">
        <v>34</v>
      </c>
      <c r="E48" s="476" t="s">
        <v>35</v>
      </c>
      <c r="F48" s="354"/>
      <c r="G48" s="355" t="s">
        <v>36</v>
      </c>
      <c r="H48" s="356" t="s">
        <v>37</v>
      </c>
      <c r="I48" s="352" t="s">
        <v>38</v>
      </c>
      <c r="J48" s="357"/>
      <c r="L48" s="372"/>
      <c r="M48" s="372"/>
      <c r="N48" s="372"/>
      <c r="O48" s="372"/>
      <c r="P48" s="372"/>
      <c r="Q48" s="372"/>
      <c r="R48" s="372"/>
      <c r="S48" s="372"/>
    </row>
    <row r="49" spans="1:19" s="321" customFormat="1" ht="20.7" thickBot="1">
      <c r="A49" s="358" t="s">
        <v>41</v>
      </c>
      <c r="B49" s="359" t="s">
        <v>42</v>
      </c>
      <c r="C49" s="359" t="s">
        <v>43</v>
      </c>
      <c r="D49" s="360" t="s">
        <v>44</v>
      </c>
      <c r="E49" s="361" t="s">
        <v>45</v>
      </c>
      <c r="F49" s="362" t="s">
        <v>46</v>
      </c>
      <c r="G49" s="363" t="s">
        <v>47</v>
      </c>
      <c r="H49" s="364" t="s">
        <v>48</v>
      </c>
      <c r="I49" s="365" t="s">
        <v>49</v>
      </c>
      <c r="J49" s="366"/>
      <c r="L49" s="372"/>
      <c r="M49" s="372"/>
      <c r="N49" s="372"/>
      <c r="O49" s="372"/>
      <c r="P49" s="372"/>
      <c r="Q49" s="372"/>
      <c r="R49" s="372"/>
      <c r="S49" s="372"/>
    </row>
    <row r="50" spans="1:19" s="372" customFormat="1" ht="25.7" thickTop="1">
      <c r="A50" s="367"/>
      <c r="B50" s="531" t="s">
        <v>53</v>
      </c>
      <c r="C50" s="532"/>
      <c r="D50" s="539" t="s">
        <v>154</v>
      </c>
      <c r="E50" s="550">
        <v>500</v>
      </c>
      <c r="F50" s="551">
        <v>75</v>
      </c>
      <c r="G50" s="552">
        <f>G25</f>
        <v>400</v>
      </c>
      <c r="H50" s="384"/>
      <c r="I50" s="370" t="s">
        <v>56</v>
      </c>
      <c r="J50" s="371"/>
    </row>
    <row r="51" spans="1:19" s="372" customFormat="1" ht="25.05">
      <c r="A51" s="367" t="s">
        <v>155</v>
      </c>
      <c r="B51" s="537" t="s">
        <v>156</v>
      </c>
      <c r="C51" s="538"/>
      <c r="D51" s="539" t="s">
        <v>157</v>
      </c>
      <c r="E51" s="540">
        <v>125</v>
      </c>
      <c r="F51" s="541">
        <v>25</v>
      </c>
      <c r="G51" s="543">
        <f>E51*G4/1000</f>
        <v>100</v>
      </c>
      <c r="H51" s="477"/>
      <c r="I51" s="370" t="s">
        <v>158</v>
      </c>
      <c r="J51" s="371"/>
      <c r="L51" s="321"/>
      <c r="M51" s="321"/>
      <c r="N51" s="321"/>
      <c r="O51" s="321"/>
      <c r="P51" s="321"/>
      <c r="Q51" s="321"/>
      <c r="R51" s="321"/>
      <c r="S51" s="321"/>
    </row>
    <row r="52" spans="1:19" s="372" customFormat="1" ht="25.05">
      <c r="A52" s="377" t="s">
        <v>101</v>
      </c>
      <c r="B52" s="537" t="s">
        <v>53</v>
      </c>
      <c r="C52" s="538"/>
      <c r="D52" s="533" t="s">
        <v>55</v>
      </c>
      <c r="E52" s="545">
        <v>375</v>
      </c>
      <c r="F52" s="553">
        <v>0</v>
      </c>
      <c r="G52" s="536">
        <f>E52*G45/1000</f>
        <v>300</v>
      </c>
      <c r="H52" s="478"/>
      <c r="I52" s="370" t="s">
        <v>99</v>
      </c>
      <c r="J52" s="371"/>
      <c r="L52" s="479"/>
      <c r="M52" s="321"/>
      <c r="N52" s="321"/>
      <c r="O52" s="321"/>
      <c r="P52" s="321"/>
      <c r="Q52" s="321"/>
      <c r="R52" s="321"/>
      <c r="S52" s="321"/>
    </row>
    <row r="53" spans="1:19" s="321" customFormat="1" ht="25.05">
      <c r="A53" s="377"/>
      <c r="B53" s="373" t="s">
        <v>53</v>
      </c>
      <c r="C53" s="373"/>
      <c r="D53" s="480" t="s">
        <v>72</v>
      </c>
      <c r="E53" s="481">
        <f>SUM(E50:E52)</f>
        <v>1000</v>
      </c>
      <c r="F53" s="482">
        <f>SUM(F50:F52)</f>
        <v>100</v>
      </c>
      <c r="G53" s="383">
        <f>SUM(G50:G52)</f>
        <v>800</v>
      </c>
      <c r="H53" s="384"/>
      <c r="I53" s="378" t="s">
        <v>159</v>
      </c>
      <c r="J53" s="371"/>
      <c r="L53" s="479"/>
    </row>
    <row r="54" spans="1:19" s="321" customFormat="1" ht="23.95" customHeight="1">
      <c r="B54" s="483"/>
      <c r="C54" s="483"/>
      <c r="D54" s="484"/>
      <c r="E54" s="397"/>
      <c r="F54" s="398"/>
      <c r="G54" s="485"/>
      <c r="H54" s="392" t="s">
        <v>76</v>
      </c>
      <c r="I54" s="486" t="s">
        <v>160</v>
      </c>
      <c r="J54" s="487"/>
    </row>
    <row r="55" spans="1:19" s="321" customFormat="1" ht="23.95" customHeight="1">
      <c r="A55" s="387" t="s">
        <v>75</v>
      </c>
      <c r="E55" s="488"/>
      <c r="I55" s="269" t="s">
        <v>161</v>
      </c>
      <c r="J55" s="489"/>
      <c r="L55" s="340"/>
      <c r="M55" s="9"/>
      <c r="N55" s="9"/>
      <c r="O55" s="9"/>
      <c r="P55" s="24"/>
      <c r="Q55" s="24"/>
      <c r="R55" s="24"/>
      <c r="S55" s="340"/>
    </row>
    <row r="56" spans="1:19" s="321" customFormat="1" ht="23.95" customHeight="1">
      <c r="A56" s="395" t="s">
        <v>80</v>
      </c>
      <c r="B56" s="396"/>
      <c r="C56" s="396"/>
      <c r="D56" s="397" t="s">
        <v>81</v>
      </c>
      <c r="E56" s="398"/>
      <c r="F56" s="398"/>
      <c r="G56" s="398"/>
      <c r="H56" s="399" t="s">
        <v>82</v>
      </c>
      <c r="I56" s="372"/>
      <c r="J56" s="400"/>
      <c r="L56" s="340"/>
      <c r="M56" s="9"/>
      <c r="N56" s="9"/>
      <c r="O56" s="9"/>
      <c r="P56" s="24"/>
      <c r="Q56" s="24"/>
      <c r="R56" s="24"/>
      <c r="S56" s="340"/>
    </row>
    <row r="57" spans="1:19" s="321" customFormat="1" ht="23.95" customHeight="1" thickBot="1">
      <c r="A57" s="401" t="s">
        <v>84</v>
      </c>
      <c r="B57" s="402"/>
      <c r="C57" s="402"/>
      <c r="D57" s="403" t="s">
        <v>85</v>
      </c>
      <c r="E57" s="404"/>
      <c r="F57" s="404"/>
      <c r="G57" s="404"/>
      <c r="H57" s="405" t="s">
        <v>86</v>
      </c>
      <c r="I57" s="406"/>
      <c r="J57" s="407"/>
      <c r="M57" s="24"/>
      <c r="N57" s="24"/>
      <c r="O57" s="24"/>
      <c r="P57" s="24"/>
      <c r="Q57" s="24"/>
      <c r="R57" s="24"/>
    </row>
    <row r="58" spans="1:19" s="340" customFormat="1" ht="33.200000000000003" thickTop="1" thickBot="1">
      <c r="A58" s="408" t="s">
        <v>162</v>
      </c>
      <c r="B58" s="409"/>
      <c r="C58" s="409"/>
      <c r="D58" s="409"/>
      <c r="E58" s="409"/>
      <c r="F58" s="409"/>
      <c r="G58" s="409"/>
      <c r="H58" s="409"/>
      <c r="I58" s="409"/>
      <c r="J58" s="410"/>
      <c r="L58" s="321"/>
      <c r="M58" s="24"/>
      <c r="N58" s="24"/>
      <c r="O58" s="24"/>
      <c r="P58" s="24"/>
      <c r="Q58" s="24"/>
      <c r="R58" s="24"/>
      <c r="S58" s="321"/>
    </row>
    <row r="59" spans="1:19" s="321" customFormat="1" ht="24.75" customHeight="1" thickTop="1">
      <c r="A59" s="490" t="s">
        <v>32</v>
      </c>
      <c r="B59" s="491" t="s">
        <v>113</v>
      </c>
      <c r="C59" s="425" t="s">
        <v>114</v>
      </c>
      <c r="D59" s="425" t="s">
        <v>115</v>
      </c>
      <c r="E59" s="427" t="s">
        <v>116</v>
      </c>
      <c r="F59" s="427"/>
      <c r="G59" s="492" t="s">
        <v>117</v>
      </c>
      <c r="H59" s="493"/>
      <c r="I59" s="493"/>
      <c r="J59" s="494"/>
      <c r="M59" s="24"/>
      <c r="N59" s="24"/>
      <c r="O59" s="24"/>
      <c r="P59" s="24"/>
      <c r="Q59" s="24"/>
      <c r="R59" s="24"/>
    </row>
    <row r="60" spans="1:19" s="321" customFormat="1" ht="24.75" customHeight="1" thickBot="1">
      <c r="A60" s="495" t="s">
        <v>41</v>
      </c>
      <c r="B60" s="361" t="s">
        <v>119</v>
      </c>
      <c r="C60" s="361" t="s">
        <v>120</v>
      </c>
      <c r="D60" s="496" t="s">
        <v>121</v>
      </c>
      <c r="E60" s="439" t="s">
        <v>122</v>
      </c>
      <c r="F60" s="439"/>
      <c r="G60" s="497"/>
      <c r="H60" s="498"/>
      <c r="I60" s="498"/>
      <c r="J60" s="499"/>
      <c r="M60" s="24"/>
      <c r="N60" s="24"/>
      <c r="O60" s="24"/>
      <c r="P60" s="24"/>
      <c r="Q60" s="24"/>
      <c r="R60" s="24"/>
    </row>
    <row r="61" spans="1:19" s="321" customFormat="1" ht="24.75" customHeight="1" thickTop="1">
      <c r="A61" s="444" t="s">
        <v>163</v>
      </c>
      <c r="B61" s="368" t="s">
        <v>123</v>
      </c>
      <c r="C61" s="500" t="s">
        <v>164</v>
      </c>
      <c r="D61" s="418"/>
      <c r="E61" s="501" t="s">
        <v>165</v>
      </c>
      <c r="F61" s="502"/>
      <c r="G61" s="503" t="s">
        <v>126</v>
      </c>
      <c r="J61" s="386"/>
      <c r="M61" s="24"/>
      <c r="N61" s="24"/>
      <c r="O61" s="24"/>
      <c r="P61" s="24"/>
      <c r="Q61" s="24"/>
      <c r="R61" s="24"/>
    </row>
    <row r="62" spans="1:19" s="321" customFormat="1" ht="24.75" customHeight="1">
      <c r="A62" s="445"/>
      <c r="B62" s="392" t="s">
        <v>130</v>
      </c>
      <c r="C62" s="504" t="s">
        <v>166</v>
      </c>
      <c r="D62" s="392"/>
      <c r="E62" s="505" t="s">
        <v>165</v>
      </c>
      <c r="F62" s="505"/>
      <c r="G62" s="488" t="s">
        <v>132</v>
      </c>
      <c r="H62" s="435"/>
      <c r="I62" s="435"/>
      <c r="J62" s="506"/>
      <c r="M62" s="24"/>
      <c r="N62" s="24"/>
      <c r="O62" s="24"/>
      <c r="P62" s="24"/>
      <c r="Q62" s="24"/>
      <c r="R62" s="24"/>
    </row>
    <row r="63" spans="1:19" s="321" customFormat="1" ht="24.75" customHeight="1" thickBot="1">
      <c r="A63" s="446"/>
      <c r="B63" s="507" t="s">
        <v>133</v>
      </c>
      <c r="C63" s="508" t="s">
        <v>167</v>
      </c>
      <c r="D63" s="361"/>
      <c r="E63" s="509" t="s">
        <v>165</v>
      </c>
      <c r="F63" s="509"/>
      <c r="G63" s="346" t="s">
        <v>135</v>
      </c>
      <c r="H63" s="441"/>
      <c r="I63" s="441"/>
      <c r="J63" s="510"/>
      <c r="M63" s="24"/>
      <c r="N63" s="24"/>
      <c r="O63" s="24"/>
      <c r="P63" s="24"/>
      <c r="Q63" s="24"/>
      <c r="R63" s="24"/>
    </row>
    <row r="64" spans="1:19" s="321" customFormat="1" ht="27.55" thickTop="1" thickBot="1">
      <c r="A64" s="511" t="s">
        <v>168</v>
      </c>
      <c r="B64" s="512"/>
      <c r="C64" s="512"/>
      <c r="D64" s="512"/>
      <c r="E64" s="512"/>
      <c r="F64" s="512"/>
      <c r="G64" s="512"/>
      <c r="H64" s="512"/>
      <c r="I64" s="512"/>
      <c r="J64" s="513"/>
      <c r="M64" s="24"/>
      <c r="N64" s="24"/>
      <c r="O64" s="24"/>
      <c r="P64" s="24"/>
      <c r="Q64" s="24"/>
      <c r="R64" s="24"/>
    </row>
    <row r="65" spans="1:18" s="321" customFormat="1" ht="20.7" thickTop="1">
      <c r="A65" s="514"/>
      <c r="J65" s="386"/>
      <c r="M65" s="24"/>
      <c r="N65" s="24"/>
      <c r="O65" s="24"/>
      <c r="P65" s="24"/>
      <c r="Q65" s="24"/>
      <c r="R65" s="24"/>
    </row>
    <row r="66" spans="1:18" s="321" customFormat="1">
      <c r="A66" s="515"/>
      <c r="B66" s="516"/>
      <c r="C66" s="516"/>
      <c r="D66" s="516"/>
      <c r="E66" s="516"/>
      <c r="F66" s="516"/>
      <c r="G66" s="516"/>
      <c r="H66" s="516"/>
      <c r="I66" s="516"/>
      <c r="J66" s="517"/>
      <c r="M66" s="24"/>
      <c r="N66" s="24"/>
      <c r="O66" s="24"/>
      <c r="P66" s="24"/>
      <c r="Q66" s="24"/>
      <c r="R66" s="24"/>
    </row>
    <row r="67" spans="1:18" s="321" customFormat="1">
      <c r="A67" s="515"/>
      <c r="B67" s="516"/>
      <c r="C67" s="516"/>
      <c r="D67" s="516"/>
      <c r="E67" s="516"/>
      <c r="F67" s="516"/>
      <c r="G67" s="516"/>
      <c r="H67" s="516"/>
      <c r="I67" s="516"/>
      <c r="J67" s="517"/>
      <c r="M67" s="24"/>
      <c r="N67" s="24"/>
      <c r="O67" s="24"/>
      <c r="P67" s="24"/>
      <c r="Q67" s="24"/>
      <c r="R67" s="24"/>
    </row>
    <row r="68" spans="1:18" s="321" customFormat="1">
      <c r="A68" s="515"/>
      <c r="B68" s="516"/>
      <c r="C68" s="516"/>
      <c r="D68" s="516"/>
      <c r="E68" s="516"/>
      <c r="F68" s="516"/>
      <c r="G68" s="516"/>
      <c r="H68" s="516"/>
      <c r="I68" s="516"/>
      <c r="J68" s="517"/>
      <c r="M68" s="24"/>
      <c r="N68" s="24"/>
      <c r="O68" s="24"/>
      <c r="P68" s="24"/>
      <c r="Q68" s="24"/>
      <c r="R68" s="24"/>
    </row>
    <row r="69" spans="1:18" s="321" customFormat="1">
      <c r="A69" s="515"/>
      <c r="B69" s="516"/>
      <c r="C69" s="516"/>
      <c r="D69" s="516"/>
      <c r="E69" s="516"/>
      <c r="F69" s="516"/>
      <c r="G69" s="516"/>
      <c r="H69" s="516"/>
      <c r="I69" s="516"/>
      <c r="J69" s="517"/>
      <c r="M69" s="24"/>
      <c r="N69" s="24"/>
      <c r="O69" s="24"/>
      <c r="P69" s="24"/>
      <c r="Q69" s="24"/>
      <c r="R69" s="24"/>
    </row>
    <row r="70" spans="1:18" s="321" customFormat="1">
      <c r="A70" s="515"/>
      <c r="B70" s="516"/>
      <c r="C70" s="516"/>
      <c r="D70" s="516"/>
      <c r="E70" s="516"/>
      <c r="F70" s="516"/>
      <c r="G70" s="516"/>
      <c r="H70" s="516"/>
      <c r="I70" s="516"/>
      <c r="J70" s="517"/>
      <c r="M70" s="24"/>
      <c r="N70" s="24"/>
      <c r="O70" s="24"/>
      <c r="P70" s="24"/>
      <c r="Q70" s="24"/>
      <c r="R70" s="24"/>
    </row>
    <row r="71" spans="1:18" s="321" customFormat="1">
      <c r="A71" s="515"/>
      <c r="B71" s="516"/>
      <c r="C71" s="516"/>
      <c r="D71" s="516"/>
      <c r="E71" s="516"/>
      <c r="F71" s="516"/>
      <c r="G71" s="516"/>
      <c r="H71" s="516"/>
      <c r="I71" s="516"/>
      <c r="J71" s="517"/>
      <c r="M71" s="24"/>
      <c r="N71" s="24"/>
      <c r="O71" s="24"/>
      <c r="P71" s="24"/>
      <c r="Q71" s="24"/>
      <c r="R71" s="24"/>
    </row>
    <row r="72" spans="1:18" s="321" customFormat="1">
      <c r="A72" s="515"/>
      <c r="B72" s="516"/>
      <c r="C72" s="516"/>
      <c r="D72" s="516"/>
      <c r="E72" s="516"/>
      <c r="F72" s="516"/>
      <c r="G72" s="516"/>
      <c r="H72" s="516"/>
      <c r="I72" s="516"/>
      <c r="J72" s="517"/>
      <c r="M72" s="24"/>
      <c r="N72" s="24"/>
      <c r="O72" s="24"/>
      <c r="P72" s="24"/>
      <c r="Q72" s="24"/>
      <c r="R72" s="24"/>
    </row>
    <row r="73" spans="1:18" s="321" customFormat="1">
      <c r="A73" s="515"/>
      <c r="B73" s="516"/>
      <c r="C73" s="516"/>
      <c r="D73" s="516"/>
      <c r="E73" s="516"/>
      <c r="F73" s="516"/>
      <c r="G73" s="516"/>
      <c r="H73" s="516"/>
      <c r="I73" s="516"/>
      <c r="J73" s="517"/>
      <c r="M73" s="24"/>
      <c r="N73" s="24"/>
      <c r="O73" s="24"/>
      <c r="P73" s="24"/>
      <c r="Q73" s="24"/>
      <c r="R73" s="24"/>
    </row>
    <row r="74" spans="1:18" s="321" customFormat="1">
      <c r="A74" s="515"/>
      <c r="B74" s="516"/>
      <c r="C74" s="516"/>
      <c r="D74" s="516"/>
      <c r="E74" s="516"/>
      <c r="F74" s="516"/>
      <c r="G74" s="516"/>
      <c r="H74" s="516"/>
      <c r="I74" s="516"/>
      <c r="J74" s="517"/>
      <c r="M74" s="24"/>
      <c r="N74" s="24"/>
      <c r="O74" s="24"/>
      <c r="P74" s="24"/>
      <c r="Q74" s="24"/>
      <c r="R74" s="24"/>
    </row>
    <row r="75" spans="1:18" s="321" customFormat="1">
      <c r="A75" s="515"/>
      <c r="B75" s="516"/>
      <c r="C75" s="516"/>
      <c r="D75" s="516"/>
      <c r="E75" s="516"/>
      <c r="F75" s="516"/>
      <c r="G75" s="516"/>
      <c r="H75" s="516"/>
      <c r="I75" s="516"/>
      <c r="J75" s="517"/>
      <c r="M75" s="24"/>
      <c r="N75" s="24"/>
      <c r="O75" s="24"/>
      <c r="P75" s="24"/>
      <c r="Q75" s="24"/>
      <c r="R75" s="24"/>
    </row>
    <row r="76" spans="1:18" s="321" customFormat="1">
      <c r="A76" s="515"/>
      <c r="B76" s="516"/>
      <c r="C76" s="516"/>
      <c r="D76" s="516"/>
      <c r="E76" s="516"/>
      <c r="F76" s="516"/>
      <c r="G76" s="516"/>
      <c r="H76" s="516"/>
      <c r="I76" s="516"/>
      <c r="J76" s="517"/>
      <c r="M76" s="24"/>
      <c r="N76" s="24"/>
      <c r="O76" s="24"/>
      <c r="P76" s="24"/>
      <c r="Q76" s="24"/>
      <c r="R76" s="24"/>
    </row>
    <row r="77" spans="1:18" s="321" customFormat="1">
      <c r="A77" s="515"/>
      <c r="B77" s="516"/>
      <c r="C77" s="516"/>
      <c r="D77" s="516"/>
      <c r="E77" s="516"/>
      <c r="F77" s="516"/>
      <c r="G77" s="516"/>
      <c r="H77" s="516"/>
      <c r="I77" s="516"/>
      <c r="J77" s="517"/>
      <c r="M77" s="24"/>
      <c r="N77" s="24"/>
      <c r="O77" s="24"/>
      <c r="P77" s="24"/>
      <c r="Q77" s="24"/>
      <c r="R77" s="24"/>
    </row>
    <row r="78" spans="1:18" s="321" customFormat="1">
      <c r="A78" s="515"/>
      <c r="B78" s="516"/>
      <c r="C78" s="516"/>
      <c r="D78" s="516"/>
      <c r="E78" s="516"/>
      <c r="F78" s="516"/>
      <c r="G78" s="516"/>
      <c r="H78" s="516"/>
      <c r="I78" s="516"/>
      <c r="J78" s="517"/>
      <c r="M78" s="24"/>
      <c r="N78" s="24"/>
      <c r="O78" s="24"/>
      <c r="P78" s="24"/>
      <c r="Q78" s="24"/>
      <c r="R78" s="24"/>
    </row>
    <row r="79" spans="1:18" s="321" customFormat="1" ht="20.7" thickBot="1">
      <c r="A79" s="518"/>
      <c r="B79" s="441"/>
      <c r="C79" s="441"/>
      <c r="D79" s="441"/>
      <c r="E79" s="441"/>
      <c r="F79" s="441"/>
      <c r="G79" s="441"/>
      <c r="H79" s="441"/>
      <c r="I79" s="441"/>
      <c r="J79" s="510"/>
      <c r="M79" s="24"/>
      <c r="N79" s="24"/>
      <c r="O79" s="24"/>
      <c r="P79" s="24"/>
      <c r="Q79" s="24"/>
      <c r="R79" s="24"/>
    </row>
    <row r="80" spans="1:18" s="321" customFormat="1" ht="20.7" thickTop="1">
      <c r="A80" s="447" t="s">
        <v>143</v>
      </c>
      <c r="B80" s="448"/>
      <c r="C80" s="448"/>
      <c r="D80" s="449"/>
      <c r="E80" s="450" t="s">
        <v>144</v>
      </c>
      <c r="F80" s="451" t="s">
        <v>145</v>
      </c>
      <c r="G80" s="451"/>
      <c r="H80" s="452"/>
      <c r="I80" s="451" t="s">
        <v>146</v>
      </c>
      <c r="J80" s="453"/>
      <c r="M80" s="24"/>
      <c r="N80" s="24"/>
      <c r="O80" s="24"/>
      <c r="P80" s="24"/>
      <c r="Q80" s="24"/>
      <c r="R80" s="24"/>
    </row>
    <row r="81" spans="1:19" s="321" customFormat="1" ht="20.7" thickBot="1">
      <c r="A81" s="454"/>
      <c r="B81" s="455"/>
      <c r="C81" s="455"/>
      <c r="D81" s="456"/>
      <c r="E81" s="457" t="s">
        <v>147</v>
      </c>
      <c r="F81" s="458" t="s">
        <v>148</v>
      </c>
      <c r="G81" s="458"/>
      <c r="H81" s="459"/>
      <c r="I81" s="458" t="s">
        <v>146</v>
      </c>
      <c r="J81" s="460"/>
      <c r="L81" s="519"/>
      <c r="M81" s="24"/>
      <c r="N81" s="24"/>
      <c r="O81" s="24"/>
      <c r="P81" s="24"/>
      <c r="Q81" s="24"/>
      <c r="R81" s="24"/>
      <c r="S81" s="519"/>
    </row>
    <row r="82" spans="1:19" s="321" customFormat="1" ht="20.7" thickBot="1">
      <c r="A82" s="461" t="s">
        <v>149</v>
      </c>
      <c r="B82" s="461"/>
      <c r="C82" s="461"/>
      <c r="D82" s="462"/>
      <c r="E82" s="462"/>
      <c r="F82" s="462"/>
      <c r="G82" s="462"/>
      <c r="H82" s="462"/>
      <c r="I82" s="520" t="s">
        <v>150</v>
      </c>
      <c r="J82" s="521"/>
      <c r="L82" s="519"/>
      <c r="M82" s="24"/>
      <c r="N82" s="24"/>
      <c r="O82" s="24"/>
      <c r="P82" s="24"/>
      <c r="Q82" s="24"/>
      <c r="R82" s="24"/>
      <c r="S82" s="519"/>
    </row>
  </sheetData>
  <protectedRanges>
    <protectedRange sqref="B4" name="Range2_1"/>
    <protectedRange sqref="G4" name="Range1_1"/>
  </protectedRanges>
  <mergeCells count="22">
    <mergeCell ref="A61:A63"/>
    <mergeCell ref="A80:C81"/>
    <mergeCell ref="I82:J82"/>
    <mergeCell ref="A38:C39"/>
    <mergeCell ref="I40:J40"/>
    <mergeCell ref="I42:J42"/>
    <mergeCell ref="I43:J43"/>
    <mergeCell ref="I44:J45"/>
    <mergeCell ref="G59:J60"/>
    <mergeCell ref="I32:J32"/>
    <mergeCell ref="I33:J33"/>
    <mergeCell ref="I34:J34"/>
    <mergeCell ref="A35:A37"/>
    <mergeCell ref="I35:J35"/>
    <mergeCell ref="I36:J36"/>
    <mergeCell ref="I37:J37"/>
    <mergeCell ref="I1:J1"/>
    <mergeCell ref="I2:J2"/>
    <mergeCell ref="F3:G3"/>
    <mergeCell ref="I3:J4"/>
    <mergeCell ref="B4:C4"/>
    <mergeCell ref="G30:J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37CE-33E8-4A08-8C64-FD725AA42E44}">
  <sheetPr>
    <tabColor rgb="FFFFC000"/>
  </sheetPr>
  <dimension ref="A1:S82"/>
  <sheetViews>
    <sheetView workbookViewId="0">
      <selection activeCell="AD7" sqref="AD7"/>
    </sheetView>
  </sheetViews>
  <sheetFormatPr defaultColWidth="9.125" defaultRowHeight="20.05"/>
  <cols>
    <col min="1" max="2" width="10" style="300" customWidth="1"/>
    <col min="3" max="3" width="18" style="300" customWidth="1"/>
    <col min="4" max="4" width="16" style="300" customWidth="1"/>
    <col min="5" max="6" width="8.625" style="300" customWidth="1"/>
    <col min="7" max="7" width="12.875" style="300" customWidth="1"/>
    <col min="8" max="8" width="14.75" style="300" customWidth="1"/>
    <col min="9" max="9" width="14.125" style="300" customWidth="1"/>
    <col min="10" max="10" width="14.75" style="300" customWidth="1"/>
    <col min="11" max="11" width="9.125" style="300"/>
    <col min="12" max="12" width="17" style="300" hidden="1" customWidth="1"/>
    <col min="13" max="13" width="17.25" style="24" hidden="1" customWidth="1"/>
    <col min="14" max="18" width="0" style="24" hidden="1" customWidth="1"/>
    <col min="19" max="19" width="17.75" style="300" hidden="1" customWidth="1"/>
    <col min="20" max="22" width="0" style="300" hidden="1" customWidth="1"/>
    <col min="23" max="256" width="9.125" style="300"/>
    <col min="257" max="258" width="10" style="300" customWidth="1"/>
    <col min="259" max="259" width="18" style="300" customWidth="1"/>
    <col min="260" max="260" width="16" style="300" customWidth="1"/>
    <col min="261" max="262" width="8.625" style="300" customWidth="1"/>
    <col min="263" max="263" width="12.875" style="300" customWidth="1"/>
    <col min="264" max="264" width="14.75" style="300" customWidth="1"/>
    <col min="265" max="265" width="14.125" style="300" customWidth="1"/>
    <col min="266" max="266" width="14.75" style="300" customWidth="1"/>
    <col min="267" max="267" width="9.125" style="300"/>
    <col min="268" max="278" width="0" style="300" hidden="1" customWidth="1"/>
    <col min="279" max="512" width="9.125" style="300"/>
    <col min="513" max="514" width="10" style="300" customWidth="1"/>
    <col min="515" max="515" width="18" style="300" customWidth="1"/>
    <col min="516" max="516" width="16" style="300" customWidth="1"/>
    <col min="517" max="518" width="8.625" style="300" customWidth="1"/>
    <col min="519" max="519" width="12.875" style="300" customWidth="1"/>
    <col min="520" max="520" width="14.75" style="300" customWidth="1"/>
    <col min="521" max="521" width="14.125" style="300" customWidth="1"/>
    <col min="522" max="522" width="14.75" style="300" customWidth="1"/>
    <col min="523" max="523" width="9.125" style="300"/>
    <col min="524" max="534" width="0" style="300" hidden="1" customWidth="1"/>
    <col min="535" max="768" width="9.125" style="300"/>
    <col min="769" max="770" width="10" style="300" customWidth="1"/>
    <col min="771" max="771" width="18" style="300" customWidth="1"/>
    <col min="772" max="772" width="16" style="300" customWidth="1"/>
    <col min="773" max="774" width="8.625" style="300" customWidth="1"/>
    <col min="775" max="775" width="12.875" style="300" customWidth="1"/>
    <col min="776" max="776" width="14.75" style="300" customWidth="1"/>
    <col min="777" max="777" width="14.125" style="300" customWidth="1"/>
    <col min="778" max="778" width="14.75" style="300" customWidth="1"/>
    <col min="779" max="779" width="9.125" style="300"/>
    <col min="780" max="790" width="0" style="300" hidden="1" customWidth="1"/>
    <col min="791" max="1024" width="9.125" style="300"/>
    <col min="1025" max="1026" width="10" style="300" customWidth="1"/>
    <col min="1027" max="1027" width="18" style="300" customWidth="1"/>
    <col min="1028" max="1028" width="16" style="300" customWidth="1"/>
    <col min="1029" max="1030" width="8.625" style="300" customWidth="1"/>
    <col min="1031" max="1031" width="12.875" style="300" customWidth="1"/>
    <col min="1032" max="1032" width="14.75" style="300" customWidth="1"/>
    <col min="1033" max="1033" width="14.125" style="300" customWidth="1"/>
    <col min="1034" max="1034" width="14.75" style="300" customWidth="1"/>
    <col min="1035" max="1035" width="9.125" style="300"/>
    <col min="1036" max="1046" width="0" style="300" hidden="1" customWidth="1"/>
    <col min="1047" max="1280" width="9.125" style="300"/>
    <col min="1281" max="1282" width="10" style="300" customWidth="1"/>
    <col min="1283" max="1283" width="18" style="300" customWidth="1"/>
    <col min="1284" max="1284" width="16" style="300" customWidth="1"/>
    <col min="1285" max="1286" width="8.625" style="300" customWidth="1"/>
    <col min="1287" max="1287" width="12.875" style="300" customWidth="1"/>
    <col min="1288" max="1288" width="14.75" style="300" customWidth="1"/>
    <col min="1289" max="1289" width="14.125" style="300" customWidth="1"/>
    <col min="1290" max="1290" width="14.75" style="300" customWidth="1"/>
    <col min="1291" max="1291" width="9.125" style="300"/>
    <col min="1292" max="1302" width="0" style="300" hidden="1" customWidth="1"/>
    <col min="1303" max="1536" width="9.125" style="300"/>
    <col min="1537" max="1538" width="10" style="300" customWidth="1"/>
    <col min="1539" max="1539" width="18" style="300" customWidth="1"/>
    <col min="1540" max="1540" width="16" style="300" customWidth="1"/>
    <col min="1541" max="1542" width="8.625" style="300" customWidth="1"/>
    <col min="1543" max="1543" width="12.875" style="300" customWidth="1"/>
    <col min="1544" max="1544" width="14.75" style="300" customWidth="1"/>
    <col min="1545" max="1545" width="14.125" style="300" customWidth="1"/>
    <col min="1546" max="1546" width="14.75" style="300" customWidth="1"/>
    <col min="1547" max="1547" width="9.125" style="300"/>
    <col min="1548" max="1558" width="0" style="300" hidden="1" customWidth="1"/>
    <col min="1559" max="1792" width="9.125" style="300"/>
    <col min="1793" max="1794" width="10" style="300" customWidth="1"/>
    <col min="1795" max="1795" width="18" style="300" customWidth="1"/>
    <col min="1796" max="1796" width="16" style="300" customWidth="1"/>
    <col min="1797" max="1798" width="8.625" style="300" customWidth="1"/>
    <col min="1799" max="1799" width="12.875" style="300" customWidth="1"/>
    <col min="1800" max="1800" width="14.75" style="300" customWidth="1"/>
    <col min="1801" max="1801" width="14.125" style="300" customWidth="1"/>
    <col min="1802" max="1802" width="14.75" style="300" customWidth="1"/>
    <col min="1803" max="1803" width="9.125" style="300"/>
    <col min="1804" max="1814" width="0" style="300" hidden="1" customWidth="1"/>
    <col min="1815" max="2048" width="9.125" style="300"/>
    <col min="2049" max="2050" width="10" style="300" customWidth="1"/>
    <col min="2051" max="2051" width="18" style="300" customWidth="1"/>
    <col min="2052" max="2052" width="16" style="300" customWidth="1"/>
    <col min="2053" max="2054" width="8.625" style="300" customWidth="1"/>
    <col min="2055" max="2055" width="12.875" style="300" customWidth="1"/>
    <col min="2056" max="2056" width="14.75" style="300" customWidth="1"/>
    <col min="2057" max="2057" width="14.125" style="300" customWidth="1"/>
    <col min="2058" max="2058" width="14.75" style="300" customWidth="1"/>
    <col min="2059" max="2059" width="9.125" style="300"/>
    <col min="2060" max="2070" width="0" style="300" hidden="1" customWidth="1"/>
    <col min="2071" max="2304" width="9.125" style="300"/>
    <col min="2305" max="2306" width="10" style="300" customWidth="1"/>
    <col min="2307" max="2307" width="18" style="300" customWidth="1"/>
    <col min="2308" max="2308" width="16" style="300" customWidth="1"/>
    <col min="2309" max="2310" width="8.625" style="300" customWidth="1"/>
    <col min="2311" max="2311" width="12.875" style="300" customWidth="1"/>
    <col min="2312" max="2312" width="14.75" style="300" customWidth="1"/>
    <col min="2313" max="2313" width="14.125" style="300" customWidth="1"/>
    <col min="2314" max="2314" width="14.75" style="300" customWidth="1"/>
    <col min="2315" max="2315" width="9.125" style="300"/>
    <col min="2316" max="2326" width="0" style="300" hidden="1" customWidth="1"/>
    <col min="2327" max="2560" width="9.125" style="300"/>
    <col min="2561" max="2562" width="10" style="300" customWidth="1"/>
    <col min="2563" max="2563" width="18" style="300" customWidth="1"/>
    <col min="2564" max="2564" width="16" style="300" customWidth="1"/>
    <col min="2565" max="2566" width="8.625" style="300" customWidth="1"/>
    <col min="2567" max="2567" width="12.875" style="300" customWidth="1"/>
    <col min="2568" max="2568" width="14.75" style="300" customWidth="1"/>
    <col min="2569" max="2569" width="14.125" style="300" customWidth="1"/>
    <col min="2570" max="2570" width="14.75" style="300" customWidth="1"/>
    <col min="2571" max="2571" width="9.125" style="300"/>
    <col min="2572" max="2582" width="0" style="300" hidden="1" customWidth="1"/>
    <col min="2583" max="2816" width="9.125" style="300"/>
    <col min="2817" max="2818" width="10" style="300" customWidth="1"/>
    <col min="2819" max="2819" width="18" style="300" customWidth="1"/>
    <col min="2820" max="2820" width="16" style="300" customWidth="1"/>
    <col min="2821" max="2822" width="8.625" style="300" customWidth="1"/>
    <col min="2823" max="2823" width="12.875" style="300" customWidth="1"/>
    <col min="2824" max="2824" width="14.75" style="300" customWidth="1"/>
    <col min="2825" max="2825" width="14.125" style="300" customWidth="1"/>
    <col min="2826" max="2826" width="14.75" style="300" customWidth="1"/>
    <col min="2827" max="2827" width="9.125" style="300"/>
    <col min="2828" max="2838" width="0" style="300" hidden="1" customWidth="1"/>
    <col min="2839" max="3072" width="9.125" style="300"/>
    <col min="3073" max="3074" width="10" style="300" customWidth="1"/>
    <col min="3075" max="3075" width="18" style="300" customWidth="1"/>
    <col min="3076" max="3076" width="16" style="300" customWidth="1"/>
    <col min="3077" max="3078" width="8.625" style="300" customWidth="1"/>
    <col min="3079" max="3079" width="12.875" style="300" customWidth="1"/>
    <col min="3080" max="3080" width="14.75" style="300" customWidth="1"/>
    <col min="3081" max="3081" width="14.125" style="300" customWidth="1"/>
    <col min="3082" max="3082" width="14.75" style="300" customWidth="1"/>
    <col min="3083" max="3083" width="9.125" style="300"/>
    <col min="3084" max="3094" width="0" style="300" hidden="1" customWidth="1"/>
    <col min="3095" max="3328" width="9.125" style="300"/>
    <col min="3329" max="3330" width="10" style="300" customWidth="1"/>
    <col min="3331" max="3331" width="18" style="300" customWidth="1"/>
    <col min="3332" max="3332" width="16" style="300" customWidth="1"/>
    <col min="3333" max="3334" width="8.625" style="300" customWidth="1"/>
    <col min="3335" max="3335" width="12.875" style="300" customWidth="1"/>
    <col min="3336" max="3336" width="14.75" style="300" customWidth="1"/>
    <col min="3337" max="3337" width="14.125" style="300" customWidth="1"/>
    <col min="3338" max="3338" width="14.75" style="300" customWidth="1"/>
    <col min="3339" max="3339" width="9.125" style="300"/>
    <col min="3340" max="3350" width="0" style="300" hidden="1" customWidth="1"/>
    <col min="3351" max="3584" width="9.125" style="300"/>
    <col min="3585" max="3586" width="10" style="300" customWidth="1"/>
    <col min="3587" max="3587" width="18" style="300" customWidth="1"/>
    <col min="3588" max="3588" width="16" style="300" customWidth="1"/>
    <col min="3589" max="3590" width="8.625" style="300" customWidth="1"/>
    <col min="3591" max="3591" width="12.875" style="300" customWidth="1"/>
    <col min="3592" max="3592" width="14.75" style="300" customWidth="1"/>
    <col min="3593" max="3593" width="14.125" style="300" customWidth="1"/>
    <col min="3594" max="3594" width="14.75" style="300" customWidth="1"/>
    <col min="3595" max="3595" width="9.125" style="300"/>
    <col min="3596" max="3606" width="0" style="300" hidden="1" customWidth="1"/>
    <col min="3607" max="3840" width="9.125" style="300"/>
    <col min="3841" max="3842" width="10" style="300" customWidth="1"/>
    <col min="3843" max="3843" width="18" style="300" customWidth="1"/>
    <col min="3844" max="3844" width="16" style="300" customWidth="1"/>
    <col min="3845" max="3846" width="8.625" style="300" customWidth="1"/>
    <col min="3847" max="3847" width="12.875" style="300" customWidth="1"/>
    <col min="3848" max="3848" width="14.75" style="300" customWidth="1"/>
    <col min="3849" max="3849" width="14.125" style="300" customWidth="1"/>
    <col min="3850" max="3850" width="14.75" style="300" customWidth="1"/>
    <col min="3851" max="3851" width="9.125" style="300"/>
    <col min="3852" max="3862" width="0" style="300" hidden="1" customWidth="1"/>
    <col min="3863" max="4096" width="9.125" style="300"/>
    <col min="4097" max="4098" width="10" style="300" customWidth="1"/>
    <col min="4099" max="4099" width="18" style="300" customWidth="1"/>
    <col min="4100" max="4100" width="16" style="300" customWidth="1"/>
    <col min="4101" max="4102" width="8.625" style="300" customWidth="1"/>
    <col min="4103" max="4103" width="12.875" style="300" customWidth="1"/>
    <col min="4104" max="4104" width="14.75" style="300" customWidth="1"/>
    <col min="4105" max="4105" width="14.125" style="300" customWidth="1"/>
    <col min="4106" max="4106" width="14.75" style="300" customWidth="1"/>
    <col min="4107" max="4107" width="9.125" style="300"/>
    <col min="4108" max="4118" width="0" style="300" hidden="1" customWidth="1"/>
    <col min="4119" max="4352" width="9.125" style="300"/>
    <col min="4353" max="4354" width="10" style="300" customWidth="1"/>
    <col min="4355" max="4355" width="18" style="300" customWidth="1"/>
    <col min="4356" max="4356" width="16" style="300" customWidth="1"/>
    <col min="4357" max="4358" width="8.625" style="300" customWidth="1"/>
    <col min="4359" max="4359" width="12.875" style="300" customWidth="1"/>
    <col min="4360" max="4360" width="14.75" style="300" customWidth="1"/>
    <col min="4361" max="4361" width="14.125" style="300" customWidth="1"/>
    <col min="4362" max="4362" width="14.75" style="300" customWidth="1"/>
    <col min="4363" max="4363" width="9.125" style="300"/>
    <col min="4364" max="4374" width="0" style="300" hidden="1" customWidth="1"/>
    <col min="4375" max="4608" width="9.125" style="300"/>
    <col min="4609" max="4610" width="10" style="300" customWidth="1"/>
    <col min="4611" max="4611" width="18" style="300" customWidth="1"/>
    <col min="4612" max="4612" width="16" style="300" customWidth="1"/>
    <col min="4613" max="4614" width="8.625" style="300" customWidth="1"/>
    <col min="4615" max="4615" width="12.875" style="300" customWidth="1"/>
    <col min="4616" max="4616" width="14.75" style="300" customWidth="1"/>
    <col min="4617" max="4617" width="14.125" style="300" customWidth="1"/>
    <col min="4618" max="4618" width="14.75" style="300" customWidth="1"/>
    <col min="4619" max="4619" width="9.125" style="300"/>
    <col min="4620" max="4630" width="0" style="300" hidden="1" customWidth="1"/>
    <col min="4631" max="4864" width="9.125" style="300"/>
    <col min="4865" max="4866" width="10" style="300" customWidth="1"/>
    <col min="4867" max="4867" width="18" style="300" customWidth="1"/>
    <col min="4868" max="4868" width="16" style="300" customWidth="1"/>
    <col min="4869" max="4870" width="8.625" style="300" customWidth="1"/>
    <col min="4871" max="4871" width="12.875" style="300" customWidth="1"/>
    <col min="4872" max="4872" width="14.75" style="300" customWidth="1"/>
    <col min="4873" max="4873" width="14.125" style="300" customWidth="1"/>
    <col min="4874" max="4874" width="14.75" style="300" customWidth="1"/>
    <col min="4875" max="4875" width="9.125" style="300"/>
    <col min="4876" max="4886" width="0" style="300" hidden="1" customWidth="1"/>
    <col min="4887" max="5120" width="9.125" style="300"/>
    <col min="5121" max="5122" width="10" style="300" customWidth="1"/>
    <col min="5123" max="5123" width="18" style="300" customWidth="1"/>
    <col min="5124" max="5124" width="16" style="300" customWidth="1"/>
    <col min="5125" max="5126" width="8.625" style="300" customWidth="1"/>
    <col min="5127" max="5127" width="12.875" style="300" customWidth="1"/>
    <col min="5128" max="5128" width="14.75" style="300" customWidth="1"/>
    <col min="5129" max="5129" width="14.125" style="300" customWidth="1"/>
    <col min="5130" max="5130" width="14.75" style="300" customWidth="1"/>
    <col min="5131" max="5131" width="9.125" style="300"/>
    <col min="5132" max="5142" width="0" style="300" hidden="1" customWidth="1"/>
    <col min="5143" max="5376" width="9.125" style="300"/>
    <col min="5377" max="5378" width="10" style="300" customWidth="1"/>
    <col min="5379" max="5379" width="18" style="300" customWidth="1"/>
    <col min="5380" max="5380" width="16" style="300" customWidth="1"/>
    <col min="5381" max="5382" width="8.625" style="300" customWidth="1"/>
    <col min="5383" max="5383" width="12.875" style="300" customWidth="1"/>
    <col min="5384" max="5384" width="14.75" style="300" customWidth="1"/>
    <col min="5385" max="5385" width="14.125" style="300" customWidth="1"/>
    <col min="5386" max="5386" width="14.75" style="300" customWidth="1"/>
    <col min="5387" max="5387" width="9.125" style="300"/>
    <col min="5388" max="5398" width="0" style="300" hidden="1" customWidth="1"/>
    <col min="5399" max="5632" width="9.125" style="300"/>
    <col min="5633" max="5634" width="10" style="300" customWidth="1"/>
    <col min="5635" max="5635" width="18" style="300" customWidth="1"/>
    <col min="5636" max="5636" width="16" style="300" customWidth="1"/>
    <col min="5637" max="5638" width="8.625" style="300" customWidth="1"/>
    <col min="5639" max="5639" width="12.875" style="300" customWidth="1"/>
    <col min="5640" max="5640" width="14.75" style="300" customWidth="1"/>
    <col min="5641" max="5641" width="14.125" style="300" customWidth="1"/>
    <col min="5642" max="5642" width="14.75" style="300" customWidth="1"/>
    <col min="5643" max="5643" width="9.125" style="300"/>
    <col min="5644" max="5654" width="0" style="300" hidden="1" customWidth="1"/>
    <col min="5655" max="5888" width="9.125" style="300"/>
    <col min="5889" max="5890" width="10" style="300" customWidth="1"/>
    <col min="5891" max="5891" width="18" style="300" customWidth="1"/>
    <col min="5892" max="5892" width="16" style="300" customWidth="1"/>
    <col min="5893" max="5894" width="8.625" style="300" customWidth="1"/>
    <col min="5895" max="5895" width="12.875" style="300" customWidth="1"/>
    <col min="5896" max="5896" width="14.75" style="300" customWidth="1"/>
    <col min="5897" max="5897" width="14.125" style="300" customWidth="1"/>
    <col min="5898" max="5898" width="14.75" style="300" customWidth="1"/>
    <col min="5899" max="5899" width="9.125" style="300"/>
    <col min="5900" max="5910" width="0" style="300" hidden="1" customWidth="1"/>
    <col min="5911" max="6144" width="9.125" style="300"/>
    <col min="6145" max="6146" width="10" style="300" customWidth="1"/>
    <col min="6147" max="6147" width="18" style="300" customWidth="1"/>
    <col min="6148" max="6148" width="16" style="300" customWidth="1"/>
    <col min="6149" max="6150" width="8.625" style="300" customWidth="1"/>
    <col min="6151" max="6151" width="12.875" style="300" customWidth="1"/>
    <col min="6152" max="6152" width="14.75" style="300" customWidth="1"/>
    <col min="6153" max="6153" width="14.125" style="300" customWidth="1"/>
    <col min="6154" max="6154" width="14.75" style="300" customWidth="1"/>
    <col min="6155" max="6155" width="9.125" style="300"/>
    <col min="6156" max="6166" width="0" style="300" hidden="1" customWidth="1"/>
    <col min="6167" max="6400" width="9.125" style="300"/>
    <col min="6401" max="6402" width="10" style="300" customWidth="1"/>
    <col min="6403" max="6403" width="18" style="300" customWidth="1"/>
    <col min="6404" max="6404" width="16" style="300" customWidth="1"/>
    <col min="6405" max="6406" width="8.625" style="300" customWidth="1"/>
    <col min="6407" max="6407" width="12.875" style="300" customWidth="1"/>
    <col min="6408" max="6408" width="14.75" style="300" customWidth="1"/>
    <col min="6409" max="6409" width="14.125" style="300" customWidth="1"/>
    <col min="6410" max="6410" width="14.75" style="300" customWidth="1"/>
    <col min="6411" max="6411" width="9.125" style="300"/>
    <col min="6412" max="6422" width="0" style="300" hidden="1" customWidth="1"/>
    <col min="6423" max="6656" width="9.125" style="300"/>
    <col min="6657" max="6658" width="10" style="300" customWidth="1"/>
    <col min="6659" max="6659" width="18" style="300" customWidth="1"/>
    <col min="6660" max="6660" width="16" style="300" customWidth="1"/>
    <col min="6661" max="6662" width="8.625" style="300" customWidth="1"/>
    <col min="6663" max="6663" width="12.875" style="300" customWidth="1"/>
    <col min="6664" max="6664" width="14.75" style="300" customWidth="1"/>
    <col min="6665" max="6665" width="14.125" style="300" customWidth="1"/>
    <col min="6666" max="6666" width="14.75" style="300" customWidth="1"/>
    <col min="6667" max="6667" width="9.125" style="300"/>
    <col min="6668" max="6678" width="0" style="300" hidden="1" customWidth="1"/>
    <col min="6679" max="6912" width="9.125" style="300"/>
    <col min="6913" max="6914" width="10" style="300" customWidth="1"/>
    <col min="6915" max="6915" width="18" style="300" customWidth="1"/>
    <col min="6916" max="6916" width="16" style="300" customWidth="1"/>
    <col min="6917" max="6918" width="8.625" style="300" customWidth="1"/>
    <col min="6919" max="6919" width="12.875" style="300" customWidth="1"/>
    <col min="6920" max="6920" width="14.75" style="300" customWidth="1"/>
    <col min="6921" max="6921" width="14.125" style="300" customWidth="1"/>
    <col min="6922" max="6922" width="14.75" style="300" customWidth="1"/>
    <col min="6923" max="6923" width="9.125" style="300"/>
    <col min="6924" max="6934" width="0" style="300" hidden="1" customWidth="1"/>
    <col min="6935" max="7168" width="9.125" style="300"/>
    <col min="7169" max="7170" width="10" style="300" customWidth="1"/>
    <col min="7171" max="7171" width="18" style="300" customWidth="1"/>
    <col min="7172" max="7172" width="16" style="300" customWidth="1"/>
    <col min="7173" max="7174" width="8.625" style="300" customWidth="1"/>
    <col min="7175" max="7175" width="12.875" style="300" customWidth="1"/>
    <col min="7176" max="7176" width="14.75" style="300" customWidth="1"/>
    <col min="7177" max="7177" width="14.125" style="300" customWidth="1"/>
    <col min="7178" max="7178" width="14.75" style="300" customWidth="1"/>
    <col min="7179" max="7179" width="9.125" style="300"/>
    <col min="7180" max="7190" width="0" style="300" hidden="1" customWidth="1"/>
    <col min="7191" max="7424" width="9.125" style="300"/>
    <col min="7425" max="7426" width="10" style="300" customWidth="1"/>
    <col min="7427" max="7427" width="18" style="300" customWidth="1"/>
    <col min="7428" max="7428" width="16" style="300" customWidth="1"/>
    <col min="7429" max="7430" width="8.625" style="300" customWidth="1"/>
    <col min="7431" max="7431" width="12.875" style="300" customWidth="1"/>
    <col min="7432" max="7432" width="14.75" style="300" customWidth="1"/>
    <col min="7433" max="7433" width="14.125" style="300" customWidth="1"/>
    <col min="7434" max="7434" width="14.75" style="300" customWidth="1"/>
    <col min="7435" max="7435" width="9.125" style="300"/>
    <col min="7436" max="7446" width="0" style="300" hidden="1" customWidth="1"/>
    <col min="7447" max="7680" width="9.125" style="300"/>
    <col min="7681" max="7682" width="10" style="300" customWidth="1"/>
    <col min="7683" max="7683" width="18" style="300" customWidth="1"/>
    <col min="7684" max="7684" width="16" style="300" customWidth="1"/>
    <col min="7685" max="7686" width="8.625" style="300" customWidth="1"/>
    <col min="7687" max="7687" width="12.875" style="300" customWidth="1"/>
    <col min="7688" max="7688" width="14.75" style="300" customWidth="1"/>
    <col min="7689" max="7689" width="14.125" style="300" customWidth="1"/>
    <col min="7690" max="7690" width="14.75" style="300" customWidth="1"/>
    <col min="7691" max="7691" width="9.125" style="300"/>
    <col min="7692" max="7702" width="0" style="300" hidden="1" customWidth="1"/>
    <col min="7703" max="7936" width="9.125" style="300"/>
    <col min="7937" max="7938" width="10" style="300" customWidth="1"/>
    <col min="7939" max="7939" width="18" style="300" customWidth="1"/>
    <col min="7940" max="7940" width="16" style="300" customWidth="1"/>
    <col min="7941" max="7942" width="8.625" style="300" customWidth="1"/>
    <col min="7943" max="7943" width="12.875" style="300" customWidth="1"/>
    <col min="7944" max="7944" width="14.75" style="300" customWidth="1"/>
    <col min="7945" max="7945" width="14.125" style="300" customWidth="1"/>
    <col min="7946" max="7946" width="14.75" style="300" customWidth="1"/>
    <col min="7947" max="7947" width="9.125" style="300"/>
    <col min="7948" max="7958" width="0" style="300" hidden="1" customWidth="1"/>
    <col min="7959" max="8192" width="9.125" style="300"/>
    <col min="8193" max="8194" width="10" style="300" customWidth="1"/>
    <col min="8195" max="8195" width="18" style="300" customWidth="1"/>
    <col min="8196" max="8196" width="16" style="300" customWidth="1"/>
    <col min="8197" max="8198" width="8.625" style="300" customWidth="1"/>
    <col min="8199" max="8199" width="12.875" style="300" customWidth="1"/>
    <col min="8200" max="8200" width="14.75" style="300" customWidth="1"/>
    <col min="8201" max="8201" width="14.125" style="300" customWidth="1"/>
    <col min="8202" max="8202" width="14.75" style="300" customWidth="1"/>
    <col min="8203" max="8203" width="9.125" style="300"/>
    <col min="8204" max="8214" width="0" style="300" hidden="1" customWidth="1"/>
    <col min="8215" max="8448" width="9.125" style="300"/>
    <col min="8449" max="8450" width="10" style="300" customWidth="1"/>
    <col min="8451" max="8451" width="18" style="300" customWidth="1"/>
    <col min="8452" max="8452" width="16" style="300" customWidth="1"/>
    <col min="8453" max="8454" width="8.625" style="300" customWidth="1"/>
    <col min="8455" max="8455" width="12.875" style="300" customWidth="1"/>
    <col min="8456" max="8456" width="14.75" style="300" customWidth="1"/>
    <col min="8457" max="8457" width="14.125" style="300" customWidth="1"/>
    <col min="8458" max="8458" width="14.75" style="300" customWidth="1"/>
    <col min="8459" max="8459" width="9.125" style="300"/>
    <col min="8460" max="8470" width="0" style="300" hidden="1" customWidth="1"/>
    <col min="8471" max="8704" width="9.125" style="300"/>
    <col min="8705" max="8706" width="10" style="300" customWidth="1"/>
    <col min="8707" max="8707" width="18" style="300" customWidth="1"/>
    <col min="8708" max="8708" width="16" style="300" customWidth="1"/>
    <col min="8709" max="8710" width="8.625" style="300" customWidth="1"/>
    <col min="8711" max="8711" width="12.875" style="300" customWidth="1"/>
    <col min="8712" max="8712" width="14.75" style="300" customWidth="1"/>
    <col min="8713" max="8713" width="14.125" style="300" customWidth="1"/>
    <col min="8714" max="8714" width="14.75" style="300" customWidth="1"/>
    <col min="8715" max="8715" width="9.125" style="300"/>
    <col min="8716" max="8726" width="0" style="300" hidden="1" customWidth="1"/>
    <col min="8727" max="8960" width="9.125" style="300"/>
    <col min="8961" max="8962" width="10" style="300" customWidth="1"/>
    <col min="8963" max="8963" width="18" style="300" customWidth="1"/>
    <col min="8964" max="8964" width="16" style="300" customWidth="1"/>
    <col min="8965" max="8966" width="8.625" style="300" customWidth="1"/>
    <col min="8967" max="8967" width="12.875" style="300" customWidth="1"/>
    <col min="8968" max="8968" width="14.75" style="300" customWidth="1"/>
    <col min="8969" max="8969" width="14.125" style="300" customWidth="1"/>
    <col min="8970" max="8970" width="14.75" style="300" customWidth="1"/>
    <col min="8971" max="8971" width="9.125" style="300"/>
    <col min="8972" max="8982" width="0" style="300" hidden="1" customWidth="1"/>
    <col min="8983" max="9216" width="9.125" style="300"/>
    <col min="9217" max="9218" width="10" style="300" customWidth="1"/>
    <col min="9219" max="9219" width="18" style="300" customWidth="1"/>
    <col min="9220" max="9220" width="16" style="300" customWidth="1"/>
    <col min="9221" max="9222" width="8.625" style="300" customWidth="1"/>
    <col min="9223" max="9223" width="12.875" style="300" customWidth="1"/>
    <col min="9224" max="9224" width="14.75" style="300" customWidth="1"/>
    <col min="9225" max="9225" width="14.125" style="300" customWidth="1"/>
    <col min="9226" max="9226" width="14.75" style="300" customWidth="1"/>
    <col min="9227" max="9227" width="9.125" style="300"/>
    <col min="9228" max="9238" width="0" style="300" hidden="1" customWidth="1"/>
    <col min="9239" max="9472" width="9.125" style="300"/>
    <col min="9473" max="9474" width="10" style="300" customWidth="1"/>
    <col min="9475" max="9475" width="18" style="300" customWidth="1"/>
    <col min="9476" max="9476" width="16" style="300" customWidth="1"/>
    <col min="9477" max="9478" width="8.625" style="300" customWidth="1"/>
    <col min="9479" max="9479" width="12.875" style="300" customWidth="1"/>
    <col min="9480" max="9480" width="14.75" style="300" customWidth="1"/>
    <col min="9481" max="9481" width="14.125" style="300" customWidth="1"/>
    <col min="9482" max="9482" width="14.75" style="300" customWidth="1"/>
    <col min="9483" max="9483" width="9.125" style="300"/>
    <col min="9484" max="9494" width="0" style="300" hidden="1" customWidth="1"/>
    <col min="9495" max="9728" width="9.125" style="300"/>
    <col min="9729" max="9730" width="10" style="300" customWidth="1"/>
    <col min="9731" max="9731" width="18" style="300" customWidth="1"/>
    <col min="9732" max="9732" width="16" style="300" customWidth="1"/>
    <col min="9733" max="9734" width="8.625" style="300" customWidth="1"/>
    <col min="9735" max="9735" width="12.875" style="300" customWidth="1"/>
    <col min="9736" max="9736" width="14.75" style="300" customWidth="1"/>
    <col min="9737" max="9737" width="14.125" style="300" customWidth="1"/>
    <col min="9738" max="9738" width="14.75" style="300" customWidth="1"/>
    <col min="9739" max="9739" width="9.125" style="300"/>
    <col min="9740" max="9750" width="0" style="300" hidden="1" customWidth="1"/>
    <col min="9751" max="9984" width="9.125" style="300"/>
    <col min="9985" max="9986" width="10" style="300" customWidth="1"/>
    <col min="9987" max="9987" width="18" style="300" customWidth="1"/>
    <col min="9988" max="9988" width="16" style="300" customWidth="1"/>
    <col min="9989" max="9990" width="8.625" style="300" customWidth="1"/>
    <col min="9991" max="9991" width="12.875" style="300" customWidth="1"/>
    <col min="9992" max="9992" width="14.75" style="300" customWidth="1"/>
    <col min="9993" max="9993" width="14.125" style="300" customWidth="1"/>
    <col min="9994" max="9994" width="14.75" style="300" customWidth="1"/>
    <col min="9995" max="9995" width="9.125" style="300"/>
    <col min="9996" max="10006" width="0" style="300" hidden="1" customWidth="1"/>
    <col min="10007" max="10240" width="9.125" style="300"/>
    <col min="10241" max="10242" width="10" style="300" customWidth="1"/>
    <col min="10243" max="10243" width="18" style="300" customWidth="1"/>
    <col min="10244" max="10244" width="16" style="300" customWidth="1"/>
    <col min="10245" max="10246" width="8.625" style="300" customWidth="1"/>
    <col min="10247" max="10247" width="12.875" style="300" customWidth="1"/>
    <col min="10248" max="10248" width="14.75" style="300" customWidth="1"/>
    <col min="10249" max="10249" width="14.125" style="300" customWidth="1"/>
    <col min="10250" max="10250" width="14.75" style="300" customWidth="1"/>
    <col min="10251" max="10251" width="9.125" style="300"/>
    <col min="10252" max="10262" width="0" style="300" hidden="1" customWidth="1"/>
    <col min="10263" max="10496" width="9.125" style="300"/>
    <col min="10497" max="10498" width="10" style="300" customWidth="1"/>
    <col min="10499" max="10499" width="18" style="300" customWidth="1"/>
    <col min="10500" max="10500" width="16" style="300" customWidth="1"/>
    <col min="10501" max="10502" width="8.625" style="300" customWidth="1"/>
    <col min="10503" max="10503" width="12.875" style="300" customWidth="1"/>
    <col min="10504" max="10504" width="14.75" style="300" customWidth="1"/>
    <col min="10505" max="10505" width="14.125" style="300" customWidth="1"/>
    <col min="10506" max="10506" width="14.75" style="300" customWidth="1"/>
    <col min="10507" max="10507" width="9.125" style="300"/>
    <col min="10508" max="10518" width="0" style="300" hidden="1" customWidth="1"/>
    <col min="10519" max="10752" width="9.125" style="300"/>
    <col min="10753" max="10754" width="10" style="300" customWidth="1"/>
    <col min="10755" max="10755" width="18" style="300" customWidth="1"/>
    <col min="10756" max="10756" width="16" style="300" customWidth="1"/>
    <col min="10757" max="10758" width="8.625" style="300" customWidth="1"/>
    <col min="10759" max="10759" width="12.875" style="300" customWidth="1"/>
    <col min="10760" max="10760" width="14.75" style="300" customWidth="1"/>
    <col min="10761" max="10761" width="14.125" style="300" customWidth="1"/>
    <col min="10762" max="10762" width="14.75" style="300" customWidth="1"/>
    <col min="10763" max="10763" width="9.125" style="300"/>
    <col min="10764" max="10774" width="0" style="300" hidden="1" customWidth="1"/>
    <col min="10775" max="11008" width="9.125" style="300"/>
    <col min="11009" max="11010" width="10" style="300" customWidth="1"/>
    <col min="11011" max="11011" width="18" style="300" customWidth="1"/>
    <col min="11012" max="11012" width="16" style="300" customWidth="1"/>
    <col min="11013" max="11014" width="8.625" style="300" customWidth="1"/>
    <col min="11015" max="11015" width="12.875" style="300" customWidth="1"/>
    <col min="11016" max="11016" width="14.75" style="300" customWidth="1"/>
    <col min="11017" max="11017" width="14.125" style="300" customWidth="1"/>
    <col min="11018" max="11018" width="14.75" style="300" customWidth="1"/>
    <col min="11019" max="11019" width="9.125" style="300"/>
    <col min="11020" max="11030" width="0" style="300" hidden="1" customWidth="1"/>
    <col min="11031" max="11264" width="9.125" style="300"/>
    <col min="11265" max="11266" width="10" style="300" customWidth="1"/>
    <col min="11267" max="11267" width="18" style="300" customWidth="1"/>
    <col min="11268" max="11268" width="16" style="300" customWidth="1"/>
    <col min="11269" max="11270" width="8.625" style="300" customWidth="1"/>
    <col min="11271" max="11271" width="12.875" style="300" customWidth="1"/>
    <col min="11272" max="11272" width="14.75" style="300" customWidth="1"/>
    <col min="11273" max="11273" width="14.125" style="300" customWidth="1"/>
    <col min="11274" max="11274" width="14.75" style="300" customWidth="1"/>
    <col min="11275" max="11275" width="9.125" style="300"/>
    <col min="11276" max="11286" width="0" style="300" hidden="1" customWidth="1"/>
    <col min="11287" max="11520" width="9.125" style="300"/>
    <col min="11521" max="11522" width="10" style="300" customWidth="1"/>
    <col min="11523" max="11523" width="18" style="300" customWidth="1"/>
    <col min="11524" max="11524" width="16" style="300" customWidth="1"/>
    <col min="11525" max="11526" width="8.625" style="300" customWidth="1"/>
    <col min="11527" max="11527" width="12.875" style="300" customWidth="1"/>
    <col min="11528" max="11528" width="14.75" style="300" customWidth="1"/>
    <col min="11529" max="11529" width="14.125" style="300" customWidth="1"/>
    <col min="11530" max="11530" width="14.75" style="300" customWidth="1"/>
    <col min="11531" max="11531" width="9.125" style="300"/>
    <col min="11532" max="11542" width="0" style="300" hidden="1" customWidth="1"/>
    <col min="11543" max="11776" width="9.125" style="300"/>
    <col min="11777" max="11778" width="10" style="300" customWidth="1"/>
    <col min="11779" max="11779" width="18" style="300" customWidth="1"/>
    <col min="11780" max="11780" width="16" style="300" customWidth="1"/>
    <col min="11781" max="11782" width="8.625" style="300" customWidth="1"/>
    <col min="11783" max="11783" width="12.875" style="300" customWidth="1"/>
    <col min="11784" max="11784" width="14.75" style="300" customWidth="1"/>
    <col min="11785" max="11785" width="14.125" style="300" customWidth="1"/>
    <col min="11786" max="11786" width="14.75" style="300" customWidth="1"/>
    <col min="11787" max="11787" width="9.125" style="300"/>
    <col min="11788" max="11798" width="0" style="300" hidden="1" customWidth="1"/>
    <col min="11799" max="12032" width="9.125" style="300"/>
    <col min="12033" max="12034" width="10" style="300" customWidth="1"/>
    <col min="12035" max="12035" width="18" style="300" customWidth="1"/>
    <col min="12036" max="12036" width="16" style="300" customWidth="1"/>
    <col min="12037" max="12038" width="8.625" style="300" customWidth="1"/>
    <col min="12039" max="12039" width="12.875" style="300" customWidth="1"/>
    <col min="12040" max="12040" width="14.75" style="300" customWidth="1"/>
    <col min="12041" max="12041" width="14.125" style="300" customWidth="1"/>
    <col min="12042" max="12042" width="14.75" style="300" customWidth="1"/>
    <col min="12043" max="12043" width="9.125" style="300"/>
    <col min="12044" max="12054" width="0" style="300" hidden="1" customWidth="1"/>
    <col min="12055" max="12288" width="9.125" style="300"/>
    <col min="12289" max="12290" width="10" style="300" customWidth="1"/>
    <col min="12291" max="12291" width="18" style="300" customWidth="1"/>
    <col min="12292" max="12292" width="16" style="300" customWidth="1"/>
    <col min="12293" max="12294" width="8.625" style="300" customWidth="1"/>
    <col min="12295" max="12295" width="12.875" style="300" customWidth="1"/>
    <col min="12296" max="12296" width="14.75" style="300" customWidth="1"/>
    <col min="12297" max="12297" width="14.125" style="300" customWidth="1"/>
    <col min="12298" max="12298" width="14.75" style="300" customWidth="1"/>
    <col min="12299" max="12299" width="9.125" style="300"/>
    <col min="12300" max="12310" width="0" style="300" hidden="1" customWidth="1"/>
    <col min="12311" max="12544" width="9.125" style="300"/>
    <col min="12545" max="12546" width="10" style="300" customWidth="1"/>
    <col min="12547" max="12547" width="18" style="300" customWidth="1"/>
    <col min="12548" max="12548" width="16" style="300" customWidth="1"/>
    <col min="12549" max="12550" width="8.625" style="300" customWidth="1"/>
    <col min="12551" max="12551" width="12.875" style="300" customWidth="1"/>
    <col min="12552" max="12552" width="14.75" style="300" customWidth="1"/>
    <col min="12553" max="12553" width="14.125" style="300" customWidth="1"/>
    <col min="12554" max="12554" width="14.75" style="300" customWidth="1"/>
    <col min="12555" max="12555" width="9.125" style="300"/>
    <col min="12556" max="12566" width="0" style="300" hidden="1" customWidth="1"/>
    <col min="12567" max="12800" width="9.125" style="300"/>
    <col min="12801" max="12802" width="10" style="300" customWidth="1"/>
    <col min="12803" max="12803" width="18" style="300" customWidth="1"/>
    <col min="12804" max="12804" width="16" style="300" customWidth="1"/>
    <col min="12805" max="12806" width="8.625" style="300" customWidth="1"/>
    <col min="12807" max="12807" width="12.875" style="300" customWidth="1"/>
    <col min="12808" max="12808" width="14.75" style="300" customWidth="1"/>
    <col min="12809" max="12809" width="14.125" style="300" customWidth="1"/>
    <col min="12810" max="12810" width="14.75" style="300" customWidth="1"/>
    <col min="12811" max="12811" width="9.125" style="300"/>
    <col min="12812" max="12822" width="0" style="300" hidden="1" customWidth="1"/>
    <col min="12823" max="13056" width="9.125" style="300"/>
    <col min="13057" max="13058" width="10" style="300" customWidth="1"/>
    <col min="13059" max="13059" width="18" style="300" customWidth="1"/>
    <col min="13060" max="13060" width="16" style="300" customWidth="1"/>
    <col min="13061" max="13062" width="8.625" style="300" customWidth="1"/>
    <col min="13063" max="13063" width="12.875" style="300" customWidth="1"/>
    <col min="13064" max="13064" width="14.75" style="300" customWidth="1"/>
    <col min="13065" max="13065" width="14.125" style="300" customWidth="1"/>
    <col min="13066" max="13066" width="14.75" style="300" customWidth="1"/>
    <col min="13067" max="13067" width="9.125" style="300"/>
    <col min="13068" max="13078" width="0" style="300" hidden="1" customWidth="1"/>
    <col min="13079" max="13312" width="9.125" style="300"/>
    <col min="13313" max="13314" width="10" style="300" customWidth="1"/>
    <col min="13315" max="13315" width="18" style="300" customWidth="1"/>
    <col min="13316" max="13316" width="16" style="300" customWidth="1"/>
    <col min="13317" max="13318" width="8.625" style="300" customWidth="1"/>
    <col min="13319" max="13319" width="12.875" style="300" customWidth="1"/>
    <col min="13320" max="13320" width="14.75" style="300" customWidth="1"/>
    <col min="13321" max="13321" width="14.125" style="300" customWidth="1"/>
    <col min="13322" max="13322" width="14.75" style="300" customWidth="1"/>
    <col min="13323" max="13323" width="9.125" style="300"/>
    <col min="13324" max="13334" width="0" style="300" hidden="1" customWidth="1"/>
    <col min="13335" max="13568" width="9.125" style="300"/>
    <col min="13569" max="13570" width="10" style="300" customWidth="1"/>
    <col min="13571" max="13571" width="18" style="300" customWidth="1"/>
    <col min="13572" max="13572" width="16" style="300" customWidth="1"/>
    <col min="13573" max="13574" width="8.625" style="300" customWidth="1"/>
    <col min="13575" max="13575" width="12.875" style="300" customWidth="1"/>
    <col min="13576" max="13576" width="14.75" style="300" customWidth="1"/>
    <col min="13577" max="13577" width="14.125" style="300" customWidth="1"/>
    <col min="13578" max="13578" width="14.75" style="300" customWidth="1"/>
    <col min="13579" max="13579" width="9.125" style="300"/>
    <col min="13580" max="13590" width="0" style="300" hidden="1" customWidth="1"/>
    <col min="13591" max="13824" width="9.125" style="300"/>
    <col min="13825" max="13826" width="10" style="300" customWidth="1"/>
    <col min="13827" max="13827" width="18" style="300" customWidth="1"/>
    <col min="13828" max="13828" width="16" style="300" customWidth="1"/>
    <col min="13829" max="13830" width="8.625" style="300" customWidth="1"/>
    <col min="13831" max="13831" width="12.875" style="300" customWidth="1"/>
    <col min="13832" max="13832" width="14.75" style="300" customWidth="1"/>
    <col min="13833" max="13833" width="14.125" style="300" customWidth="1"/>
    <col min="13834" max="13834" width="14.75" style="300" customWidth="1"/>
    <col min="13835" max="13835" width="9.125" style="300"/>
    <col min="13836" max="13846" width="0" style="300" hidden="1" customWidth="1"/>
    <col min="13847" max="14080" width="9.125" style="300"/>
    <col min="14081" max="14082" width="10" style="300" customWidth="1"/>
    <col min="14083" max="14083" width="18" style="300" customWidth="1"/>
    <col min="14084" max="14084" width="16" style="300" customWidth="1"/>
    <col min="14085" max="14086" width="8.625" style="300" customWidth="1"/>
    <col min="14087" max="14087" width="12.875" style="300" customWidth="1"/>
    <col min="14088" max="14088" width="14.75" style="300" customWidth="1"/>
    <col min="14089" max="14089" width="14.125" style="300" customWidth="1"/>
    <col min="14090" max="14090" width="14.75" style="300" customWidth="1"/>
    <col min="14091" max="14091" width="9.125" style="300"/>
    <col min="14092" max="14102" width="0" style="300" hidden="1" customWidth="1"/>
    <col min="14103" max="14336" width="9.125" style="300"/>
    <col min="14337" max="14338" width="10" style="300" customWidth="1"/>
    <col min="14339" max="14339" width="18" style="300" customWidth="1"/>
    <col min="14340" max="14340" width="16" style="300" customWidth="1"/>
    <col min="14341" max="14342" width="8.625" style="300" customWidth="1"/>
    <col min="14343" max="14343" width="12.875" style="300" customWidth="1"/>
    <col min="14344" max="14344" width="14.75" style="300" customWidth="1"/>
    <col min="14345" max="14345" width="14.125" style="300" customWidth="1"/>
    <col min="14346" max="14346" width="14.75" style="300" customWidth="1"/>
    <col min="14347" max="14347" width="9.125" style="300"/>
    <col min="14348" max="14358" width="0" style="300" hidden="1" customWidth="1"/>
    <col min="14359" max="14592" width="9.125" style="300"/>
    <col min="14593" max="14594" width="10" style="300" customWidth="1"/>
    <col min="14595" max="14595" width="18" style="300" customWidth="1"/>
    <col min="14596" max="14596" width="16" style="300" customWidth="1"/>
    <col min="14597" max="14598" width="8.625" style="300" customWidth="1"/>
    <col min="14599" max="14599" width="12.875" style="300" customWidth="1"/>
    <col min="14600" max="14600" width="14.75" style="300" customWidth="1"/>
    <col min="14601" max="14601" width="14.125" style="300" customWidth="1"/>
    <col min="14602" max="14602" width="14.75" style="300" customWidth="1"/>
    <col min="14603" max="14603" width="9.125" style="300"/>
    <col min="14604" max="14614" width="0" style="300" hidden="1" customWidth="1"/>
    <col min="14615" max="14848" width="9.125" style="300"/>
    <col min="14849" max="14850" width="10" style="300" customWidth="1"/>
    <col min="14851" max="14851" width="18" style="300" customWidth="1"/>
    <col min="14852" max="14852" width="16" style="300" customWidth="1"/>
    <col min="14853" max="14854" width="8.625" style="300" customWidth="1"/>
    <col min="14855" max="14855" width="12.875" style="300" customWidth="1"/>
    <col min="14856" max="14856" width="14.75" style="300" customWidth="1"/>
    <col min="14857" max="14857" width="14.125" style="300" customWidth="1"/>
    <col min="14858" max="14858" width="14.75" style="300" customWidth="1"/>
    <col min="14859" max="14859" width="9.125" style="300"/>
    <col min="14860" max="14870" width="0" style="300" hidden="1" customWidth="1"/>
    <col min="14871" max="15104" width="9.125" style="300"/>
    <col min="15105" max="15106" width="10" style="300" customWidth="1"/>
    <col min="15107" max="15107" width="18" style="300" customWidth="1"/>
    <col min="15108" max="15108" width="16" style="300" customWidth="1"/>
    <col min="15109" max="15110" width="8.625" style="300" customWidth="1"/>
    <col min="15111" max="15111" width="12.875" style="300" customWidth="1"/>
    <col min="15112" max="15112" width="14.75" style="300" customWidth="1"/>
    <col min="15113" max="15113" width="14.125" style="300" customWidth="1"/>
    <col min="15114" max="15114" width="14.75" style="300" customWidth="1"/>
    <col min="15115" max="15115" width="9.125" style="300"/>
    <col min="15116" max="15126" width="0" style="300" hidden="1" customWidth="1"/>
    <col min="15127" max="15360" width="9.125" style="300"/>
    <col min="15361" max="15362" width="10" style="300" customWidth="1"/>
    <col min="15363" max="15363" width="18" style="300" customWidth="1"/>
    <col min="15364" max="15364" width="16" style="300" customWidth="1"/>
    <col min="15365" max="15366" width="8.625" style="300" customWidth="1"/>
    <col min="15367" max="15367" width="12.875" style="300" customWidth="1"/>
    <col min="15368" max="15368" width="14.75" style="300" customWidth="1"/>
    <col min="15369" max="15369" width="14.125" style="300" customWidth="1"/>
    <col min="15370" max="15370" width="14.75" style="300" customWidth="1"/>
    <col min="15371" max="15371" width="9.125" style="300"/>
    <col min="15372" max="15382" width="0" style="300" hidden="1" customWidth="1"/>
    <col min="15383" max="15616" width="9.125" style="300"/>
    <col min="15617" max="15618" width="10" style="300" customWidth="1"/>
    <col min="15619" max="15619" width="18" style="300" customWidth="1"/>
    <col min="15620" max="15620" width="16" style="300" customWidth="1"/>
    <col min="15621" max="15622" width="8.625" style="300" customWidth="1"/>
    <col min="15623" max="15623" width="12.875" style="300" customWidth="1"/>
    <col min="15624" max="15624" width="14.75" style="300" customWidth="1"/>
    <col min="15625" max="15625" width="14.125" style="300" customWidth="1"/>
    <col min="15626" max="15626" width="14.75" style="300" customWidth="1"/>
    <col min="15627" max="15627" width="9.125" style="300"/>
    <col min="15628" max="15638" width="0" style="300" hidden="1" customWidth="1"/>
    <col min="15639" max="15872" width="9.125" style="300"/>
    <col min="15873" max="15874" width="10" style="300" customWidth="1"/>
    <col min="15875" max="15875" width="18" style="300" customWidth="1"/>
    <col min="15876" max="15876" width="16" style="300" customWidth="1"/>
    <col min="15877" max="15878" width="8.625" style="300" customWidth="1"/>
    <col min="15879" max="15879" width="12.875" style="300" customWidth="1"/>
    <col min="15880" max="15880" width="14.75" style="300" customWidth="1"/>
    <col min="15881" max="15881" width="14.125" style="300" customWidth="1"/>
    <col min="15882" max="15882" width="14.75" style="300" customWidth="1"/>
    <col min="15883" max="15883" width="9.125" style="300"/>
    <col min="15884" max="15894" width="0" style="300" hidden="1" customWidth="1"/>
    <col min="15895" max="16128" width="9.125" style="300"/>
    <col min="16129" max="16130" width="10" style="300" customWidth="1"/>
    <col min="16131" max="16131" width="18" style="300" customWidth="1"/>
    <col min="16132" max="16132" width="16" style="300" customWidth="1"/>
    <col min="16133" max="16134" width="8.625" style="300" customWidth="1"/>
    <col min="16135" max="16135" width="12.875" style="300" customWidth="1"/>
    <col min="16136" max="16136" width="14.75" style="300" customWidth="1"/>
    <col min="16137" max="16137" width="14.125" style="300" customWidth="1"/>
    <col min="16138" max="16138" width="14.75" style="300" customWidth="1"/>
    <col min="16139" max="16139" width="9.125" style="300"/>
    <col min="16140" max="16150" width="0" style="300" hidden="1" customWidth="1"/>
    <col min="16151" max="16384" width="9.125" style="300"/>
  </cols>
  <sheetData>
    <row r="1" spans="1:19" s="8" customFormat="1" ht="27.7" customHeight="1" thickBot="1">
      <c r="A1" s="1" t="s">
        <v>0</v>
      </c>
      <c r="B1" s="2"/>
      <c r="C1" s="3"/>
      <c r="D1" s="3"/>
      <c r="E1" s="3"/>
      <c r="F1" s="3"/>
      <c r="G1" s="4" t="s">
        <v>1</v>
      </c>
      <c r="H1" s="5"/>
      <c r="I1" s="6">
        <f ca="1">NOW()</f>
        <v>45342.579517939812</v>
      </c>
      <c r="J1" s="7"/>
      <c r="L1" s="9" t="s">
        <v>2</v>
      </c>
      <c r="M1" s="9"/>
      <c r="N1" s="10"/>
      <c r="O1" s="10"/>
      <c r="P1" s="10"/>
      <c r="Q1" s="11" t="s">
        <v>3</v>
      </c>
      <c r="R1" s="9"/>
      <c r="S1" s="12" t="s">
        <v>4</v>
      </c>
    </row>
    <row r="2" spans="1:19" s="22" customFormat="1" ht="27.7" customHeight="1" thickTop="1">
      <c r="A2" s="13" t="s">
        <v>5</v>
      </c>
      <c r="B2" s="14"/>
      <c r="C2" s="15"/>
      <c r="D2" s="16" t="s">
        <v>6</v>
      </c>
      <c r="E2" s="14"/>
      <c r="F2" s="17"/>
      <c r="G2" s="18"/>
      <c r="H2" s="19" t="s">
        <v>7</v>
      </c>
      <c r="I2" s="20" t="s">
        <v>8</v>
      </c>
      <c r="J2" s="21"/>
      <c r="L2" s="23"/>
      <c r="M2" s="24"/>
      <c r="N2" s="24"/>
      <c r="O2" s="24"/>
      <c r="P2" s="24"/>
      <c r="Q2" s="24"/>
      <c r="R2" s="25"/>
      <c r="S2" s="26">
        <v>41535</v>
      </c>
    </row>
    <row r="3" spans="1:19" s="22" customFormat="1" ht="27.7" customHeight="1">
      <c r="A3" s="27" t="s">
        <v>9</v>
      </c>
      <c r="B3" s="28"/>
      <c r="C3" s="29"/>
      <c r="D3" s="30" t="s">
        <v>10</v>
      </c>
      <c r="E3" s="28"/>
      <c r="F3" s="31" t="s">
        <v>11</v>
      </c>
      <c r="G3" s="32"/>
      <c r="H3" s="33"/>
      <c r="I3" s="34">
        <f ca="1">I1</f>
        <v>45342.579517939812</v>
      </c>
      <c r="J3" s="35"/>
      <c r="L3" s="36" t="s">
        <v>12</v>
      </c>
      <c r="M3" s="36"/>
      <c r="N3" s="37"/>
      <c r="O3" s="37"/>
      <c r="P3" s="37"/>
      <c r="Q3" s="10"/>
      <c r="R3" s="9"/>
      <c r="S3" s="12"/>
    </row>
    <row r="4" spans="1:19" s="22" customFormat="1" ht="27.7" customHeight="1" thickBot="1">
      <c r="A4" s="38" t="s">
        <v>13</v>
      </c>
      <c r="B4" s="39" t="s">
        <v>14</v>
      </c>
      <c r="C4" s="40"/>
      <c r="D4" s="41" t="s">
        <v>15</v>
      </c>
      <c r="E4" s="42"/>
      <c r="F4" s="43"/>
      <c r="G4" s="44">
        <v>800</v>
      </c>
      <c r="H4" s="45"/>
      <c r="I4" s="46"/>
      <c r="J4" s="47"/>
      <c r="L4" s="48" t="s">
        <v>16</v>
      </c>
      <c r="M4" s="48"/>
      <c r="N4" s="48"/>
      <c r="O4" s="10"/>
      <c r="P4" s="25"/>
      <c r="Q4" s="25"/>
      <c r="R4" s="25"/>
      <c r="S4" s="25"/>
    </row>
    <row r="5" spans="1:19" s="52" customFormat="1" ht="27.55" thickTop="1" thickBot="1">
      <c r="A5" s="49" t="s">
        <v>17</v>
      </c>
      <c r="B5" s="50"/>
      <c r="C5" s="50"/>
      <c r="D5" s="50"/>
      <c r="E5" s="50"/>
      <c r="F5" s="50"/>
      <c r="G5" s="50"/>
      <c r="H5" s="50"/>
      <c r="I5" s="50"/>
      <c r="J5" s="51"/>
      <c r="L5" s="53" t="s">
        <v>18</v>
      </c>
      <c r="M5" s="53" t="s">
        <v>19</v>
      </c>
      <c r="N5" s="54" t="s">
        <v>20</v>
      </c>
      <c r="O5" s="55" t="s">
        <v>21</v>
      </c>
      <c r="P5" s="55" t="s">
        <v>22</v>
      </c>
      <c r="Q5" s="56" t="s">
        <v>23</v>
      </c>
      <c r="R5" s="57" t="s">
        <v>24</v>
      </c>
      <c r="S5" s="58"/>
    </row>
    <row r="6" spans="1:19" s="25" customFormat="1" ht="21.3" thickTop="1" thickBot="1">
      <c r="A6" s="59" t="s">
        <v>25</v>
      </c>
      <c r="B6" s="60"/>
      <c r="C6" s="61"/>
      <c r="D6" s="62" t="s">
        <v>26</v>
      </c>
      <c r="E6" s="62"/>
      <c r="F6" s="63"/>
      <c r="G6" s="64" t="s">
        <v>27</v>
      </c>
      <c r="H6" s="65"/>
      <c r="I6" s="66" t="s">
        <v>28</v>
      </c>
      <c r="J6" s="67"/>
      <c r="L6" s="68"/>
      <c r="M6" s="69" t="s">
        <v>29</v>
      </c>
      <c r="N6" s="55">
        <v>1</v>
      </c>
      <c r="O6" s="55">
        <v>67.84</v>
      </c>
      <c r="P6" s="55">
        <v>67.849999999999994</v>
      </c>
      <c r="Q6" s="56" t="s">
        <v>30</v>
      </c>
      <c r="R6" s="70" t="s">
        <v>31</v>
      </c>
      <c r="S6" s="71"/>
    </row>
    <row r="7" spans="1:19" s="25" customFormat="1" ht="24.45" thickTop="1">
      <c r="A7" s="72" t="s">
        <v>32</v>
      </c>
      <c r="B7" s="73" t="s">
        <v>33</v>
      </c>
      <c r="C7" s="73" t="s">
        <v>33</v>
      </c>
      <c r="D7" s="74" t="s">
        <v>34</v>
      </c>
      <c r="E7" s="75" t="s">
        <v>35</v>
      </c>
      <c r="F7" s="76"/>
      <c r="G7" s="77" t="s">
        <v>36</v>
      </c>
      <c r="H7" s="78" t="s">
        <v>37</v>
      </c>
      <c r="I7" s="74" t="s">
        <v>38</v>
      </c>
      <c r="J7" s="79"/>
      <c r="L7" s="80"/>
      <c r="M7" s="69" t="s">
        <v>39</v>
      </c>
      <c r="N7" s="55">
        <v>2.13</v>
      </c>
      <c r="O7" s="55" t="s">
        <v>30</v>
      </c>
      <c r="P7" s="55">
        <v>0.11</v>
      </c>
      <c r="Q7" s="56">
        <v>0.11</v>
      </c>
      <c r="R7" s="81" t="s">
        <v>40</v>
      </c>
      <c r="S7" s="82"/>
    </row>
    <row r="8" spans="1:19" s="25" customFormat="1" ht="20.7" thickBot="1">
      <c r="A8" s="83" t="s">
        <v>41</v>
      </c>
      <c r="B8" s="84" t="s">
        <v>42</v>
      </c>
      <c r="C8" s="84" t="s">
        <v>43</v>
      </c>
      <c r="D8" s="85" t="s">
        <v>44</v>
      </c>
      <c r="E8" s="86" t="s">
        <v>45</v>
      </c>
      <c r="F8" s="87" t="s">
        <v>46</v>
      </c>
      <c r="G8" s="88" t="s">
        <v>47</v>
      </c>
      <c r="H8" s="89" t="s">
        <v>48</v>
      </c>
      <c r="I8" s="90" t="s">
        <v>49</v>
      </c>
      <c r="J8" s="91"/>
      <c r="L8" s="80" t="s">
        <v>50</v>
      </c>
      <c r="M8" s="69" t="s">
        <v>51</v>
      </c>
      <c r="N8" s="55">
        <v>1.27</v>
      </c>
      <c r="O8" s="56" t="s">
        <v>30</v>
      </c>
      <c r="P8" s="55">
        <v>4.78</v>
      </c>
      <c r="Q8" s="56">
        <v>4.78</v>
      </c>
      <c r="R8" s="92" t="s">
        <v>52</v>
      </c>
      <c r="S8" s="82"/>
    </row>
    <row r="9" spans="1:19" s="103" customFormat="1" ht="25.7" thickTop="1">
      <c r="A9" s="93"/>
      <c r="B9" s="94" t="s">
        <v>53</v>
      </c>
      <c r="C9" s="95" t="s">
        <v>54</v>
      </c>
      <c r="D9" s="96" t="s">
        <v>55</v>
      </c>
      <c r="E9" s="97">
        <v>67.849999999999994</v>
      </c>
      <c r="F9" s="98" t="s">
        <v>54</v>
      </c>
      <c r="G9" s="99">
        <f>E9*G4/1000</f>
        <v>54.279999999999994</v>
      </c>
      <c r="H9" s="100"/>
      <c r="I9" s="101" t="s">
        <v>56</v>
      </c>
      <c r="J9" s="102"/>
      <c r="L9" s="80"/>
      <c r="M9" s="69" t="s">
        <v>57</v>
      </c>
      <c r="N9" s="55">
        <v>1.1000000000000001</v>
      </c>
      <c r="O9" s="55">
        <f>P9/N9</f>
        <v>6.4090909090909083</v>
      </c>
      <c r="P9" s="55">
        <v>7.05</v>
      </c>
      <c r="Q9" s="56">
        <f>P9*0.37</f>
        <v>2.6084999999999998</v>
      </c>
      <c r="R9" s="92" t="s">
        <v>58</v>
      </c>
      <c r="S9" s="82"/>
    </row>
    <row r="10" spans="1:19" s="103" customFormat="1" ht="25.05">
      <c r="A10" s="93"/>
      <c r="B10" s="104" t="s">
        <v>59</v>
      </c>
      <c r="C10" s="105"/>
      <c r="D10" s="106" t="s">
        <v>60</v>
      </c>
      <c r="E10" s="107">
        <v>0.11</v>
      </c>
      <c r="F10" s="108">
        <v>0.111</v>
      </c>
      <c r="G10" s="109">
        <f>E10*G4/1000</f>
        <v>8.7999999999999995E-2</v>
      </c>
      <c r="H10" s="110"/>
      <c r="I10" s="101" t="s">
        <v>61</v>
      </c>
      <c r="J10" s="102"/>
      <c r="L10" s="80"/>
      <c r="M10" s="111"/>
      <c r="N10" s="112"/>
      <c r="O10" s="112"/>
      <c r="P10" s="112"/>
      <c r="Q10" s="113"/>
      <c r="R10" s="92" t="s">
        <v>62</v>
      </c>
      <c r="S10" s="82"/>
    </row>
    <row r="11" spans="1:19" s="103" customFormat="1" ht="25.05">
      <c r="A11" s="93" t="s">
        <v>63</v>
      </c>
      <c r="B11" s="104" t="s">
        <v>64</v>
      </c>
      <c r="C11" s="105"/>
      <c r="D11" s="106" t="s">
        <v>65</v>
      </c>
      <c r="E11" s="107">
        <v>4.78</v>
      </c>
      <c r="F11" s="108">
        <v>4.7809999999999997</v>
      </c>
      <c r="G11" s="114">
        <f>E11*G4/1000</f>
        <v>3.8239999999999998</v>
      </c>
      <c r="H11" s="110"/>
      <c r="I11" s="101" t="s">
        <v>66</v>
      </c>
      <c r="J11" s="102"/>
      <c r="L11" s="80"/>
      <c r="M11" s="111" t="s">
        <v>67</v>
      </c>
      <c r="N11" s="55" t="s">
        <v>30</v>
      </c>
      <c r="O11" s="55" t="s">
        <v>30</v>
      </c>
      <c r="P11" s="112">
        <f>SUM(P6:P10)</f>
        <v>79.789999999999992</v>
      </c>
      <c r="Q11" s="112">
        <f>SUM(Q6:Q10)</f>
        <v>7.4984999999999999</v>
      </c>
      <c r="R11" s="115" t="s">
        <v>68</v>
      </c>
      <c r="S11" s="116"/>
    </row>
    <row r="12" spans="1:19" s="103" customFormat="1" ht="25.05">
      <c r="A12" s="117"/>
      <c r="B12" s="104" t="s">
        <v>69</v>
      </c>
      <c r="C12" s="105"/>
      <c r="D12" s="106" t="s">
        <v>70</v>
      </c>
      <c r="E12" s="107">
        <v>7.05</v>
      </c>
      <c r="F12" s="108">
        <v>2.6080000000000001</v>
      </c>
      <c r="G12" s="114">
        <f>E12*G4/1000</f>
        <v>5.64</v>
      </c>
      <c r="H12" s="110"/>
      <c r="I12" s="118" t="s">
        <v>71</v>
      </c>
      <c r="J12" s="102"/>
      <c r="L12" s="119"/>
      <c r="M12" s="69" t="s">
        <v>29</v>
      </c>
      <c r="N12" s="55">
        <v>1</v>
      </c>
      <c r="O12" s="55">
        <v>256.93</v>
      </c>
      <c r="P12" s="55">
        <v>256.93</v>
      </c>
      <c r="Q12" s="56" t="s">
        <v>30</v>
      </c>
      <c r="R12" s="70" t="s">
        <v>31</v>
      </c>
      <c r="S12" s="71"/>
    </row>
    <row r="13" spans="1:19" s="25" customFormat="1" ht="25.05">
      <c r="A13" s="120"/>
      <c r="B13" s="121" t="s">
        <v>53</v>
      </c>
      <c r="C13" s="122"/>
      <c r="D13" s="48" t="s">
        <v>72</v>
      </c>
      <c r="E13" s="123">
        <f>SUM(E9:E12)</f>
        <v>79.789999999999992</v>
      </c>
      <c r="F13" s="108">
        <f>SUM(F10:F12)</f>
        <v>7.5</v>
      </c>
      <c r="G13" s="124">
        <f>SUM(G9:G12)</f>
        <v>63.831999999999994</v>
      </c>
      <c r="H13" s="125"/>
      <c r="I13" s="126"/>
      <c r="J13" s="127"/>
      <c r="L13" s="128"/>
      <c r="M13" s="69" t="s">
        <v>73</v>
      </c>
      <c r="N13" s="55">
        <v>0.99</v>
      </c>
      <c r="O13" s="55">
        <f>P13/N13</f>
        <v>125.5959595959596</v>
      </c>
      <c r="P13" s="55">
        <v>124.34</v>
      </c>
      <c r="Q13" s="56">
        <f>P13*0.38</f>
        <v>47.249200000000002</v>
      </c>
      <c r="R13" s="81" t="s">
        <v>74</v>
      </c>
      <c r="S13" s="82"/>
    </row>
    <row r="14" spans="1:19" s="25" customFormat="1" ht="23.95" customHeight="1">
      <c r="A14" s="129" t="s">
        <v>75</v>
      </c>
      <c r="B14" s="130"/>
      <c r="C14" s="130"/>
      <c r="D14" s="131"/>
      <c r="E14" s="132"/>
      <c r="F14" s="131"/>
      <c r="G14" s="133"/>
      <c r="H14" s="134" t="s">
        <v>76</v>
      </c>
      <c r="I14" s="135"/>
      <c r="J14" s="136"/>
      <c r="L14" s="128" t="s">
        <v>77</v>
      </c>
      <c r="M14" s="69" t="s">
        <v>78</v>
      </c>
      <c r="N14" s="55">
        <v>0.94</v>
      </c>
      <c r="O14" s="55">
        <f>P14/N14</f>
        <v>41.425531914893618</v>
      </c>
      <c r="P14" s="55">
        <v>38.94</v>
      </c>
      <c r="Q14" s="56">
        <f>P14*0.52</f>
        <v>20.248799999999999</v>
      </c>
      <c r="R14" s="92" t="s">
        <v>52</v>
      </c>
      <c r="S14" s="82" t="s">
        <v>79</v>
      </c>
    </row>
    <row r="15" spans="1:19" s="25" customFormat="1" ht="23.95" customHeight="1">
      <c r="A15" s="137" t="s">
        <v>80</v>
      </c>
      <c r="B15" s="138"/>
      <c r="C15" s="138"/>
      <c r="D15" s="139" t="s">
        <v>81</v>
      </c>
      <c r="E15" s="140"/>
      <c r="F15" s="140"/>
      <c r="G15" s="140"/>
      <c r="H15" s="141" t="s">
        <v>82</v>
      </c>
      <c r="I15" s="103"/>
      <c r="J15" s="142"/>
      <c r="L15" s="128"/>
      <c r="M15" s="69" t="s">
        <v>83</v>
      </c>
      <c r="N15" s="55" t="s">
        <v>30</v>
      </c>
      <c r="O15" s="55" t="s">
        <v>30</v>
      </c>
      <c r="P15" s="112">
        <v>79.790000000000006</v>
      </c>
      <c r="Q15" s="112">
        <v>7.4984999999999999</v>
      </c>
      <c r="R15" s="92" t="s">
        <v>62</v>
      </c>
      <c r="S15" s="82"/>
    </row>
    <row r="16" spans="1:19" s="25" customFormat="1" ht="23.95" customHeight="1" thickBot="1">
      <c r="A16" s="143" t="s">
        <v>84</v>
      </c>
      <c r="B16" s="144"/>
      <c r="C16" s="144"/>
      <c r="D16" s="145" t="s">
        <v>85</v>
      </c>
      <c r="E16" s="146"/>
      <c r="F16" s="146"/>
      <c r="G16" s="146"/>
      <c r="H16" s="147" t="s">
        <v>86</v>
      </c>
      <c r="I16" s="148"/>
      <c r="J16" s="149"/>
      <c r="L16" s="128"/>
      <c r="M16" s="69"/>
      <c r="N16" s="55"/>
      <c r="O16" s="55"/>
      <c r="P16" s="55"/>
      <c r="Q16" s="56"/>
      <c r="R16" s="92" t="s">
        <v>87</v>
      </c>
      <c r="S16" s="82"/>
    </row>
    <row r="17" spans="1:19" s="52" customFormat="1" ht="33.200000000000003" thickTop="1" thickBot="1">
      <c r="A17" s="150" t="s">
        <v>88</v>
      </c>
      <c r="B17" s="151"/>
      <c r="C17" s="151"/>
      <c r="D17" s="151"/>
      <c r="E17" s="151"/>
      <c r="F17" s="151"/>
      <c r="G17" s="151"/>
      <c r="H17" s="151"/>
      <c r="I17" s="151"/>
      <c r="J17" s="152"/>
      <c r="L17" s="80"/>
      <c r="M17" s="69" t="s">
        <v>67</v>
      </c>
      <c r="N17" s="55" t="s">
        <v>30</v>
      </c>
      <c r="O17" s="55" t="s">
        <v>30</v>
      </c>
      <c r="P17" s="55">
        <f>SUM(P12:P16)</f>
        <v>500</v>
      </c>
      <c r="Q17" s="55">
        <f>SUM(Q12:Q16)</f>
        <v>74.996499999999997</v>
      </c>
      <c r="R17" s="92" t="s">
        <v>89</v>
      </c>
      <c r="S17" s="82"/>
    </row>
    <row r="18" spans="1:19" s="25" customFormat="1" ht="21.3" thickTop="1" thickBot="1">
      <c r="A18" s="59" t="s">
        <v>25</v>
      </c>
      <c r="B18" s="60"/>
      <c r="C18" s="61"/>
      <c r="D18" s="62" t="s">
        <v>26</v>
      </c>
      <c r="E18" s="62"/>
      <c r="F18" s="63"/>
      <c r="G18" s="64" t="s">
        <v>27</v>
      </c>
      <c r="H18" s="65"/>
      <c r="I18" s="66" t="s">
        <v>28</v>
      </c>
      <c r="J18" s="67"/>
      <c r="L18" s="128"/>
      <c r="M18" s="69"/>
      <c r="N18" s="55"/>
      <c r="O18" s="55"/>
      <c r="P18" s="55"/>
      <c r="Q18" s="56"/>
      <c r="R18" s="92" t="s">
        <v>90</v>
      </c>
      <c r="S18" s="82"/>
    </row>
    <row r="19" spans="1:19" s="25" customFormat="1" ht="24.45" thickTop="1">
      <c r="A19" s="72" t="s">
        <v>32</v>
      </c>
      <c r="B19" s="73" t="s">
        <v>33</v>
      </c>
      <c r="C19" s="73" t="s">
        <v>33</v>
      </c>
      <c r="D19" s="74" t="s">
        <v>34</v>
      </c>
      <c r="E19" s="75" t="s">
        <v>35</v>
      </c>
      <c r="F19" s="76"/>
      <c r="G19" s="77" t="s">
        <v>36</v>
      </c>
      <c r="H19" s="78" t="s">
        <v>37</v>
      </c>
      <c r="I19" s="74" t="s">
        <v>38</v>
      </c>
      <c r="J19" s="79"/>
      <c r="L19" s="128"/>
      <c r="M19" s="111"/>
      <c r="N19" s="112"/>
      <c r="O19" s="112"/>
      <c r="P19" s="112"/>
      <c r="Q19" s="113"/>
      <c r="R19" s="81"/>
      <c r="S19" s="82"/>
    </row>
    <row r="20" spans="1:19" s="25" customFormat="1" ht="20.7" thickBot="1">
      <c r="A20" s="83" t="s">
        <v>41</v>
      </c>
      <c r="B20" s="84" t="s">
        <v>42</v>
      </c>
      <c r="C20" s="84" t="s">
        <v>43</v>
      </c>
      <c r="D20" s="85" t="s">
        <v>44</v>
      </c>
      <c r="E20" s="86" t="s">
        <v>45</v>
      </c>
      <c r="F20" s="87" t="s">
        <v>46</v>
      </c>
      <c r="G20" s="88" t="s">
        <v>47</v>
      </c>
      <c r="H20" s="89" t="s">
        <v>48</v>
      </c>
      <c r="I20" s="90" t="s">
        <v>49</v>
      </c>
      <c r="J20" s="91"/>
      <c r="L20" s="128"/>
      <c r="M20" s="153"/>
      <c r="N20" s="54"/>
      <c r="O20" s="54"/>
      <c r="P20" s="54"/>
      <c r="Q20" s="154"/>
      <c r="R20" s="92"/>
      <c r="S20" s="82"/>
    </row>
    <row r="21" spans="1:19" s="25" customFormat="1" ht="25.7" thickTop="1">
      <c r="A21" s="93"/>
      <c r="B21" s="134" t="s">
        <v>53</v>
      </c>
      <c r="C21" s="95"/>
      <c r="D21" s="96" t="s">
        <v>55</v>
      </c>
      <c r="E21" s="155">
        <v>256.93</v>
      </c>
      <c r="F21" s="98"/>
      <c r="G21" s="99">
        <f>E21*G4/1000</f>
        <v>205.54400000000001</v>
      </c>
      <c r="H21" s="156"/>
      <c r="I21" s="101" t="s">
        <v>91</v>
      </c>
      <c r="J21" s="102"/>
      <c r="L21" s="128"/>
      <c r="M21" s="69"/>
      <c r="N21" s="55"/>
      <c r="O21" s="55"/>
      <c r="P21" s="55"/>
      <c r="Q21" s="55"/>
      <c r="R21" s="92"/>
      <c r="S21" s="82"/>
    </row>
    <row r="22" spans="1:19" s="25" customFormat="1" ht="25.05">
      <c r="A22" s="93"/>
      <c r="B22" s="104" t="s">
        <v>92</v>
      </c>
      <c r="C22" s="105"/>
      <c r="D22" s="157" t="s">
        <v>93</v>
      </c>
      <c r="E22" s="107">
        <v>124.34</v>
      </c>
      <c r="F22" s="158">
        <v>47.25</v>
      </c>
      <c r="G22" s="114">
        <f>E22*G4/1000</f>
        <v>99.471999999999994</v>
      </c>
      <c r="H22" s="159"/>
      <c r="I22" s="101" t="s">
        <v>94</v>
      </c>
      <c r="J22" s="102"/>
      <c r="L22" s="119"/>
      <c r="M22" s="160" t="s">
        <v>77</v>
      </c>
      <c r="N22" s="55" t="s">
        <v>30</v>
      </c>
      <c r="O22" s="55" t="s">
        <v>95</v>
      </c>
      <c r="P22" s="55">
        <v>500</v>
      </c>
      <c r="Q22" s="56">
        <v>74.996499999999997</v>
      </c>
      <c r="R22" s="70" t="s">
        <v>31</v>
      </c>
      <c r="S22" s="71"/>
    </row>
    <row r="23" spans="1:19" s="25" customFormat="1" ht="25.05">
      <c r="A23" s="93" t="s">
        <v>96</v>
      </c>
      <c r="B23" s="104" t="s">
        <v>97</v>
      </c>
      <c r="C23" s="105"/>
      <c r="D23" s="157" t="s">
        <v>98</v>
      </c>
      <c r="E23" s="161">
        <v>38.94</v>
      </c>
      <c r="F23" s="162">
        <v>20.25</v>
      </c>
      <c r="G23" s="114">
        <f>E23*G4/1000</f>
        <v>31.152000000000001</v>
      </c>
      <c r="H23" s="159"/>
      <c r="I23" s="101" t="s">
        <v>99</v>
      </c>
      <c r="J23" s="102"/>
      <c r="L23" s="80"/>
      <c r="M23" s="69" t="s">
        <v>100</v>
      </c>
      <c r="N23" s="55">
        <v>1</v>
      </c>
      <c r="O23" s="55">
        <v>125</v>
      </c>
      <c r="P23" s="55">
        <v>125</v>
      </c>
      <c r="Q23" s="56">
        <v>25</v>
      </c>
      <c r="R23" s="81" t="s">
        <v>74</v>
      </c>
      <c r="S23" s="82"/>
    </row>
    <row r="24" spans="1:19" s="25" customFormat="1" ht="25.05">
      <c r="A24" s="93" t="s">
        <v>101</v>
      </c>
      <c r="B24" s="104" t="s">
        <v>54</v>
      </c>
      <c r="C24" s="105"/>
      <c r="D24" s="106" t="s">
        <v>102</v>
      </c>
      <c r="E24" s="107">
        <v>79.790000000000006</v>
      </c>
      <c r="F24" s="158">
        <v>7.5</v>
      </c>
      <c r="G24" s="114">
        <f>E24*G4/1000</f>
        <v>63.832000000000008</v>
      </c>
      <c r="H24" s="159"/>
      <c r="I24" s="118" t="s">
        <v>71</v>
      </c>
      <c r="J24" s="163"/>
      <c r="L24" s="80" t="s">
        <v>103</v>
      </c>
      <c r="M24" s="69" t="s">
        <v>29</v>
      </c>
      <c r="N24" s="55">
        <v>1</v>
      </c>
      <c r="O24" s="56">
        <v>375</v>
      </c>
      <c r="P24" s="56">
        <v>375</v>
      </c>
      <c r="Q24" s="56" t="s">
        <v>30</v>
      </c>
      <c r="R24" s="92" t="s">
        <v>52</v>
      </c>
      <c r="S24" s="82" t="s">
        <v>104</v>
      </c>
    </row>
    <row r="25" spans="1:19" s="25" customFormat="1" ht="25.05">
      <c r="A25" s="164"/>
      <c r="B25" s="121" t="s">
        <v>53</v>
      </c>
      <c r="C25" s="122"/>
      <c r="D25" s="48" t="s">
        <v>72</v>
      </c>
      <c r="E25" s="107">
        <f>SUM(E21:E24)</f>
        <v>500</v>
      </c>
      <c r="F25" s="108">
        <f>SUM(F21:F24)</f>
        <v>75</v>
      </c>
      <c r="G25" s="124">
        <f>SUM(G21:G24)</f>
        <v>400</v>
      </c>
      <c r="H25" s="159"/>
      <c r="I25" s="165"/>
      <c r="J25" s="127"/>
      <c r="L25" s="80"/>
      <c r="M25" s="160"/>
      <c r="N25" s="54"/>
      <c r="O25" s="56"/>
      <c r="P25" s="56"/>
      <c r="Q25" s="56"/>
      <c r="R25" s="92" t="s">
        <v>105</v>
      </c>
      <c r="S25" s="82" t="s">
        <v>106</v>
      </c>
    </row>
    <row r="26" spans="1:19" s="25" customFormat="1" ht="23.95" customHeight="1">
      <c r="A26" s="129" t="s">
        <v>75</v>
      </c>
      <c r="B26" s="130"/>
      <c r="C26" s="130"/>
      <c r="D26" s="131"/>
      <c r="E26" s="132"/>
      <c r="F26" s="131"/>
      <c r="G26" s="133"/>
      <c r="H26" s="134" t="s">
        <v>76</v>
      </c>
      <c r="I26" s="135"/>
      <c r="J26" s="136"/>
      <c r="L26" s="80"/>
      <c r="M26" s="166"/>
      <c r="N26" s="54"/>
      <c r="O26" s="56"/>
      <c r="P26" s="56"/>
      <c r="Q26" s="56"/>
      <c r="R26" s="92" t="s">
        <v>107</v>
      </c>
      <c r="S26" s="82"/>
    </row>
    <row r="27" spans="1:19" s="25" customFormat="1" ht="23.95" customHeight="1">
      <c r="A27" s="137" t="s">
        <v>80</v>
      </c>
      <c r="B27" s="138"/>
      <c r="C27" s="138"/>
      <c r="D27" s="139" t="s">
        <v>81</v>
      </c>
      <c r="E27" s="140"/>
      <c r="F27" s="140"/>
      <c r="G27" s="140"/>
      <c r="H27" s="141" t="s">
        <v>82</v>
      </c>
      <c r="I27" s="103"/>
      <c r="J27" s="142"/>
      <c r="L27" s="167"/>
      <c r="M27" s="166" t="s">
        <v>108</v>
      </c>
      <c r="N27" s="56" t="s">
        <v>30</v>
      </c>
      <c r="O27" s="56" t="s">
        <v>30</v>
      </c>
      <c r="P27" s="56">
        <f>SUM(P22:P26)</f>
        <v>1000</v>
      </c>
      <c r="Q27" s="56">
        <f>SUM(Q22:Q26)</f>
        <v>99.996499999999997</v>
      </c>
      <c r="R27" s="168" t="s">
        <v>109</v>
      </c>
      <c r="S27" s="169"/>
    </row>
    <row r="28" spans="1:19" s="25" customFormat="1" ht="23.95" customHeight="1" thickBot="1">
      <c r="A28" s="143" t="s">
        <v>84</v>
      </c>
      <c r="B28" s="144"/>
      <c r="C28" s="144"/>
      <c r="D28" s="145" t="s">
        <v>85</v>
      </c>
      <c r="E28" s="146"/>
      <c r="F28" s="146"/>
      <c r="G28" s="146"/>
      <c r="H28" s="147" t="s">
        <v>86</v>
      </c>
      <c r="I28" s="148"/>
      <c r="J28" s="149"/>
      <c r="L28" s="170"/>
      <c r="M28" s="171"/>
      <c r="N28" s="171"/>
      <c r="O28" s="171"/>
      <c r="P28" s="171"/>
      <c r="Q28" s="172"/>
    </row>
    <row r="29" spans="1:19" s="52" customFormat="1" ht="33.200000000000003" thickTop="1" thickBot="1">
      <c r="A29" s="150" t="s">
        <v>110</v>
      </c>
      <c r="B29" s="151"/>
      <c r="C29" s="151"/>
      <c r="D29" s="151"/>
      <c r="E29" s="151"/>
      <c r="F29" s="151"/>
      <c r="G29" s="151"/>
      <c r="H29" s="151"/>
      <c r="I29" s="151"/>
      <c r="J29" s="152"/>
      <c r="L29" s="173" t="s">
        <v>111</v>
      </c>
      <c r="M29" s="70" t="s">
        <v>112</v>
      </c>
      <c r="N29" s="174"/>
      <c r="O29" s="174"/>
      <c r="P29" s="174"/>
      <c r="Q29" s="174"/>
      <c r="R29" s="175"/>
      <c r="S29" s="71"/>
    </row>
    <row r="30" spans="1:19" s="25" customFormat="1" ht="20.7" thickTop="1">
      <c r="A30" s="176" t="s">
        <v>32</v>
      </c>
      <c r="B30" s="177" t="s">
        <v>113</v>
      </c>
      <c r="C30" s="178" t="s">
        <v>114</v>
      </c>
      <c r="D30" s="178" t="s">
        <v>115</v>
      </c>
      <c r="E30" s="179" t="s">
        <v>116</v>
      </c>
      <c r="F30" s="179"/>
      <c r="G30" s="180" t="s">
        <v>117</v>
      </c>
      <c r="H30" s="181"/>
      <c r="I30" s="181"/>
      <c r="J30" s="182"/>
      <c r="L30" s="183"/>
      <c r="M30" s="92" t="s">
        <v>118</v>
      </c>
      <c r="N30" s="10"/>
      <c r="O30" s="10"/>
      <c r="P30" s="10"/>
      <c r="Q30" s="10"/>
      <c r="R30" s="9"/>
      <c r="S30" s="82"/>
    </row>
    <row r="31" spans="1:19" s="25" customFormat="1" ht="20.7" thickBot="1">
      <c r="A31" s="184" t="s">
        <v>41</v>
      </c>
      <c r="B31" s="178" t="s">
        <v>119</v>
      </c>
      <c r="C31" s="178" t="s">
        <v>120</v>
      </c>
      <c r="D31" s="185" t="s">
        <v>121</v>
      </c>
      <c r="E31" s="179" t="s">
        <v>122</v>
      </c>
      <c r="F31" s="179"/>
      <c r="G31" s="180"/>
      <c r="H31" s="181"/>
      <c r="I31" s="181"/>
      <c r="J31" s="182"/>
      <c r="L31" s="183"/>
      <c r="M31" s="92"/>
      <c r="N31" s="10"/>
      <c r="O31" s="10"/>
      <c r="P31" s="10"/>
      <c r="Q31" s="10"/>
      <c r="R31" s="9"/>
      <c r="S31" s="82"/>
    </row>
    <row r="32" spans="1:19" s="25" customFormat="1" ht="24.45" thickTop="1">
      <c r="A32" s="72"/>
      <c r="B32" s="186" t="s">
        <v>123</v>
      </c>
      <c r="C32" s="187" t="s">
        <v>124</v>
      </c>
      <c r="D32" s="186"/>
      <c r="E32" s="188" t="s">
        <v>125</v>
      </c>
      <c r="F32" s="188"/>
      <c r="G32" s="189" t="s">
        <v>126</v>
      </c>
      <c r="H32" s="190"/>
      <c r="I32" s="191"/>
      <c r="J32" s="192"/>
      <c r="L32" s="193" t="s">
        <v>127</v>
      </c>
      <c r="M32" s="56" t="s">
        <v>128</v>
      </c>
      <c r="N32" s="194"/>
      <c r="O32" s="56" t="s">
        <v>129</v>
      </c>
      <c r="P32" s="195"/>
      <c r="Q32" s="195"/>
      <c r="R32" s="195"/>
      <c r="S32" s="194"/>
    </row>
    <row r="33" spans="1:19" s="25" customFormat="1" ht="23.8">
      <c r="A33" s="93" t="s">
        <v>63</v>
      </c>
      <c r="B33" s="134" t="s">
        <v>130</v>
      </c>
      <c r="C33" s="196" t="s">
        <v>131</v>
      </c>
      <c r="D33" s="134"/>
      <c r="E33" s="197" t="s">
        <v>125</v>
      </c>
      <c r="F33" s="197"/>
      <c r="G33" s="198" t="s">
        <v>132</v>
      </c>
      <c r="H33" s="199"/>
      <c r="I33" s="200"/>
      <c r="J33" s="201"/>
      <c r="L33" s="202"/>
      <c r="M33" s="203"/>
      <c r="N33" s="204"/>
      <c r="O33" s="205"/>
      <c r="P33" s="205"/>
      <c r="Q33" s="205"/>
      <c r="R33" s="206"/>
      <c r="S33" s="207"/>
    </row>
    <row r="34" spans="1:19" s="25" customFormat="1" ht="24.45" thickBot="1">
      <c r="A34" s="83"/>
      <c r="B34" s="86" t="s">
        <v>133</v>
      </c>
      <c r="C34" s="208" t="s">
        <v>134</v>
      </c>
      <c r="D34" s="86"/>
      <c r="E34" s="209" t="s">
        <v>125</v>
      </c>
      <c r="F34" s="209"/>
      <c r="G34" s="210" t="s">
        <v>135</v>
      </c>
      <c r="H34" s="211"/>
      <c r="I34" s="212"/>
      <c r="J34" s="213"/>
      <c r="L34" s="202"/>
      <c r="M34" s="203"/>
      <c r="N34" s="204"/>
      <c r="O34" s="205"/>
      <c r="P34" s="205"/>
      <c r="Q34" s="205"/>
      <c r="R34" s="206"/>
      <c r="S34" s="207"/>
    </row>
    <row r="35" spans="1:19" s="25" customFormat="1" ht="24.45" thickTop="1">
      <c r="A35" s="214" t="s">
        <v>136</v>
      </c>
      <c r="B35" s="186" t="s">
        <v>123</v>
      </c>
      <c r="C35" s="187" t="s">
        <v>137</v>
      </c>
      <c r="D35" s="186"/>
      <c r="E35" s="188" t="s">
        <v>125</v>
      </c>
      <c r="F35" s="188"/>
      <c r="G35" s="189" t="s">
        <v>126</v>
      </c>
      <c r="H35" s="190"/>
      <c r="I35" s="191"/>
      <c r="J35" s="192"/>
      <c r="L35" s="202"/>
      <c r="M35" s="203"/>
      <c r="N35" s="204"/>
      <c r="O35" s="205"/>
      <c r="P35" s="205"/>
      <c r="Q35" s="205"/>
      <c r="R35" s="206"/>
      <c r="S35" s="207"/>
    </row>
    <row r="36" spans="1:19" s="25" customFormat="1" ht="23.8">
      <c r="A36" s="215"/>
      <c r="B36" s="134" t="s">
        <v>130</v>
      </c>
      <c r="C36" s="196" t="s">
        <v>138</v>
      </c>
      <c r="D36" s="134"/>
      <c r="E36" s="197" t="s">
        <v>125</v>
      </c>
      <c r="F36" s="197"/>
      <c r="G36" s="198" t="s">
        <v>132</v>
      </c>
      <c r="H36" s="199"/>
      <c r="I36" s="200"/>
      <c r="J36" s="201"/>
      <c r="L36" s="216"/>
      <c r="M36" s="217"/>
      <c r="N36" s="217"/>
      <c r="O36" s="10"/>
      <c r="P36" s="10"/>
      <c r="Q36" s="154" t="s">
        <v>139</v>
      </c>
      <c r="R36" s="53" t="s">
        <v>140</v>
      </c>
      <c r="S36" s="218" t="s">
        <v>141</v>
      </c>
    </row>
    <row r="37" spans="1:19" s="25" customFormat="1" ht="24.45" thickBot="1">
      <c r="A37" s="219"/>
      <c r="B37" s="86" t="s">
        <v>133</v>
      </c>
      <c r="C37" s="208" t="s">
        <v>142</v>
      </c>
      <c r="D37" s="86"/>
      <c r="E37" s="209" t="s">
        <v>125</v>
      </c>
      <c r="F37" s="209"/>
      <c r="G37" s="210" t="s">
        <v>135</v>
      </c>
      <c r="H37" s="211"/>
      <c r="I37" s="212"/>
      <c r="J37" s="213"/>
      <c r="Q37" s="113"/>
      <c r="R37" s="220"/>
      <c r="S37" s="220"/>
    </row>
    <row r="38" spans="1:19" s="25" customFormat="1" ht="20.7" thickTop="1">
      <c r="A38" s="221" t="s">
        <v>143</v>
      </c>
      <c r="B38" s="222"/>
      <c r="C38" s="222"/>
      <c r="D38" s="223"/>
      <c r="E38" s="224" t="s">
        <v>144</v>
      </c>
      <c r="F38" s="225" t="s">
        <v>145</v>
      </c>
      <c r="G38" s="225"/>
      <c r="H38" s="226"/>
      <c r="I38" s="225" t="s">
        <v>146</v>
      </c>
      <c r="J38" s="227"/>
      <c r="Q38" s="228"/>
      <c r="R38" s="153"/>
      <c r="S38" s="153"/>
    </row>
    <row r="39" spans="1:19" s="25" customFormat="1" ht="20.7" thickBot="1">
      <c r="A39" s="229"/>
      <c r="B39" s="230"/>
      <c r="C39" s="230"/>
      <c r="D39" s="231"/>
      <c r="E39" s="232" t="s">
        <v>147</v>
      </c>
      <c r="F39" s="233" t="s">
        <v>148</v>
      </c>
      <c r="G39" s="233"/>
      <c r="H39" s="234"/>
      <c r="I39" s="233" t="s">
        <v>146</v>
      </c>
      <c r="J39" s="235"/>
      <c r="L39" s="216"/>
      <c r="M39" s="217"/>
      <c r="N39" s="217"/>
      <c r="O39" s="10"/>
      <c r="P39" s="10"/>
    </row>
    <row r="40" spans="1:19" s="25" customFormat="1">
      <c r="A40" s="236" t="s">
        <v>149</v>
      </c>
      <c r="B40" s="236"/>
      <c r="C40" s="236"/>
      <c r="D40" s="237"/>
      <c r="E40" s="237"/>
      <c r="F40" s="237"/>
      <c r="G40" s="237"/>
      <c r="H40" s="237"/>
      <c r="I40" s="238" t="s">
        <v>150</v>
      </c>
      <c r="J40" s="239"/>
      <c r="L40" s="216"/>
      <c r="M40" s="217"/>
      <c r="N40" s="217"/>
      <c r="O40" s="240"/>
      <c r="P40" s="240"/>
      <c r="Q40" s="240"/>
      <c r="R40" s="240"/>
      <c r="S40" s="240"/>
    </row>
    <row r="41" spans="1:19" s="25" customFormat="1" ht="4.55" customHeight="1" thickBot="1">
      <c r="A41" s="236"/>
      <c r="B41" s="236"/>
      <c r="C41" s="237"/>
      <c r="D41" s="237"/>
      <c r="E41" s="237"/>
      <c r="F41" s="237"/>
      <c r="G41" s="237"/>
      <c r="H41" s="237"/>
      <c r="I41" s="241"/>
      <c r="J41" s="241"/>
      <c r="L41" s="216"/>
      <c r="M41" s="217"/>
      <c r="N41" s="217"/>
      <c r="O41" s="240"/>
      <c r="P41" s="240"/>
      <c r="Q41" s="240"/>
      <c r="R41" s="240"/>
      <c r="S41" s="240"/>
    </row>
    <row r="42" spans="1:19" s="8" customFormat="1" ht="28.5" customHeight="1" thickBot="1">
      <c r="A42" s="1" t="s">
        <v>0</v>
      </c>
      <c r="B42" s="2"/>
      <c r="C42" s="3"/>
      <c r="D42" s="3"/>
      <c r="E42" s="3"/>
      <c r="F42" s="3"/>
      <c r="G42" s="4" t="s">
        <v>151</v>
      </c>
      <c r="H42" s="242"/>
      <c r="I42" s="6">
        <f ca="1">I1</f>
        <v>45342.579517939812</v>
      </c>
      <c r="J42" s="7"/>
      <c r="L42" s="9"/>
      <c r="M42" s="9"/>
      <c r="N42" s="10"/>
      <c r="O42" s="10"/>
      <c r="P42" s="10"/>
      <c r="Q42" s="22"/>
      <c r="R42" s="22"/>
      <c r="S42" s="22"/>
    </row>
    <row r="43" spans="1:19" s="22" customFormat="1" ht="28.5" customHeight="1" thickTop="1">
      <c r="A43" s="13" t="s">
        <v>5</v>
      </c>
      <c r="B43" s="14"/>
      <c r="C43" s="15"/>
      <c r="D43" s="16" t="str">
        <f>D2</f>
        <v>ชื่อน้ำยาเคลือบ / Dip solution name :  AX-09 PV3 ( 10%)</v>
      </c>
      <c r="E43" s="14"/>
      <c r="F43" s="17"/>
      <c r="G43" s="18"/>
      <c r="H43" s="19" t="s">
        <v>7</v>
      </c>
      <c r="I43" s="20" t="s">
        <v>8</v>
      </c>
      <c r="J43" s="21"/>
      <c r="L43" s="9"/>
      <c r="M43" s="9"/>
      <c r="N43" s="243"/>
      <c r="O43" s="10"/>
      <c r="P43" s="10"/>
    </row>
    <row r="44" spans="1:19" s="22" customFormat="1" ht="28.5" customHeight="1">
      <c r="A44" s="27" t="s">
        <v>9</v>
      </c>
      <c r="B44" s="28"/>
      <c r="C44" s="29"/>
      <c r="D44" s="244" t="s">
        <v>10</v>
      </c>
      <c r="E44" s="28"/>
      <c r="F44" s="245" t="s">
        <v>152</v>
      </c>
      <c r="G44" s="246"/>
      <c r="H44" s="33"/>
      <c r="I44" s="34">
        <f ca="1">I3</f>
        <v>45342.579517939812</v>
      </c>
      <c r="J44" s="35"/>
      <c r="L44" s="9"/>
      <c r="M44" s="9"/>
      <c r="N44" s="10"/>
      <c r="O44" s="10"/>
      <c r="P44" s="10"/>
      <c r="Q44" s="52"/>
      <c r="R44" s="52"/>
      <c r="S44" s="52"/>
    </row>
    <row r="45" spans="1:19" s="22" customFormat="1" ht="28.5" customHeight="1" thickBot="1">
      <c r="A45" s="247" t="s">
        <v>13</v>
      </c>
      <c r="B45" s="248" t="str">
        <f>B4</f>
        <v>:   240131-01</v>
      </c>
      <c r="C45" s="248"/>
      <c r="D45" s="249" t="s">
        <v>15</v>
      </c>
      <c r="E45" s="250"/>
      <c r="F45" s="251"/>
      <c r="G45" s="252">
        <f>G4</f>
        <v>800</v>
      </c>
      <c r="H45" s="33"/>
      <c r="I45" s="34"/>
      <c r="J45" s="35"/>
      <c r="L45" s="9"/>
      <c r="M45" s="9"/>
      <c r="N45" s="10"/>
      <c r="O45" s="10"/>
      <c r="P45" s="10"/>
      <c r="Q45" s="10"/>
      <c r="R45" s="9"/>
      <c r="S45" s="9"/>
    </row>
    <row r="46" spans="1:19" s="52" customFormat="1" ht="33.200000000000003" thickTop="1" thickBot="1">
      <c r="A46" s="49" t="s">
        <v>153</v>
      </c>
      <c r="B46" s="50"/>
      <c r="C46" s="50"/>
      <c r="D46" s="50"/>
      <c r="E46" s="50"/>
      <c r="F46" s="50"/>
      <c r="G46" s="50"/>
      <c r="H46" s="50"/>
      <c r="I46" s="50"/>
      <c r="J46" s="51"/>
      <c r="L46" s="9"/>
      <c r="M46" s="9"/>
      <c r="N46" s="10"/>
      <c r="O46" s="10"/>
      <c r="P46" s="10"/>
      <c r="Q46" s="10"/>
      <c r="R46" s="9"/>
      <c r="S46" s="9"/>
    </row>
    <row r="47" spans="1:19" s="25" customFormat="1" ht="21.3" thickTop="1" thickBot="1">
      <c r="A47" s="59" t="s">
        <v>25</v>
      </c>
      <c r="B47" s="60"/>
      <c r="C47" s="61"/>
      <c r="D47" s="62" t="s">
        <v>26</v>
      </c>
      <c r="E47" s="62"/>
      <c r="F47" s="63"/>
      <c r="G47" s="64" t="s">
        <v>27</v>
      </c>
      <c r="H47" s="65"/>
      <c r="I47" s="66" t="s">
        <v>28</v>
      </c>
      <c r="J47" s="67"/>
    </row>
    <row r="48" spans="1:19" s="25" customFormat="1" ht="24.45" thickTop="1">
      <c r="A48" s="72" t="s">
        <v>32</v>
      </c>
      <c r="B48" s="73" t="s">
        <v>33</v>
      </c>
      <c r="C48" s="73" t="s">
        <v>33</v>
      </c>
      <c r="D48" s="74" t="s">
        <v>34</v>
      </c>
      <c r="E48" s="253" t="s">
        <v>35</v>
      </c>
      <c r="F48" s="76"/>
      <c r="G48" s="77" t="s">
        <v>36</v>
      </c>
      <c r="H48" s="78" t="s">
        <v>37</v>
      </c>
      <c r="I48" s="74" t="s">
        <v>38</v>
      </c>
      <c r="J48" s="79"/>
      <c r="L48" s="103"/>
      <c r="M48" s="103"/>
      <c r="N48" s="103"/>
      <c r="O48" s="103"/>
      <c r="P48" s="103"/>
      <c r="Q48" s="103"/>
      <c r="R48" s="103"/>
      <c r="S48" s="103"/>
    </row>
    <row r="49" spans="1:19" s="25" customFormat="1" ht="20.7" thickBot="1">
      <c r="A49" s="83" t="s">
        <v>41</v>
      </c>
      <c r="B49" s="84" t="s">
        <v>42</v>
      </c>
      <c r="C49" s="84" t="s">
        <v>43</v>
      </c>
      <c r="D49" s="85" t="s">
        <v>44</v>
      </c>
      <c r="E49" s="86" t="s">
        <v>45</v>
      </c>
      <c r="F49" s="87" t="s">
        <v>46</v>
      </c>
      <c r="G49" s="88" t="s">
        <v>47</v>
      </c>
      <c r="H49" s="89" t="s">
        <v>48</v>
      </c>
      <c r="I49" s="90" t="s">
        <v>49</v>
      </c>
      <c r="J49" s="91"/>
      <c r="L49" s="103"/>
      <c r="M49" s="103"/>
      <c r="N49" s="103"/>
      <c r="O49" s="103"/>
      <c r="P49" s="103"/>
      <c r="Q49" s="103"/>
      <c r="R49" s="103"/>
      <c r="S49" s="103"/>
    </row>
    <row r="50" spans="1:19" s="103" customFormat="1" ht="25.7" thickTop="1">
      <c r="A50" s="93"/>
      <c r="B50" s="94" t="s">
        <v>53</v>
      </c>
      <c r="C50" s="95"/>
      <c r="D50" s="106" t="s">
        <v>154</v>
      </c>
      <c r="E50" s="123">
        <v>500</v>
      </c>
      <c r="F50" s="254">
        <v>75</v>
      </c>
      <c r="G50" s="255">
        <f>G25</f>
        <v>400</v>
      </c>
      <c r="H50" s="125"/>
      <c r="I50" s="101" t="s">
        <v>56</v>
      </c>
      <c r="J50" s="102"/>
    </row>
    <row r="51" spans="1:19" s="103" customFormat="1" ht="25.05">
      <c r="A51" s="93" t="s">
        <v>155</v>
      </c>
      <c r="B51" s="104" t="s">
        <v>156</v>
      </c>
      <c r="C51" s="105"/>
      <c r="D51" s="106" t="s">
        <v>157</v>
      </c>
      <c r="E51" s="107">
        <v>125</v>
      </c>
      <c r="F51" s="108">
        <v>25</v>
      </c>
      <c r="G51" s="114">
        <f>E51*G4/1000</f>
        <v>100</v>
      </c>
      <c r="H51" s="256"/>
      <c r="I51" s="101" t="s">
        <v>158</v>
      </c>
      <c r="J51" s="102"/>
      <c r="L51" s="25"/>
      <c r="M51" s="25"/>
      <c r="N51" s="25"/>
      <c r="O51" s="25"/>
      <c r="P51" s="25"/>
      <c r="Q51" s="25"/>
      <c r="R51" s="25"/>
      <c r="S51" s="25"/>
    </row>
    <row r="52" spans="1:19" s="103" customFormat="1" ht="25.05">
      <c r="A52" s="117" t="s">
        <v>101</v>
      </c>
      <c r="B52" s="104" t="s">
        <v>53</v>
      </c>
      <c r="C52" s="105"/>
      <c r="D52" s="96" t="s">
        <v>55</v>
      </c>
      <c r="E52" s="155">
        <v>375</v>
      </c>
      <c r="F52" s="257">
        <v>0</v>
      </c>
      <c r="G52" s="99">
        <f>E52*G45/1000</f>
        <v>300</v>
      </c>
      <c r="H52" s="258"/>
      <c r="I52" s="101" t="s">
        <v>99</v>
      </c>
      <c r="J52" s="102"/>
      <c r="L52" s="259"/>
      <c r="M52" s="25"/>
      <c r="N52" s="25"/>
      <c r="O52" s="25"/>
      <c r="P52" s="25"/>
      <c r="Q52" s="25"/>
      <c r="R52" s="25"/>
      <c r="S52" s="25"/>
    </row>
    <row r="53" spans="1:19" s="25" customFormat="1" ht="25.05">
      <c r="A53" s="117"/>
      <c r="B53" s="104" t="s">
        <v>53</v>
      </c>
      <c r="C53" s="104"/>
      <c r="D53" s="260" t="s">
        <v>72</v>
      </c>
      <c r="E53" s="261">
        <f>SUM(E50:E52)</f>
        <v>1000</v>
      </c>
      <c r="F53" s="262">
        <f>SUM(F50:F52)</f>
        <v>100</v>
      </c>
      <c r="G53" s="124">
        <f>SUM(G50:G52)</f>
        <v>800</v>
      </c>
      <c r="H53" s="125"/>
      <c r="I53" s="118" t="s">
        <v>159</v>
      </c>
      <c r="J53" s="102"/>
      <c r="L53" s="259"/>
    </row>
    <row r="54" spans="1:19" s="25" customFormat="1" ht="23.95" customHeight="1">
      <c r="B54" s="263"/>
      <c r="C54" s="263"/>
      <c r="D54" s="264"/>
      <c r="E54" s="139"/>
      <c r="F54" s="140"/>
      <c r="G54" s="265"/>
      <c r="H54" s="134" t="s">
        <v>76</v>
      </c>
      <c r="I54" s="266" t="s">
        <v>160</v>
      </c>
      <c r="J54" s="267"/>
    </row>
    <row r="55" spans="1:19" s="25" customFormat="1" ht="23.95" customHeight="1">
      <c r="A55" s="129" t="s">
        <v>75</v>
      </c>
      <c r="E55" s="268"/>
      <c r="I55" s="269" t="s">
        <v>161</v>
      </c>
      <c r="J55" s="270"/>
      <c r="L55" s="52"/>
      <c r="M55" s="9"/>
      <c r="N55" s="9"/>
      <c r="O55" s="9"/>
      <c r="P55" s="24"/>
      <c r="Q55" s="24"/>
      <c r="R55" s="24"/>
      <c r="S55" s="52"/>
    </row>
    <row r="56" spans="1:19" s="25" customFormat="1" ht="23.95" customHeight="1">
      <c r="A56" s="137" t="s">
        <v>80</v>
      </c>
      <c r="B56" s="138"/>
      <c r="C56" s="138"/>
      <c r="D56" s="139" t="s">
        <v>81</v>
      </c>
      <c r="E56" s="140"/>
      <c r="F56" s="140"/>
      <c r="G56" s="140"/>
      <c r="H56" s="141" t="s">
        <v>82</v>
      </c>
      <c r="I56" s="103"/>
      <c r="J56" s="142"/>
      <c r="L56" s="52"/>
      <c r="M56" s="9"/>
      <c r="N56" s="9"/>
      <c r="O56" s="9"/>
      <c r="P56" s="24"/>
      <c r="Q56" s="24"/>
      <c r="R56" s="24"/>
      <c r="S56" s="52"/>
    </row>
    <row r="57" spans="1:19" s="25" customFormat="1" ht="23.95" customHeight="1" thickBot="1">
      <c r="A57" s="143" t="s">
        <v>84</v>
      </c>
      <c r="B57" s="144"/>
      <c r="C57" s="144"/>
      <c r="D57" s="145" t="s">
        <v>85</v>
      </c>
      <c r="E57" s="146"/>
      <c r="F57" s="146"/>
      <c r="G57" s="146"/>
      <c r="H57" s="147" t="s">
        <v>86</v>
      </c>
      <c r="I57" s="148"/>
      <c r="J57" s="149"/>
      <c r="M57" s="24"/>
      <c r="N57" s="24"/>
      <c r="O57" s="24"/>
      <c r="P57" s="24"/>
      <c r="Q57" s="24"/>
      <c r="R57" s="24"/>
    </row>
    <row r="58" spans="1:19" s="52" customFormat="1" ht="33.200000000000003" thickTop="1" thickBot="1">
      <c r="A58" s="150" t="s">
        <v>162</v>
      </c>
      <c r="B58" s="151"/>
      <c r="C58" s="151"/>
      <c r="D58" s="151"/>
      <c r="E58" s="151"/>
      <c r="F58" s="151"/>
      <c r="G58" s="151"/>
      <c r="H58" s="151"/>
      <c r="I58" s="151"/>
      <c r="J58" s="152"/>
      <c r="L58" s="25"/>
      <c r="M58" s="24"/>
      <c r="N58" s="24"/>
      <c r="O58" s="24"/>
      <c r="P58" s="24"/>
      <c r="Q58" s="24"/>
      <c r="R58" s="24"/>
      <c r="S58" s="25"/>
    </row>
    <row r="59" spans="1:19" s="25" customFormat="1" ht="24.75" customHeight="1" thickTop="1">
      <c r="A59" s="271" t="s">
        <v>32</v>
      </c>
      <c r="B59" s="272" t="s">
        <v>113</v>
      </c>
      <c r="C59" s="186" t="s">
        <v>114</v>
      </c>
      <c r="D59" s="186" t="s">
        <v>115</v>
      </c>
      <c r="E59" s="188" t="s">
        <v>116</v>
      </c>
      <c r="F59" s="188"/>
      <c r="G59" s="273" t="s">
        <v>117</v>
      </c>
      <c r="H59" s="274"/>
      <c r="I59" s="274"/>
      <c r="J59" s="275"/>
      <c r="M59" s="24"/>
      <c r="N59" s="24"/>
      <c r="O59" s="24"/>
      <c r="P59" s="24"/>
      <c r="Q59" s="24"/>
      <c r="R59" s="24"/>
    </row>
    <row r="60" spans="1:19" s="25" customFormat="1" ht="24.75" customHeight="1" thickBot="1">
      <c r="A60" s="276" t="s">
        <v>41</v>
      </c>
      <c r="B60" s="86" t="s">
        <v>119</v>
      </c>
      <c r="C60" s="86" t="s">
        <v>120</v>
      </c>
      <c r="D60" s="277" t="s">
        <v>121</v>
      </c>
      <c r="E60" s="209" t="s">
        <v>122</v>
      </c>
      <c r="F60" s="209"/>
      <c r="G60" s="278"/>
      <c r="H60" s="279"/>
      <c r="I60" s="279"/>
      <c r="J60" s="280"/>
      <c r="M60" s="24"/>
      <c r="N60" s="24"/>
      <c r="O60" s="24"/>
      <c r="P60" s="24"/>
      <c r="Q60" s="24"/>
      <c r="R60" s="24"/>
    </row>
    <row r="61" spans="1:19" s="25" customFormat="1" ht="24.75" customHeight="1" thickTop="1">
      <c r="A61" s="214" t="s">
        <v>163</v>
      </c>
      <c r="B61" s="95" t="s">
        <v>123</v>
      </c>
      <c r="C61" s="281" t="s">
        <v>164</v>
      </c>
      <c r="D61" s="178"/>
      <c r="E61" s="282" t="s">
        <v>165</v>
      </c>
      <c r="F61" s="283"/>
      <c r="G61" s="284" t="s">
        <v>126</v>
      </c>
      <c r="J61" s="127"/>
      <c r="M61" s="24"/>
      <c r="N61" s="24"/>
      <c r="O61" s="24"/>
      <c r="P61" s="24"/>
      <c r="Q61" s="24"/>
      <c r="R61" s="24"/>
    </row>
    <row r="62" spans="1:19" s="25" customFormat="1" ht="24.75" customHeight="1">
      <c r="A62" s="215"/>
      <c r="B62" s="134" t="s">
        <v>130</v>
      </c>
      <c r="C62" s="285" t="s">
        <v>166</v>
      </c>
      <c r="D62" s="134"/>
      <c r="E62" s="286" t="s">
        <v>165</v>
      </c>
      <c r="F62" s="286"/>
      <c r="G62" s="268" t="s">
        <v>132</v>
      </c>
      <c r="H62" s="199"/>
      <c r="I62" s="199"/>
      <c r="J62" s="287"/>
      <c r="M62" s="24"/>
      <c r="N62" s="24"/>
      <c r="O62" s="24"/>
      <c r="P62" s="24"/>
      <c r="Q62" s="24"/>
      <c r="R62" s="24"/>
    </row>
    <row r="63" spans="1:19" s="25" customFormat="1" ht="24.75" customHeight="1" thickBot="1">
      <c r="A63" s="219"/>
      <c r="B63" s="288" t="s">
        <v>133</v>
      </c>
      <c r="C63" s="289" t="s">
        <v>167</v>
      </c>
      <c r="D63" s="86"/>
      <c r="E63" s="290" t="s">
        <v>165</v>
      </c>
      <c r="F63" s="290"/>
      <c r="G63" s="64" t="s">
        <v>135</v>
      </c>
      <c r="H63" s="211"/>
      <c r="I63" s="211"/>
      <c r="J63" s="291"/>
      <c r="M63" s="24"/>
      <c r="N63" s="24"/>
      <c r="O63" s="24"/>
      <c r="P63" s="24"/>
      <c r="Q63" s="24"/>
      <c r="R63" s="24"/>
    </row>
    <row r="64" spans="1:19" s="25" customFormat="1" ht="27.55" thickTop="1" thickBot="1">
      <c r="A64" s="292" t="s">
        <v>168</v>
      </c>
      <c r="B64" s="293"/>
      <c r="C64" s="293"/>
      <c r="D64" s="293"/>
      <c r="E64" s="293"/>
      <c r="F64" s="293"/>
      <c r="G64" s="293"/>
      <c r="H64" s="293"/>
      <c r="I64" s="293"/>
      <c r="J64" s="294"/>
      <c r="M64" s="24"/>
      <c r="N64" s="24"/>
      <c r="O64" s="24"/>
      <c r="P64" s="24"/>
      <c r="Q64" s="24"/>
      <c r="R64" s="24"/>
    </row>
    <row r="65" spans="1:18" s="25" customFormat="1" ht="20.7" thickTop="1">
      <c r="A65" s="295"/>
      <c r="J65" s="127"/>
      <c r="M65" s="24"/>
      <c r="N65" s="24"/>
      <c r="O65" s="24"/>
      <c r="P65" s="24"/>
      <c r="Q65" s="24"/>
      <c r="R65" s="24"/>
    </row>
    <row r="66" spans="1:18" s="25" customFormat="1">
      <c r="A66" s="296"/>
      <c r="B66" s="297"/>
      <c r="C66" s="297"/>
      <c r="D66" s="297"/>
      <c r="E66" s="297"/>
      <c r="F66" s="297"/>
      <c r="G66" s="297"/>
      <c r="H66" s="297"/>
      <c r="I66" s="297"/>
      <c r="J66" s="298"/>
      <c r="M66" s="24"/>
      <c r="N66" s="24"/>
      <c r="O66" s="24"/>
      <c r="P66" s="24"/>
      <c r="Q66" s="24"/>
      <c r="R66" s="24"/>
    </row>
    <row r="67" spans="1:18" s="25" customFormat="1">
      <c r="A67" s="296"/>
      <c r="B67" s="297"/>
      <c r="C67" s="297"/>
      <c r="D67" s="297"/>
      <c r="E67" s="297"/>
      <c r="F67" s="297"/>
      <c r="G67" s="297"/>
      <c r="H67" s="297"/>
      <c r="I67" s="297"/>
      <c r="J67" s="298"/>
      <c r="M67" s="24"/>
      <c r="N67" s="24"/>
      <c r="O67" s="24"/>
      <c r="P67" s="24"/>
      <c r="Q67" s="24"/>
      <c r="R67" s="24"/>
    </row>
    <row r="68" spans="1:18" s="25" customFormat="1">
      <c r="A68" s="296"/>
      <c r="B68" s="297"/>
      <c r="C68" s="297"/>
      <c r="D68" s="297"/>
      <c r="E68" s="297"/>
      <c r="F68" s="297"/>
      <c r="G68" s="297"/>
      <c r="H68" s="297"/>
      <c r="I68" s="297"/>
      <c r="J68" s="298"/>
      <c r="M68" s="24"/>
      <c r="N68" s="24"/>
      <c r="O68" s="24"/>
      <c r="P68" s="24"/>
      <c r="Q68" s="24"/>
      <c r="R68" s="24"/>
    </row>
    <row r="69" spans="1:18" s="25" customFormat="1">
      <c r="A69" s="296"/>
      <c r="B69" s="297"/>
      <c r="C69" s="297"/>
      <c r="D69" s="297"/>
      <c r="E69" s="297"/>
      <c r="F69" s="297"/>
      <c r="G69" s="297"/>
      <c r="H69" s="297"/>
      <c r="I69" s="297"/>
      <c r="J69" s="298"/>
      <c r="M69" s="24"/>
      <c r="N69" s="24"/>
      <c r="O69" s="24"/>
      <c r="P69" s="24"/>
      <c r="Q69" s="24"/>
      <c r="R69" s="24"/>
    </row>
    <row r="70" spans="1:18" s="25" customFormat="1">
      <c r="A70" s="296"/>
      <c r="B70" s="297"/>
      <c r="C70" s="297"/>
      <c r="D70" s="297"/>
      <c r="E70" s="297"/>
      <c r="F70" s="297"/>
      <c r="G70" s="297"/>
      <c r="H70" s="297"/>
      <c r="I70" s="297"/>
      <c r="J70" s="298"/>
      <c r="M70" s="24"/>
      <c r="N70" s="24"/>
      <c r="O70" s="24"/>
      <c r="P70" s="24"/>
      <c r="Q70" s="24"/>
      <c r="R70" s="24"/>
    </row>
    <row r="71" spans="1:18" s="25" customFormat="1">
      <c r="A71" s="296"/>
      <c r="B71" s="297"/>
      <c r="C71" s="297"/>
      <c r="D71" s="297"/>
      <c r="E71" s="297"/>
      <c r="F71" s="297"/>
      <c r="G71" s="297"/>
      <c r="H71" s="297"/>
      <c r="I71" s="297"/>
      <c r="J71" s="298"/>
      <c r="M71" s="24"/>
      <c r="N71" s="24"/>
      <c r="O71" s="24"/>
      <c r="P71" s="24"/>
      <c r="Q71" s="24"/>
      <c r="R71" s="24"/>
    </row>
    <row r="72" spans="1:18" s="25" customFormat="1">
      <c r="A72" s="296"/>
      <c r="B72" s="297"/>
      <c r="C72" s="297"/>
      <c r="D72" s="297"/>
      <c r="E72" s="297"/>
      <c r="F72" s="297"/>
      <c r="G72" s="297"/>
      <c r="H72" s="297"/>
      <c r="I72" s="297"/>
      <c r="J72" s="298"/>
      <c r="M72" s="24"/>
      <c r="N72" s="24"/>
      <c r="O72" s="24"/>
      <c r="P72" s="24"/>
      <c r="Q72" s="24"/>
      <c r="R72" s="24"/>
    </row>
    <row r="73" spans="1:18" s="25" customFormat="1">
      <c r="A73" s="296"/>
      <c r="B73" s="297"/>
      <c r="C73" s="297"/>
      <c r="D73" s="297"/>
      <c r="E73" s="297"/>
      <c r="F73" s="297"/>
      <c r="G73" s="297"/>
      <c r="H73" s="297"/>
      <c r="I73" s="297"/>
      <c r="J73" s="298"/>
      <c r="M73" s="24"/>
      <c r="N73" s="24"/>
      <c r="O73" s="24"/>
      <c r="P73" s="24"/>
      <c r="Q73" s="24"/>
      <c r="R73" s="24"/>
    </row>
    <row r="74" spans="1:18" s="25" customFormat="1">
      <c r="A74" s="296"/>
      <c r="B74" s="297"/>
      <c r="C74" s="297"/>
      <c r="D74" s="297"/>
      <c r="E74" s="297"/>
      <c r="F74" s="297"/>
      <c r="G74" s="297"/>
      <c r="H74" s="297"/>
      <c r="I74" s="297"/>
      <c r="J74" s="298"/>
      <c r="M74" s="24"/>
      <c r="N74" s="24"/>
      <c r="O74" s="24"/>
      <c r="P74" s="24"/>
      <c r="Q74" s="24"/>
      <c r="R74" s="24"/>
    </row>
    <row r="75" spans="1:18" s="25" customFormat="1">
      <c r="A75" s="296"/>
      <c r="B75" s="297"/>
      <c r="C75" s="297"/>
      <c r="D75" s="297"/>
      <c r="E75" s="297"/>
      <c r="F75" s="297"/>
      <c r="G75" s="297"/>
      <c r="H75" s="297"/>
      <c r="I75" s="297"/>
      <c r="J75" s="298"/>
      <c r="M75" s="24"/>
      <c r="N75" s="24"/>
      <c r="O75" s="24"/>
      <c r="P75" s="24"/>
      <c r="Q75" s="24"/>
      <c r="R75" s="24"/>
    </row>
    <row r="76" spans="1:18" s="25" customFormat="1">
      <c r="A76" s="296"/>
      <c r="B76" s="297"/>
      <c r="C76" s="297"/>
      <c r="D76" s="297"/>
      <c r="E76" s="297"/>
      <c r="F76" s="297"/>
      <c r="G76" s="297"/>
      <c r="H76" s="297"/>
      <c r="I76" s="297"/>
      <c r="J76" s="298"/>
      <c r="M76" s="24"/>
      <c r="N76" s="24"/>
      <c r="O76" s="24"/>
      <c r="P76" s="24"/>
      <c r="Q76" s="24"/>
      <c r="R76" s="24"/>
    </row>
    <row r="77" spans="1:18" s="25" customFormat="1">
      <c r="A77" s="296"/>
      <c r="B77" s="297"/>
      <c r="C77" s="297"/>
      <c r="D77" s="297"/>
      <c r="E77" s="297"/>
      <c r="F77" s="297"/>
      <c r="G77" s="297"/>
      <c r="H77" s="297"/>
      <c r="I77" s="297"/>
      <c r="J77" s="298"/>
      <c r="M77" s="24"/>
      <c r="N77" s="24"/>
      <c r="O77" s="24"/>
      <c r="P77" s="24"/>
      <c r="Q77" s="24"/>
      <c r="R77" s="24"/>
    </row>
    <row r="78" spans="1:18" s="25" customFormat="1">
      <c r="A78" s="296"/>
      <c r="B78" s="297"/>
      <c r="C78" s="297"/>
      <c r="D78" s="297"/>
      <c r="E78" s="297"/>
      <c r="F78" s="297"/>
      <c r="G78" s="297"/>
      <c r="H78" s="297"/>
      <c r="I78" s="297"/>
      <c r="J78" s="298"/>
      <c r="M78" s="24"/>
      <c r="N78" s="24"/>
      <c r="O78" s="24"/>
      <c r="P78" s="24"/>
      <c r="Q78" s="24"/>
      <c r="R78" s="24"/>
    </row>
    <row r="79" spans="1:18" s="25" customFormat="1" ht="20.7" thickBot="1">
      <c r="A79" s="299"/>
      <c r="B79" s="211"/>
      <c r="C79" s="211"/>
      <c r="D79" s="211"/>
      <c r="E79" s="211"/>
      <c r="F79" s="211"/>
      <c r="G79" s="211"/>
      <c r="H79" s="211"/>
      <c r="I79" s="211"/>
      <c r="J79" s="291"/>
      <c r="M79" s="24"/>
      <c r="N79" s="24"/>
      <c r="O79" s="24"/>
      <c r="P79" s="24"/>
      <c r="Q79" s="24"/>
      <c r="R79" s="24"/>
    </row>
    <row r="80" spans="1:18" s="25" customFormat="1" ht="20.7" thickTop="1">
      <c r="A80" s="221" t="s">
        <v>143</v>
      </c>
      <c r="B80" s="222"/>
      <c r="C80" s="222"/>
      <c r="D80" s="223"/>
      <c r="E80" s="224" t="s">
        <v>144</v>
      </c>
      <c r="F80" s="225" t="s">
        <v>145</v>
      </c>
      <c r="G80" s="225"/>
      <c r="H80" s="226"/>
      <c r="I80" s="225" t="s">
        <v>146</v>
      </c>
      <c r="J80" s="227"/>
      <c r="M80" s="24"/>
      <c r="N80" s="24"/>
      <c r="O80" s="24"/>
      <c r="P80" s="24"/>
      <c r="Q80" s="24"/>
      <c r="R80" s="24"/>
    </row>
    <row r="81" spans="1:19" s="25" customFormat="1" ht="20.7" thickBot="1">
      <c r="A81" s="229"/>
      <c r="B81" s="230"/>
      <c r="C81" s="230"/>
      <c r="D81" s="231"/>
      <c r="E81" s="232" t="s">
        <v>147</v>
      </c>
      <c r="F81" s="233" t="s">
        <v>148</v>
      </c>
      <c r="G81" s="233"/>
      <c r="H81" s="234"/>
      <c r="I81" s="233" t="s">
        <v>146</v>
      </c>
      <c r="J81" s="235"/>
      <c r="L81" s="300"/>
      <c r="M81" s="24"/>
      <c r="N81" s="24"/>
      <c r="O81" s="24"/>
      <c r="P81" s="24"/>
      <c r="Q81" s="24"/>
      <c r="R81" s="24"/>
      <c r="S81" s="300"/>
    </row>
    <row r="82" spans="1:19" s="25" customFormat="1" ht="20.7" thickBot="1">
      <c r="A82" s="236" t="s">
        <v>149</v>
      </c>
      <c r="B82" s="236"/>
      <c r="C82" s="236"/>
      <c r="D82" s="237"/>
      <c r="E82" s="237"/>
      <c r="F82" s="237"/>
      <c r="G82" s="237"/>
      <c r="H82" s="237"/>
      <c r="I82" s="301" t="s">
        <v>150</v>
      </c>
      <c r="J82" s="302"/>
      <c r="L82" s="300"/>
      <c r="M82" s="24"/>
      <c r="N82" s="24"/>
      <c r="O82" s="24"/>
      <c r="P82" s="24"/>
      <c r="Q82" s="24"/>
      <c r="R82" s="24"/>
      <c r="S82" s="300"/>
    </row>
  </sheetData>
  <sheetProtection password="CF62" sheet="1"/>
  <protectedRanges>
    <protectedRange sqref="B4" name="Range2"/>
    <protectedRange sqref="G4" name="Range1"/>
  </protectedRanges>
  <mergeCells count="22">
    <mergeCell ref="A61:A63"/>
    <mergeCell ref="A80:C81"/>
    <mergeCell ref="I82:J82"/>
    <mergeCell ref="A38:C39"/>
    <mergeCell ref="I40:J40"/>
    <mergeCell ref="I42:J42"/>
    <mergeCell ref="I43:J43"/>
    <mergeCell ref="I44:J45"/>
    <mergeCell ref="G59:J60"/>
    <mergeCell ref="I32:J32"/>
    <mergeCell ref="I33:J33"/>
    <mergeCell ref="I34:J34"/>
    <mergeCell ref="A35:A37"/>
    <mergeCell ref="I35:J35"/>
    <mergeCell ref="I36:J36"/>
    <mergeCell ref="I37:J37"/>
    <mergeCell ref="I1:J1"/>
    <mergeCell ref="I2:J2"/>
    <mergeCell ref="F3:G3"/>
    <mergeCell ref="I3:J4"/>
    <mergeCell ref="B4:C4"/>
    <mergeCell ref="G30:J31"/>
  </mergeCells>
  <pageMargins left="0.26" right="0.11811023622047245" top="0.46" bottom="0.41" header="0.14000000000000001" footer="0.14000000000000001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AX-09PV3 (10%) 8335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Hassakorn Tipppayapaisan</cp:lastModifiedBy>
  <dcterms:created xsi:type="dcterms:W3CDTF">2024-02-20T05:42:02Z</dcterms:created>
  <dcterms:modified xsi:type="dcterms:W3CDTF">2024-02-20T06:54:33Z</dcterms:modified>
</cp:coreProperties>
</file>