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raygroup01-my.sharepoint.com/personal/paiboon_mongkollert_e5_mail_toray/Documents/03 IATF/Condition Standard/Chemical/"/>
    </mc:Choice>
  </mc:AlternateContent>
  <xr:revisionPtr revIDLastSave="0" documentId="8_{70B79D44-2E07-4E71-A026-F272A9B80CD9}" xr6:coauthVersionLast="47" xr6:coauthVersionMax="47" xr10:uidLastSave="{00000000-0000-0000-0000-000000000000}"/>
  <bookViews>
    <workbookView xWindow="-110" yWindow="-110" windowWidth="19420" windowHeight="10420" xr2:uid="{6A7129BE-753C-44B6-87E2-389F67A1D5FE}"/>
  </bookViews>
  <sheets>
    <sheet name="MX520DRev3(10%) KT3S7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" l="1"/>
  <c r="D41" i="1"/>
  <c r="C41" i="1"/>
  <c r="D40" i="1"/>
  <c r="D39" i="1"/>
  <c r="J38" i="1"/>
  <c r="F26" i="1"/>
  <c r="E26" i="1"/>
  <c r="G25" i="1"/>
  <c r="G24" i="1"/>
  <c r="G23" i="1"/>
  <c r="G22" i="1"/>
  <c r="G26" i="1" s="1"/>
  <c r="P15" i="1"/>
  <c r="P11" i="1" s="1"/>
  <c r="G14" i="1"/>
  <c r="F14" i="1"/>
  <c r="E14" i="1"/>
  <c r="G13" i="1"/>
  <c r="G12" i="1"/>
  <c r="G11" i="1"/>
  <c r="G10" i="1"/>
  <c r="G9" i="1"/>
  <c r="J3" i="1"/>
  <c r="J1" i="1" s="1"/>
  <c r="P8" i="1" l="1"/>
  <c r="O8" i="1" s="1"/>
  <c r="O11" i="1"/>
  <c r="P7" i="1"/>
  <c r="O7" i="1" s="1"/>
  <c r="P6" i="1"/>
  <c r="O6" i="1" s="1"/>
  <c r="P5" i="1"/>
  <c r="O5" i="1" s="1"/>
  <c r="O9" i="1"/>
  <c r="P14" i="1"/>
  <c r="O14" i="1" s="1"/>
  <c r="P12" i="1"/>
  <c r="O12" i="1" s="1"/>
  <c r="P9" i="1"/>
  <c r="J40" i="1"/>
  <c r="O4" i="1" l="1"/>
  <c r="O13" i="1"/>
</calcChain>
</file>

<file path=xl/sharedStrings.xml><?xml version="1.0" encoding="utf-8"?>
<sst xmlns="http://schemas.openxmlformats.org/spreadsheetml/2006/main" count="232" uniqueCount="139">
  <si>
    <t>DIP SOLUTION CHECK SHEET</t>
  </si>
  <si>
    <t xml:space="preserve">วันที่ผสม / Mixing date : </t>
  </si>
  <si>
    <r>
      <t xml:space="preserve">ลูกค้า / Custome    :       </t>
    </r>
    <r>
      <rPr>
        <b/>
        <sz val="20"/>
        <rFont val="AngsanaUPC"/>
        <family val="1"/>
        <charset val="222"/>
      </rPr>
      <t xml:space="preserve"> BS CBF</t>
    </r>
  </si>
  <si>
    <r>
      <t xml:space="preserve">ชื่อน้ำยาเคลือบ / Dip solution name :   </t>
    </r>
    <r>
      <rPr>
        <b/>
        <sz val="16"/>
        <rFont val="AngsanaUPC"/>
        <family val="1"/>
      </rPr>
      <t>MX520D Rev3 (10%)</t>
    </r>
  </si>
  <si>
    <t>Issued by</t>
  </si>
  <si>
    <t>Date</t>
  </si>
  <si>
    <t>concentration</t>
    <phoneticPr fontId="0"/>
  </si>
  <si>
    <t>wt%</t>
    <phoneticPr fontId="0"/>
  </si>
  <si>
    <r>
      <t xml:space="preserve">ผลิตภัณฑ์ / Product item  :       </t>
    </r>
    <r>
      <rPr>
        <b/>
        <sz val="18"/>
        <rFont val="AngsanaUPC"/>
        <family val="1"/>
        <charset val="222"/>
      </rPr>
      <t>KT3S71</t>
    </r>
  </si>
  <si>
    <r>
      <t xml:space="preserve">องค์ประกอบ / Compound :                 </t>
    </r>
    <r>
      <rPr>
        <b/>
        <sz val="16"/>
        <rFont val="AngsanaUPC"/>
        <family val="1"/>
      </rPr>
      <t>RFL &amp; P-RFL</t>
    </r>
  </si>
  <si>
    <t>区分</t>
  </si>
  <si>
    <t>成分</t>
  </si>
  <si>
    <t>AC%</t>
  </si>
  <si>
    <t>WET./g</t>
  </si>
  <si>
    <t>DRY/g</t>
  </si>
  <si>
    <t>order</t>
    <phoneticPr fontId="0"/>
  </si>
  <si>
    <t xml:space="preserve"> Lot No.   </t>
  </si>
  <si>
    <t>: 230821-01</t>
  </si>
  <si>
    <t>ปริมาณน้ำยา / Dip solution quantity  (lites)  :</t>
  </si>
  <si>
    <t>Purified water</t>
    <phoneticPr fontId="0"/>
  </si>
  <si>
    <r>
      <t xml:space="preserve">  1.  สูตรผสมน้ำยา / DIP SOLUTION RECIPE  :  </t>
    </r>
    <r>
      <rPr>
        <b/>
        <sz val="22"/>
        <rFont val="AngsanaUPC"/>
        <family val="1"/>
        <charset val="222"/>
      </rPr>
      <t xml:space="preserve"> RFL </t>
    </r>
  </si>
  <si>
    <t>ＲＦL</t>
    <phoneticPr fontId="0"/>
  </si>
  <si>
    <t>NaOH</t>
    <phoneticPr fontId="0"/>
  </si>
  <si>
    <r>
      <t xml:space="preserve"> เริ่มเวลา / Start time </t>
    </r>
    <r>
      <rPr>
        <b/>
        <sz val="14"/>
        <color indexed="10"/>
        <rFont val="AngsanaUPC"/>
        <family val="1"/>
      </rPr>
      <t>(SC)</t>
    </r>
    <r>
      <rPr>
        <b/>
        <sz val="12"/>
        <rFont val="AngsanaUPC"/>
        <family val="1"/>
        <charset val="222"/>
      </rPr>
      <t>:</t>
    </r>
  </si>
  <si>
    <r>
      <t xml:space="preserve"> สิ้นสุดเวลา / Finish time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                                 </t>
    </r>
  </si>
  <si>
    <r>
      <t xml:space="preserve"> Temp.(°C)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</si>
  <si>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เตรียมโดย / prepared by :</t>
  </si>
  <si>
    <t>S700</t>
  </si>
  <si>
    <t xml:space="preserve">น้ำยาเคลือบ </t>
  </si>
  <si>
    <t>Chemical</t>
  </si>
  <si>
    <t xml:space="preserve">เคมีที่ใช้  </t>
  </si>
  <si>
    <t>มาตรฐาน/Standard (kg)</t>
  </si>
  <si>
    <t>จากการคำนวณ /</t>
  </si>
  <si>
    <t xml:space="preserve">ค่าจริงที่ชั่งได้ / </t>
  </si>
  <si>
    <t xml:space="preserve">สภาวะควบคุม / </t>
  </si>
  <si>
    <t>Formalin</t>
    <phoneticPr fontId="0"/>
  </si>
  <si>
    <t>Solution</t>
  </si>
  <si>
    <t>No.</t>
  </si>
  <si>
    <t>Lot no.</t>
  </si>
  <si>
    <r>
      <t xml:space="preserve">Chemical </t>
    </r>
    <r>
      <rPr>
        <b/>
        <sz val="14"/>
        <color indexed="10"/>
        <rFont val="AngsanaUPC"/>
        <family val="1"/>
      </rPr>
      <t xml:space="preserve"> (SC)</t>
    </r>
  </si>
  <si>
    <t>Wet</t>
  </si>
  <si>
    <t>Dry</t>
  </si>
  <si>
    <t>Calculation Wet (kg)</t>
  </si>
  <si>
    <t>Actual Wet (kg)</t>
  </si>
  <si>
    <t>Conditions</t>
  </si>
  <si>
    <t>NA-13</t>
    <phoneticPr fontId="0"/>
  </si>
  <si>
    <t>RFL</t>
  </si>
  <si>
    <t>_</t>
  </si>
  <si>
    <t xml:space="preserve"> Pure water</t>
  </si>
  <si>
    <t xml:space="preserve"> 1. Aging Condition</t>
  </si>
  <si>
    <t>Sub total</t>
    <phoneticPr fontId="0"/>
  </si>
  <si>
    <t>23</t>
  </si>
  <si>
    <t xml:space="preserve"> Na OH ( 100 )</t>
  </si>
  <si>
    <r>
      <t xml:space="preserve"> 25.0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 3.0 </t>
    </r>
    <r>
      <rPr>
        <sz val="13"/>
        <rFont val="Calibri"/>
        <family val="2"/>
      </rPr>
      <t>°</t>
    </r>
    <r>
      <rPr>
        <sz val="13"/>
        <rFont val="CordiaUPC"/>
        <family val="2"/>
        <charset val="222"/>
      </rPr>
      <t xml:space="preserve">C x 6.0 hr. </t>
    </r>
    <r>
      <rPr>
        <sz val="13"/>
        <rFont val="Calibri"/>
        <family val="2"/>
      </rPr>
      <t xml:space="preserve">± </t>
    </r>
    <r>
      <rPr>
        <sz val="13"/>
        <rFont val="CordiaUPC"/>
        <family val="2"/>
        <charset val="222"/>
      </rPr>
      <t>1.0 hr.</t>
    </r>
  </si>
  <si>
    <t>Conditioning</t>
    <phoneticPr fontId="0"/>
  </si>
  <si>
    <t>25 ℃×6hr</t>
    <phoneticPr fontId="0"/>
  </si>
  <si>
    <t>14</t>
  </si>
  <si>
    <t xml:space="preserve"> S-700(S)  ( 65 )</t>
  </si>
  <si>
    <t xml:space="preserve"> 2. Mixing Condition  15 ~ 25 RPM</t>
  </si>
  <si>
    <t>22</t>
  </si>
  <si>
    <t xml:space="preserve"> Formalin ( 37 )</t>
  </si>
  <si>
    <t>P-RFL</t>
    <phoneticPr fontId="0"/>
  </si>
  <si>
    <t>Denabond</t>
    <phoneticPr fontId="0"/>
  </si>
  <si>
    <t>29</t>
  </si>
  <si>
    <t xml:space="preserve"> NA-13 (47)</t>
  </si>
  <si>
    <t xml:space="preserve"> Sub Total</t>
  </si>
  <si>
    <t>FN-5</t>
    <phoneticPr fontId="0"/>
  </si>
  <si>
    <t>dipping day</t>
    <phoneticPr fontId="0"/>
  </si>
  <si>
    <t xml:space="preserve"> ตรวจเช็คสารเคมีโดย :</t>
  </si>
  <si>
    <t>YES or NO</t>
  </si>
  <si>
    <t>Total</t>
    <phoneticPr fontId="0"/>
  </si>
  <si>
    <r>
      <t xml:space="preserve"> เริ่มเอจจิ้ง  Aging Start</t>
    </r>
    <r>
      <rPr>
        <sz val="13"/>
        <color indexed="10"/>
        <rFont val="AngsanaUPC"/>
        <family val="1"/>
      </rPr>
      <t xml:space="preserve"> (SC)</t>
    </r>
    <r>
      <rPr>
        <sz val="13"/>
        <rFont val="AngsanaUPC"/>
        <family val="1"/>
        <charset val="222"/>
      </rPr>
      <t xml:space="preserve"> :</t>
    </r>
  </si>
  <si>
    <r>
      <t xml:space="preserve">สิ้นสุดเอจจิ้ง Aging Finish </t>
    </r>
    <r>
      <rPr>
        <sz val="13"/>
        <color indexed="10"/>
        <rFont val="AngsanaUPC"/>
        <family val="1"/>
      </rPr>
      <t>(SC)</t>
    </r>
    <r>
      <rPr>
        <sz val="13"/>
        <rFont val="AngsanaUPC"/>
        <family val="1"/>
        <charset val="222"/>
      </rPr>
      <t xml:space="preserve"> :</t>
    </r>
  </si>
  <si>
    <r>
      <t xml:space="preserve">Temp.  ( </t>
    </r>
    <r>
      <rPr>
        <b/>
        <vertAlign val="superscript"/>
        <sz val="14"/>
        <rFont val="AngsanaUPC"/>
        <family val="1"/>
        <charset val="222"/>
      </rPr>
      <t>O</t>
    </r>
    <r>
      <rPr>
        <b/>
        <sz val="14"/>
        <rFont val="AngsanaUPC"/>
        <family val="1"/>
        <charset val="222"/>
      </rPr>
      <t>C)</t>
    </r>
    <r>
      <rPr>
        <b/>
        <sz val="14"/>
        <color indexed="10"/>
        <rFont val="AngsanaUPC"/>
        <family val="1"/>
      </rPr>
      <t xml:space="preserve"> (SC)</t>
    </r>
    <r>
      <rPr>
        <b/>
        <sz val="14"/>
        <rFont val="AngsanaUPC"/>
        <family val="1"/>
        <charset val="222"/>
      </rPr>
      <t xml:space="preserve"> :</t>
    </r>
  </si>
  <si>
    <t>25 ℃×24hr</t>
    <phoneticPr fontId="0"/>
  </si>
  <si>
    <t>วันที่เริ่มเอจจิ้ง :</t>
  </si>
  <si>
    <t>วันที่สิ้นสุดเอจจิ้ง:</t>
  </si>
  <si>
    <t>RF/L比(SC比）＝1/</t>
    <rPh sb="4" eb="5">
      <t>ヒ</t>
    </rPh>
    <rPh sb="8" eb="9">
      <t>ヒ</t>
    </rPh>
    <phoneticPr fontId="0"/>
  </si>
  <si>
    <t xml:space="preserve">  2.  สูตรผสมน้ำยา / DIP SOLUTION RECIPE  :  P-RFL</t>
  </si>
  <si>
    <t>P/RFL(SC比)=1/</t>
    <phoneticPr fontId="0"/>
  </si>
  <si>
    <t>FN-5amount</t>
    <phoneticPr fontId="0"/>
  </si>
  <si>
    <t>%</t>
    <phoneticPr fontId="0"/>
  </si>
  <si>
    <t xml:space="preserve"> </t>
    <phoneticPr fontId="0"/>
  </si>
  <si>
    <t xml:space="preserve">Mixing FN-5 when dipping day </t>
    <phoneticPr fontId="0"/>
  </si>
  <si>
    <t>P-RFL</t>
  </si>
  <si>
    <t xml:space="preserve"> RFL</t>
  </si>
  <si>
    <t>13</t>
  </si>
  <si>
    <t xml:space="preserve"> Denabond (20)</t>
  </si>
  <si>
    <r>
      <t xml:space="preserve"> 25.0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 3.0 </t>
    </r>
    <r>
      <rPr>
        <sz val="13"/>
        <rFont val="Calibri"/>
        <family val="2"/>
      </rPr>
      <t>°</t>
    </r>
    <r>
      <rPr>
        <sz val="13"/>
        <rFont val="CordiaUPC"/>
        <family val="2"/>
        <charset val="222"/>
      </rPr>
      <t>C x 24.0</t>
    </r>
    <r>
      <rPr>
        <vertAlign val="superscript"/>
        <sz val="13"/>
        <rFont val="CordiaUPC"/>
        <family val="2"/>
        <charset val="222"/>
      </rPr>
      <t xml:space="preserve"> </t>
    </r>
    <r>
      <rPr>
        <u/>
        <sz val="13"/>
        <rFont val="CordiaUPC"/>
        <family val="2"/>
        <charset val="222"/>
      </rPr>
      <t>+</t>
    </r>
    <r>
      <rPr>
        <sz val="13"/>
        <rFont val="CordiaUPC"/>
        <family val="2"/>
        <charset val="222"/>
      </rPr>
      <t xml:space="preserve"> 1.0 hr.</t>
    </r>
  </si>
  <si>
    <t>12</t>
  </si>
  <si>
    <t xml:space="preserve"> Puurified  water</t>
  </si>
  <si>
    <t>18</t>
  </si>
  <si>
    <t xml:space="preserve"> FN-5 ( 50 )</t>
  </si>
  <si>
    <t>FN-5 is added after 24h aging</t>
  </si>
  <si>
    <t>before dipping 30 minute</t>
  </si>
  <si>
    <t>3.Pot Lift : 7 Day  after Conditioning</t>
  </si>
  <si>
    <t xml:space="preserve">  3.  บันทึก / NOTE</t>
  </si>
  <si>
    <t>ฝ่ายผลิตเท่านั้น / Production only</t>
  </si>
  <si>
    <t>Use</t>
  </si>
  <si>
    <t>ตรวจสอบโดย / Checked by   :</t>
  </si>
  <si>
    <t>Date :</t>
  </si>
  <si>
    <t>No use</t>
  </si>
  <si>
    <t>อนุมัติโดย / Approved by     :</t>
  </si>
  <si>
    <t>FM-CM-06-04 / EJS-EG-08    Effective date : 7 / November / 2022   Approved by : PD</t>
  </si>
  <si>
    <t>Retention : 15 year</t>
  </si>
  <si>
    <r>
      <t xml:space="preserve">ผลิตภัณฑ์ / Product item  :  </t>
    </r>
    <r>
      <rPr>
        <b/>
        <sz val="18"/>
        <rFont val="AngsanaUPC"/>
        <family val="1"/>
        <charset val="222"/>
      </rPr>
      <t>KT3S71</t>
    </r>
  </si>
  <si>
    <t xml:space="preserve">  1.  คุณภาพ / QUALITY :    RFL</t>
  </si>
  <si>
    <t xml:space="preserve">น้ำยาเคลือบ / </t>
  </si>
  <si>
    <t xml:space="preserve">หัวข้อทดสอบ / </t>
  </si>
  <si>
    <t xml:space="preserve">เกณฑ์ / </t>
  </si>
  <si>
    <t xml:space="preserve">ค่าที่วัดได้ / </t>
  </si>
  <si>
    <t xml:space="preserve">ผลการตัดสิน / </t>
  </si>
  <si>
    <t>ห้อง Lab เท่านั้น / Laboratory only</t>
  </si>
  <si>
    <t>Tesing item</t>
  </si>
  <si>
    <t>Specification</t>
  </si>
  <si>
    <t xml:space="preserve">Actual </t>
  </si>
  <si>
    <t xml:space="preserve">Judgement </t>
  </si>
  <si>
    <t>pH</t>
  </si>
  <si>
    <r>
      <t xml:space="preserve">7.05  </t>
    </r>
    <r>
      <rPr>
        <b/>
        <sz val="18"/>
        <rFont val="CordiaUPC"/>
        <family val="2"/>
      </rPr>
      <t>~</t>
    </r>
    <r>
      <rPr>
        <b/>
        <sz val="14"/>
        <rFont val="CordiaUPC"/>
        <family val="2"/>
        <charset val="222"/>
      </rPr>
      <t xml:space="preserve">  8.01</t>
    </r>
  </si>
  <si>
    <t>Pass    /     No pass</t>
  </si>
  <si>
    <t>เวลาที่ทดสอบ / Testing time  :</t>
  </si>
  <si>
    <t>Before</t>
  </si>
  <si>
    <t>Viscosity</t>
  </si>
  <si>
    <t>2.16  ~  3.42</t>
  </si>
  <si>
    <t>ทดสอบโดย / Tested by          :</t>
  </si>
  <si>
    <t>TSC</t>
  </si>
  <si>
    <t>24.23  ~  28.01</t>
  </si>
  <si>
    <t>อนุมัติโดย / Approved by       :</t>
  </si>
  <si>
    <t>6.98  ~  8.00</t>
  </si>
  <si>
    <t>After 6 hour.</t>
  </si>
  <si>
    <t>2.01  ~  3.51</t>
  </si>
  <si>
    <t xml:space="preserve">  2.  คุณภาพ / QUALITY :   P-RFL</t>
  </si>
  <si>
    <t>9.77  ~  10.85</t>
  </si>
  <si>
    <t>1.17  ~  2.37</t>
  </si>
  <si>
    <t>9.50  ~  10.64</t>
  </si>
  <si>
    <t>9.63  ~  11.01</t>
  </si>
  <si>
    <t>After 24 hour.</t>
  </si>
  <si>
    <t>1.37  ~  2.15</t>
  </si>
  <si>
    <t>9.68  ~  10.52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</si>
</sst>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87" formatCode="0.00_);[Red]\(0.00\)"/>
    <numFmt numFmtId="188" formatCode="0.000_);[Red]\(0.000\)"/>
    <numFmt numFmtId="189" formatCode="0.0000_);[Red]\(0.0000\)"/>
    <numFmt numFmtId="190" formatCode="0.0000_ "/>
    <numFmt numFmtId="191" formatCode="0.000"/>
    <numFmt numFmtId="192" formatCode="0.00_ "/>
    <numFmt numFmtId="193" formatCode="_-* #,##0.00_-;\-* #,##0.00_-;_-* &quot;-&quot;??_-;_-@_-"/>
  </numFmts>
  <fonts count="47">
    <font>
      <sz val="14"/>
      <name val="Cordia New"/>
      <family val="2"/>
    </font>
    <font>
      <sz val="14"/>
      <name val="Cordia New"/>
      <family val="2"/>
    </font>
    <font>
      <b/>
      <sz val="18"/>
      <name val="AngsanaUPC"/>
      <family val="1"/>
      <charset val="222"/>
    </font>
    <font>
      <b/>
      <sz val="16"/>
      <name val="AngsanaUPC"/>
      <family val="1"/>
      <charset val="222"/>
    </font>
    <font>
      <b/>
      <sz val="15"/>
      <name val="AngsanaUPC"/>
      <family val="1"/>
      <charset val="222"/>
    </font>
    <font>
      <b/>
      <sz val="20"/>
      <name val="AngsanaUPC"/>
      <family val="1"/>
      <charset val="222"/>
    </font>
    <font>
      <b/>
      <sz val="24"/>
      <name val="AngsanaUPC"/>
      <family val="1"/>
      <charset val="222"/>
    </font>
    <font>
      <b/>
      <sz val="13"/>
      <name val="AngsanaUPC"/>
      <family val="1"/>
      <charset val="222"/>
    </font>
    <font>
      <b/>
      <sz val="16"/>
      <name val="AngsanaUPC"/>
      <family val="1"/>
    </font>
    <font>
      <b/>
      <sz val="13"/>
      <color theme="8" tint="0.59999389629810485"/>
      <name val="AngsanaUPC"/>
      <family val="1"/>
      <charset val="222"/>
    </font>
    <font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sz val="11"/>
      <color theme="1"/>
      <name val="Tahoma"/>
      <family val="3"/>
      <charset val="128"/>
      <scheme val="minor"/>
    </font>
    <font>
      <b/>
      <sz val="15"/>
      <color theme="8" tint="0.59999389629810485"/>
      <name val="AngsanaUPC"/>
      <family val="1"/>
      <charset val="222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22"/>
      <name val="AngsanaUPC"/>
      <family val="1"/>
      <charset val="222"/>
    </font>
    <font>
      <b/>
      <sz val="9"/>
      <color indexed="10"/>
      <name val="ＭＳ Ｐゴシック"/>
      <family val="3"/>
      <charset val="128"/>
    </font>
    <font>
      <b/>
      <sz val="12"/>
      <name val="AngsanaUPC"/>
      <family val="1"/>
      <charset val="222"/>
    </font>
    <font>
      <b/>
      <sz val="14"/>
      <color indexed="10"/>
      <name val="AngsanaUPC"/>
      <family val="1"/>
    </font>
    <font>
      <sz val="13"/>
      <name val="AngsanaUPC"/>
      <family val="1"/>
      <charset val="222"/>
    </font>
    <font>
      <sz val="13"/>
      <color indexed="10"/>
      <name val="AngsanaUPC"/>
      <family val="1"/>
    </font>
    <font>
      <b/>
      <sz val="14"/>
      <name val="AngsanaUPC"/>
      <family val="1"/>
      <charset val="222"/>
    </font>
    <font>
      <b/>
      <sz val="10"/>
      <name val="AngsanaUPC"/>
      <family val="1"/>
      <charset val="222"/>
    </font>
    <font>
      <b/>
      <sz val="14"/>
      <name val="AngsanaUPC"/>
      <family val="1"/>
    </font>
    <font>
      <b/>
      <sz val="12"/>
      <name val="Angsana New"/>
      <family val="1"/>
    </font>
    <font>
      <sz val="14"/>
      <name val="CordiaUPC"/>
      <family val="2"/>
      <charset val="222"/>
    </font>
    <font>
      <b/>
      <sz val="16"/>
      <name val="Cordia New"/>
      <family val="2"/>
    </font>
    <font>
      <sz val="13"/>
      <name val="CordiaUPC"/>
      <family val="2"/>
      <charset val="222"/>
    </font>
    <font>
      <b/>
      <sz val="13.5"/>
      <name val="AngsanaUPC"/>
      <family val="1"/>
      <charset val="222"/>
    </font>
    <font>
      <u/>
      <sz val="13"/>
      <name val="CordiaUPC"/>
      <family val="2"/>
      <charset val="222"/>
    </font>
    <font>
      <sz val="13"/>
      <name val="Calibri"/>
      <family val="2"/>
    </font>
    <font>
      <sz val="12"/>
      <name val="CordiaUPC"/>
      <family val="2"/>
      <charset val="222"/>
    </font>
    <font>
      <sz val="16"/>
      <name val="CordiaUPC"/>
      <family val="2"/>
      <charset val="222"/>
    </font>
    <font>
      <b/>
      <sz val="14"/>
      <name val="CordiaUPC"/>
      <family val="2"/>
      <charset val="222"/>
    </font>
    <font>
      <b/>
      <sz val="9"/>
      <color rgb="FFFF0000"/>
      <name val="ＭＳ Ｐゴシック"/>
      <family val="3"/>
      <charset val="128"/>
    </font>
    <font>
      <b/>
      <sz val="12"/>
      <color indexed="10"/>
      <name val="ＭＳ Ｐゴシック"/>
      <family val="3"/>
      <charset val="128"/>
    </font>
    <font>
      <b/>
      <vertAlign val="superscript"/>
      <sz val="14"/>
      <name val="AngsanaUPC"/>
      <family val="1"/>
      <charset val="222"/>
    </font>
    <font>
      <b/>
      <sz val="10"/>
      <color indexed="10"/>
      <name val="ＭＳ Ｐゴシック"/>
      <family val="3"/>
      <charset val="128"/>
    </font>
    <font>
      <sz val="14"/>
      <name val="AngsanaUPC"/>
      <family val="1"/>
      <charset val="222"/>
    </font>
    <font>
      <vertAlign val="superscript"/>
      <sz val="13"/>
      <name val="CordiaUPC"/>
      <family val="2"/>
      <charset val="222"/>
    </font>
    <font>
      <b/>
      <sz val="14"/>
      <name val="Cordia New"/>
      <family val="2"/>
    </font>
    <font>
      <b/>
      <sz val="16"/>
      <color rgb="FFFF0000"/>
      <name val="AngsanaUPC"/>
      <family val="1"/>
      <charset val="222"/>
    </font>
    <font>
      <b/>
      <sz val="14"/>
      <name val="CordiaUPC"/>
      <family val="2"/>
    </font>
    <font>
      <b/>
      <sz val="18"/>
      <color indexed="15"/>
      <name val="AngsanaUPC"/>
      <family val="1"/>
      <charset val="222"/>
    </font>
    <font>
      <b/>
      <sz val="18"/>
      <name val="CordiaUPC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9"/>
      </patternFill>
    </fill>
    <fill>
      <patternFill patternType="solid">
        <fgColor rgb="FFFFFF00"/>
        <bgColor indexed="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9"/>
      </patternFill>
    </fill>
    <fill>
      <patternFill patternType="solid">
        <fgColor theme="0"/>
        <bgColor indexed="64"/>
      </patternFill>
    </fill>
  </fills>
  <borders count="9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</borders>
  <cellStyleXfs count="4">
    <xf numFmtId="0" fontId="0" fillId="0" borderId="0"/>
    <xf numFmtId="193" fontId="1" fillId="0" borderId="0" applyFont="0" applyFill="0" applyBorder="0" applyAlignment="0" applyProtection="0"/>
    <xf numFmtId="0" fontId="10" fillId="0" borderId="0"/>
    <xf numFmtId="0" fontId="13" fillId="0" borderId="0">
      <alignment vertical="center"/>
    </xf>
  </cellStyleXfs>
  <cellXfs count="311">
    <xf numFmtId="0" fontId="0" fillId="0" borderId="0" xfId="0"/>
    <xf numFmtId="0" fontId="2" fillId="0" borderId="1" xfId="0" applyFont="1" applyBorder="1" applyAlignment="1">
      <alignment horizontal="centerContinuous" vertical="center"/>
    </xf>
    <xf numFmtId="0" fontId="2" fillId="0" borderId="2" xfId="0" applyFont="1" applyBorder="1" applyAlignment="1">
      <alignment horizontal="centerContinuous" vertical="center"/>
    </xf>
    <xf numFmtId="0" fontId="3" fillId="0" borderId="2" xfId="0" applyFont="1" applyBorder="1" applyAlignment="1">
      <alignment horizontal="centerContinuous"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4" fontId="5" fillId="0" borderId="4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1" fillId="2" borderId="0" xfId="2" applyFont="1" applyFill="1" applyAlignment="1">
      <alignment horizontal="left" vertical="center"/>
    </xf>
    <xf numFmtId="0" fontId="12" fillId="3" borderId="0" xfId="2" applyFont="1" applyFill="1" applyAlignment="1">
      <alignment vertical="center"/>
    </xf>
    <xf numFmtId="0" fontId="11" fillId="2" borderId="0" xfId="2" applyFont="1" applyFill="1"/>
    <xf numFmtId="0" fontId="13" fillId="0" borderId="0" xfId="3">
      <alignment vertical="center"/>
    </xf>
    <xf numFmtId="0" fontId="4" fillId="0" borderId="12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5" xfId="0" applyFont="1" applyBorder="1" applyAlignment="1">
      <alignment horizontal="left" vertical="center"/>
    </xf>
    <xf numFmtId="0" fontId="14" fillId="0" borderId="16" xfId="0" applyFont="1" applyBorder="1" applyAlignment="1">
      <alignment horizontal="left" vertical="center"/>
    </xf>
    <xf numFmtId="14" fontId="5" fillId="0" borderId="17" xfId="0" applyNumberFormat="1" applyFont="1" applyBorder="1" applyAlignment="1">
      <alignment horizontal="center" vertical="center"/>
    </xf>
    <xf numFmtId="0" fontId="15" fillId="2" borderId="18" xfId="2" applyFont="1" applyFill="1" applyBorder="1" applyAlignment="1">
      <alignment horizontal="center" vertical="center"/>
    </xf>
    <xf numFmtId="187" fontId="15" fillId="2" borderId="18" xfId="2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22" xfId="0" applyFont="1" applyBorder="1" applyAlignment="1">
      <alignment vertical="center"/>
    </xf>
    <xf numFmtId="0" fontId="5" fillId="0" borderId="2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14" fontId="5" fillId="0" borderId="25" xfId="0" applyNumberFormat="1" applyFont="1" applyBorder="1" applyAlignment="1">
      <alignment horizontal="center" vertical="center"/>
    </xf>
    <xf numFmtId="0" fontId="15" fillId="2" borderId="26" xfId="2" applyFont="1" applyFill="1" applyBorder="1" applyAlignment="1">
      <alignment vertical="center"/>
    </xf>
    <xf numFmtId="0" fontId="15" fillId="2" borderId="27" xfId="2" applyFont="1" applyFill="1" applyBorder="1" applyAlignment="1">
      <alignment vertical="center"/>
    </xf>
    <xf numFmtId="188" fontId="15" fillId="2" borderId="27" xfId="2" applyNumberFormat="1" applyFont="1" applyFill="1" applyBorder="1" applyAlignment="1">
      <alignment horizontal="center" vertical="center"/>
    </xf>
    <xf numFmtId="187" fontId="16" fillId="2" borderId="27" xfId="2" applyNumberFormat="1" applyFont="1" applyFill="1" applyBorder="1" applyAlignment="1">
      <alignment vertical="center"/>
    </xf>
    <xf numFmtId="188" fontId="15" fillId="2" borderId="27" xfId="2" applyNumberFormat="1" applyFont="1" applyFill="1" applyBorder="1" applyAlignment="1">
      <alignment vertical="center"/>
    </xf>
    <xf numFmtId="0" fontId="15" fillId="2" borderId="27" xfId="2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9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15" fillId="2" borderId="16" xfId="2" applyFont="1" applyFill="1" applyBorder="1" applyAlignment="1">
      <alignment vertical="center"/>
    </xf>
    <xf numFmtId="0" fontId="15" fillId="2" borderId="31" xfId="2" applyFont="1" applyFill="1" applyBorder="1" applyAlignment="1">
      <alignment vertical="center"/>
    </xf>
    <xf numFmtId="188" fontId="18" fillId="2" borderId="31" xfId="2" applyNumberFormat="1" applyFont="1" applyFill="1" applyBorder="1" applyAlignment="1">
      <alignment horizontal="center" vertical="center"/>
    </xf>
    <xf numFmtId="187" fontId="16" fillId="2" borderId="31" xfId="2" applyNumberFormat="1" applyFont="1" applyFill="1" applyBorder="1" applyAlignment="1">
      <alignment vertical="center"/>
    </xf>
    <xf numFmtId="189" fontId="15" fillId="2" borderId="31" xfId="2" applyNumberFormat="1" applyFont="1" applyFill="1" applyBorder="1" applyAlignment="1">
      <alignment vertical="center"/>
    </xf>
    <xf numFmtId="0" fontId="15" fillId="2" borderId="31" xfId="2" applyFont="1" applyFill="1" applyBorder="1" applyAlignment="1">
      <alignment horizontal="center" vertical="center"/>
    </xf>
    <xf numFmtId="0" fontId="19" fillId="0" borderId="5" xfId="0" applyFont="1" applyBorder="1" applyAlignment="1">
      <alignment horizontal="left" vertical="center"/>
    </xf>
    <xf numFmtId="0" fontId="19" fillId="0" borderId="6" xfId="0" applyFont="1" applyBorder="1" applyAlignment="1">
      <alignment horizontal="left" vertical="center"/>
    </xf>
    <xf numFmtId="0" fontId="19" fillId="0" borderId="9" xfId="0" applyFont="1" applyBorder="1" applyAlignment="1">
      <alignment horizontal="left" vertical="center"/>
    </xf>
    <xf numFmtId="2" fontId="21" fillId="0" borderId="32" xfId="0" applyNumberFormat="1" applyFont="1" applyBorder="1" applyAlignment="1">
      <alignment vertical="center"/>
    </xf>
    <xf numFmtId="2" fontId="21" fillId="0" borderId="29" xfId="0" applyNumberFormat="1" applyFont="1" applyBorder="1" applyAlignment="1">
      <alignment vertical="center"/>
    </xf>
    <xf numFmtId="0" fontId="23" fillId="0" borderId="33" xfId="0" applyFont="1" applyBorder="1" applyAlignment="1">
      <alignment vertical="center"/>
    </xf>
    <xf numFmtId="2" fontId="21" fillId="0" borderId="34" xfId="0" applyNumberFormat="1" applyFont="1" applyBorder="1" applyAlignment="1">
      <alignment vertical="center"/>
    </xf>
    <xf numFmtId="0" fontId="19" fillId="0" borderId="32" xfId="0" applyFont="1" applyBorder="1" applyAlignment="1">
      <alignment vertical="center"/>
    </xf>
    <xf numFmtId="0" fontId="19" fillId="0" borderId="35" xfId="0" applyFont="1" applyBorder="1" applyAlignment="1">
      <alignment vertical="center"/>
    </xf>
    <xf numFmtId="0" fontId="23" fillId="0" borderId="0" xfId="0" applyFont="1" applyAlignment="1">
      <alignment vertical="center"/>
    </xf>
    <xf numFmtId="188" fontId="15" fillId="2" borderId="31" xfId="2" applyNumberFormat="1" applyFont="1" applyFill="1" applyBorder="1" applyAlignment="1">
      <alignment horizontal="center" vertical="center"/>
    </xf>
    <xf numFmtId="188" fontId="15" fillId="2" borderId="31" xfId="2" applyNumberFormat="1" applyFont="1" applyFill="1" applyBorder="1" applyAlignment="1">
      <alignment vertical="center"/>
    </xf>
    <xf numFmtId="0" fontId="19" fillId="0" borderId="36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Continuous" vertical="center"/>
    </xf>
    <xf numFmtId="0" fontId="19" fillId="0" borderId="8" xfId="0" applyFont="1" applyBorder="1" applyAlignment="1">
      <alignment horizontal="centerContinuous" vertical="center"/>
    </xf>
    <xf numFmtId="0" fontId="19" fillId="0" borderId="7" xfId="0" applyFont="1" applyBorder="1" applyAlignment="1">
      <alignment horizontal="centerContinuous" vertical="center"/>
    </xf>
    <xf numFmtId="0" fontId="24" fillId="0" borderId="38" xfId="0" applyFont="1" applyBorder="1" applyAlignment="1">
      <alignment horizontal="center" vertical="center"/>
    </xf>
    <xf numFmtId="0" fontId="19" fillId="0" borderId="3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Continuous" vertical="center"/>
    </xf>
    <xf numFmtId="0" fontId="23" fillId="0" borderId="39" xfId="0" applyFont="1" applyBorder="1" applyAlignment="1">
      <alignment horizontal="centerContinuous" vertical="center"/>
    </xf>
    <xf numFmtId="0" fontId="19" fillId="0" borderId="40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24" fillId="0" borderId="41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Continuous" vertical="center"/>
    </xf>
    <xf numFmtId="0" fontId="23" fillId="0" borderId="42" xfId="0" applyFont="1" applyBorder="1" applyAlignment="1">
      <alignment horizontal="centerContinuous" vertical="center"/>
    </xf>
    <xf numFmtId="0" fontId="15" fillId="2" borderId="43" xfId="2" applyFont="1" applyFill="1" applyBorder="1" applyAlignment="1">
      <alignment vertical="center"/>
    </xf>
    <xf numFmtId="188" fontId="15" fillId="2" borderId="43" xfId="2" applyNumberFormat="1" applyFont="1" applyFill="1" applyBorder="1" applyAlignment="1">
      <alignment horizontal="center" vertical="center"/>
    </xf>
    <xf numFmtId="187" fontId="16" fillId="2" borderId="43" xfId="2" applyNumberFormat="1" applyFont="1" applyFill="1" applyBorder="1" applyAlignment="1">
      <alignment vertical="center"/>
    </xf>
    <xf numFmtId="188" fontId="15" fillId="2" borderId="43" xfId="2" applyNumberFormat="1" applyFont="1" applyFill="1" applyBorder="1" applyAlignment="1">
      <alignment vertical="center"/>
    </xf>
    <xf numFmtId="0" fontId="15" fillId="2" borderId="43" xfId="2" applyFont="1" applyFill="1" applyBorder="1" applyAlignment="1">
      <alignment horizontal="center" vertical="center"/>
    </xf>
    <xf numFmtId="0" fontId="26" fillId="0" borderId="36" xfId="0" applyFont="1" applyBorder="1" applyAlignment="1">
      <alignment horizontal="center" vertical="center"/>
    </xf>
    <xf numFmtId="49" fontId="23" fillId="4" borderId="18" xfId="0" applyNumberFormat="1" applyFont="1" applyFill="1" applyBorder="1" applyAlignment="1">
      <alignment horizontal="center" vertical="center"/>
    </xf>
    <xf numFmtId="49" fontId="23" fillId="4" borderId="44" xfId="0" applyNumberFormat="1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vertical="center"/>
    </xf>
    <xf numFmtId="2" fontId="27" fillId="4" borderId="10" xfId="0" applyNumberFormat="1" applyFont="1" applyFill="1" applyBorder="1" applyAlignment="1">
      <alignment vertical="center"/>
    </xf>
    <xf numFmtId="0" fontId="27" fillId="4" borderId="45" xfId="0" applyFont="1" applyFill="1" applyBorder="1" applyAlignment="1">
      <alignment vertical="center"/>
    </xf>
    <xf numFmtId="2" fontId="28" fillId="4" borderId="45" xfId="0" applyNumberFormat="1" applyFont="1" applyFill="1" applyBorder="1" applyAlignment="1">
      <alignment vertical="center"/>
    </xf>
    <xf numFmtId="0" fontId="19" fillId="4" borderId="45" xfId="0" applyFont="1" applyFill="1" applyBorder="1" applyAlignment="1">
      <alignment vertical="center"/>
    </xf>
    <xf numFmtId="0" fontId="29" fillId="0" borderId="46" xfId="0" applyFont="1" applyBorder="1" applyAlignment="1">
      <alignment vertical="center"/>
    </xf>
    <xf numFmtId="0" fontId="29" fillId="0" borderId="39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15" fillId="2" borderId="47" xfId="2" applyFont="1" applyFill="1" applyBorder="1" applyAlignment="1">
      <alignment vertical="center"/>
    </xf>
    <xf numFmtId="188" fontId="15" fillId="5" borderId="18" xfId="2" applyNumberFormat="1" applyFont="1" applyFill="1" applyBorder="1" applyAlignment="1">
      <alignment horizontal="center" vertical="center"/>
    </xf>
    <xf numFmtId="187" fontId="16" fillId="2" borderId="18" xfId="2" applyNumberFormat="1" applyFont="1" applyFill="1" applyBorder="1" applyAlignment="1">
      <alignment vertical="center"/>
    </xf>
    <xf numFmtId="188" fontId="15" fillId="2" borderId="18" xfId="2" applyNumberFormat="1" applyFont="1" applyFill="1" applyBorder="1" applyAlignment="1">
      <alignment vertical="center"/>
    </xf>
    <xf numFmtId="0" fontId="26" fillId="0" borderId="48" xfId="0" applyFont="1" applyBorder="1" applyAlignment="1">
      <alignment horizontal="center" vertical="center"/>
    </xf>
    <xf numFmtId="49" fontId="23" fillId="0" borderId="18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vertical="center"/>
    </xf>
    <xf numFmtId="190" fontId="27" fillId="0" borderId="44" xfId="0" applyNumberFormat="1" applyFont="1" applyBorder="1" applyAlignment="1">
      <alignment vertical="center"/>
    </xf>
    <xf numFmtId="0" fontId="27" fillId="0" borderId="45" xfId="0" applyFont="1" applyBorder="1" applyAlignment="1">
      <alignment vertical="center"/>
    </xf>
    <xf numFmtId="190" fontId="28" fillId="0" borderId="45" xfId="0" applyNumberFormat="1" applyFont="1" applyBorder="1" applyAlignment="1">
      <alignment horizontal="right" vertical="center"/>
    </xf>
    <xf numFmtId="0" fontId="19" fillId="0" borderId="45" xfId="0" applyFont="1" applyBorder="1" applyAlignment="1">
      <alignment vertical="center"/>
    </xf>
    <xf numFmtId="0" fontId="29" fillId="0" borderId="49" xfId="0" applyFont="1" applyBorder="1" applyAlignment="1">
      <alignment vertical="center"/>
    </xf>
    <xf numFmtId="0" fontId="29" fillId="0" borderId="30" xfId="0" applyFont="1" applyBorder="1" applyAlignment="1">
      <alignment vertical="center"/>
    </xf>
    <xf numFmtId="0" fontId="15" fillId="2" borderId="44" xfId="2" applyFont="1" applyFill="1" applyBorder="1" applyAlignment="1">
      <alignment vertical="center"/>
    </xf>
    <xf numFmtId="0" fontId="15" fillId="2" borderId="15" xfId="2" applyFont="1" applyFill="1" applyBorder="1" applyAlignment="1">
      <alignment horizontal="center" vertical="center"/>
    </xf>
    <xf numFmtId="187" fontId="15" fillId="2" borderId="15" xfId="2" applyNumberFormat="1" applyFont="1" applyFill="1" applyBorder="1" applyAlignment="1">
      <alignment vertical="center"/>
    </xf>
    <xf numFmtId="188" fontId="15" fillId="2" borderId="15" xfId="2" applyNumberFormat="1" applyFont="1" applyFill="1" applyBorder="1" applyAlignment="1">
      <alignment vertical="center"/>
    </xf>
    <xf numFmtId="0" fontId="15" fillId="2" borderId="50" xfId="2" applyFont="1" applyFill="1" applyBorder="1" applyAlignment="1">
      <alignment horizontal="center" vertical="center"/>
    </xf>
    <xf numFmtId="2" fontId="27" fillId="0" borderId="44" xfId="0" applyNumberFormat="1" applyFont="1" applyBorder="1" applyAlignment="1">
      <alignment vertical="center"/>
    </xf>
    <xf numFmtId="191" fontId="27" fillId="0" borderId="45" xfId="0" applyNumberFormat="1" applyFont="1" applyBorder="1" applyAlignment="1">
      <alignment vertical="center"/>
    </xf>
    <xf numFmtId="2" fontId="28" fillId="0" borderId="45" xfId="0" applyNumberFormat="1" applyFont="1" applyBorder="1" applyAlignment="1">
      <alignment vertical="center"/>
    </xf>
    <xf numFmtId="188" fontId="15" fillId="5" borderId="27" xfId="2" applyNumberFormat="1" applyFont="1" applyFill="1" applyBorder="1" applyAlignment="1">
      <alignment horizontal="center" vertical="center"/>
    </xf>
    <xf numFmtId="0" fontId="15" fillId="2" borderId="51" xfId="2" applyFont="1" applyFill="1" applyBorder="1" applyAlignment="1">
      <alignment horizontal="center" vertical="center"/>
    </xf>
    <xf numFmtId="192" fontId="28" fillId="0" borderId="45" xfId="0" applyNumberFormat="1" applyFont="1" applyBorder="1" applyAlignment="1">
      <alignment vertical="center"/>
    </xf>
    <xf numFmtId="49" fontId="23" fillId="0" borderId="2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vertical="center"/>
    </xf>
    <xf numFmtId="2" fontId="27" fillId="0" borderId="18" xfId="0" applyNumberFormat="1" applyFont="1" applyBorder="1" applyAlignment="1">
      <alignment vertical="center"/>
    </xf>
    <xf numFmtId="191" fontId="27" fillId="0" borderId="18" xfId="0" applyNumberFormat="1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33" fillId="0" borderId="49" xfId="0" applyFont="1" applyBorder="1" applyAlignment="1">
      <alignment vertical="center"/>
    </xf>
    <xf numFmtId="0" fontId="34" fillId="0" borderId="30" xfId="0" applyFont="1" applyBorder="1" applyAlignment="1">
      <alignment vertical="center"/>
    </xf>
    <xf numFmtId="0" fontId="26" fillId="0" borderId="52" xfId="0" applyFont="1" applyBorder="1" applyAlignment="1">
      <alignment horizontal="center" vertical="center"/>
    </xf>
    <xf numFmtId="0" fontId="35" fillId="0" borderId="53" xfId="0" applyFont="1" applyBorder="1" applyAlignment="1">
      <alignment vertical="center"/>
    </xf>
    <xf numFmtId="2" fontId="27" fillId="0" borderId="16" xfId="0" applyNumberFormat="1" applyFont="1" applyBorder="1" applyAlignment="1">
      <alignment vertical="center"/>
    </xf>
    <xf numFmtId="191" fontId="27" fillId="0" borderId="16" xfId="0" applyNumberFormat="1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188" fontId="11" fillId="2" borderId="43" xfId="2" applyNumberFormat="1" applyFont="1" applyFill="1" applyBorder="1" applyAlignment="1">
      <alignment vertical="center"/>
    </xf>
    <xf numFmtId="0" fontId="36" fillId="2" borderId="43" xfId="2" applyFont="1" applyFill="1" applyBorder="1" applyAlignment="1">
      <alignment horizontal="center" vertical="center"/>
    </xf>
    <xf numFmtId="2" fontId="21" fillId="0" borderId="54" xfId="0" applyNumberFormat="1" applyFont="1" applyBorder="1" applyAlignment="1">
      <alignment horizontal="left" vertical="center"/>
    </xf>
    <xf numFmtId="2" fontId="21" fillId="0" borderId="55" xfId="0" applyNumberFormat="1" applyFont="1" applyBorder="1" applyAlignment="1">
      <alignment horizontal="left" vertical="center"/>
    </xf>
    <xf numFmtId="0" fontId="21" fillId="0" borderId="55" xfId="0" applyFont="1" applyBorder="1" applyAlignment="1">
      <alignment vertical="center"/>
    </xf>
    <xf numFmtId="2" fontId="21" fillId="0" borderId="56" xfId="0" applyNumberFormat="1" applyFont="1" applyBorder="1" applyAlignment="1">
      <alignment vertical="center"/>
    </xf>
    <xf numFmtId="0" fontId="21" fillId="0" borderId="57" xfId="0" applyFont="1" applyBorder="1" applyAlignment="1">
      <alignment vertical="center"/>
    </xf>
    <xf numFmtId="0" fontId="23" fillId="0" borderId="18" xfId="0" applyFont="1" applyBorder="1" applyAlignment="1">
      <alignment horizontal="center" vertical="center"/>
    </xf>
    <xf numFmtId="0" fontId="19" fillId="0" borderId="14" xfId="0" applyFont="1" applyBorder="1" applyAlignment="1">
      <alignment vertical="center"/>
    </xf>
    <xf numFmtId="0" fontId="19" fillId="0" borderId="58" xfId="0" applyFont="1" applyBorder="1" applyAlignment="1">
      <alignment vertical="center"/>
    </xf>
    <xf numFmtId="0" fontId="15" fillId="2" borderId="18" xfId="2" applyFont="1" applyFill="1" applyBorder="1" applyAlignment="1">
      <alignment vertical="center"/>
    </xf>
    <xf numFmtId="187" fontId="37" fillId="3" borderId="18" xfId="2" applyNumberFormat="1" applyFont="1" applyFill="1" applyBorder="1" applyAlignment="1">
      <alignment vertical="center"/>
    </xf>
    <xf numFmtId="188" fontId="11" fillId="2" borderId="18" xfId="2" applyNumberFormat="1" applyFont="1" applyFill="1" applyBorder="1" applyAlignment="1">
      <alignment vertical="center"/>
    </xf>
    <xf numFmtId="2" fontId="21" fillId="0" borderId="59" xfId="0" applyNumberFormat="1" applyFont="1" applyBorder="1" applyAlignment="1">
      <alignment vertical="center"/>
    </xf>
    <xf numFmtId="2" fontId="21" fillId="0" borderId="15" xfId="0" applyNumberFormat="1" applyFont="1" applyBorder="1" applyAlignment="1">
      <alignment horizontal="left" vertical="center"/>
    </xf>
    <xf numFmtId="2" fontId="21" fillId="0" borderId="47" xfId="0" applyNumberFormat="1" applyFont="1" applyBorder="1" applyAlignment="1">
      <alignment vertical="center"/>
    </xf>
    <xf numFmtId="0" fontId="21" fillId="0" borderId="15" xfId="0" applyFont="1" applyBorder="1" applyAlignment="1">
      <alignment vertical="center"/>
    </xf>
    <xf numFmtId="2" fontId="23" fillId="0" borderId="47" xfId="0" applyNumberFormat="1" applyFont="1" applyBorder="1" applyAlignment="1">
      <alignment vertical="center"/>
    </xf>
    <xf numFmtId="0" fontId="19" fillId="0" borderId="60" xfId="0" applyFont="1" applyBorder="1" applyAlignment="1">
      <alignment vertical="center"/>
    </xf>
    <xf numFmtId="2" fontId="21" fillId="0" borderId="19" xfId="0" applyNumberFormat="1" applyFont="1" applyBorder="1" applyAlignment="1">
      <alignment vertical="center"/>
    </xf>
    <xf numFmtId="2" fontId="21" fillId="0" borderId="20" xfId="0" applyNumberFormat="1" applyFont="1" applyBorder="1" applyAlignment="1">
      <alignment horizontal="left" vertical="center"/>
    </xf>
    <xf numFmtId="2" fontId="21" fillId="0" borderId="33" xfId="0" applyNumberFormat="1" applyFont="1" applyBorder="1" applyAlignment="1">
      <alignment vertical="center"/>
    </xf>
    <xf numFmtId="0" fontId="21" fillId="0" borderId="20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21" fillId="0" borderId="22" xfId="0" applyFont="1" applyBorder="1" applyAlignment="1">
      <alignment vertical="center"/>
    </xf>
    <xf numFmtId="0" fontId="19" fillId="0" borderId="42" xfId="0" applyFont="1" applyBorder="1" applyAlignment="1">
      <alignment vertical="center"/>
    </xf>
    <xf numFmtId="0" fontId="15" fillId="2" borderId="49" xfId="2" applyFont="1" applyFill="1" applyBorder="1" applyAlignment="1">
      <alignment vertical="center"/>
    </xf>
    <xf numFmtId="0" fontId="15" fillId="2" borderId="0" xfId="2" applyFont="1" applyFill="1" applyAlignment="1">
      <alignment vertical="center"/>
    </xf>
    <xf numFmtId="0" fontId="15" fillId="2" borderId="0" xfId="2" applyFont="1" applyFill="1" applyAlignment="1">
      <alignment horizontal="right" vertical="center"/>
    </xf>
    <xf numFmtId="0" fontId="15" fillId="2" borderId="0" xfId="2" applyFont="1" applyFill="1" applyAlignment="1">
      <alignment horizontal="center" vertical="center"/>
    </xf>
    <xf numFmtId="187" fontId="15" fillId="2" borderId="0" xfId="2" applyNumberFormat="1" applyFont="1" applyFill="1" applyAlignment="1">
      <alignment horizontal="center" vertical="center"/>
    </xf>
    <xf numFmtId="188" fontId="15" fillId="2" borderId="53" xfId="2" applyNumberFormat="1" applyFont="1" applyFill="1" applyBorder="1" applyAlignment="1">
      <alignment vertical="center"/>
    </xf>
    <xf numFmtId="0" fontId="39" fillId="2" borderId="0" xfId="2" applyFont="1" applyFill="1" applyAlignment="1">
      <alignment vertical="center"/>
    </xf>
    <xf numFmtId="0" fontId="16" fillId="2" borderId="0" xfId="2" applyFont="1" applyFill="1" applyAlignment="1">
      <alignment vertical="center"/>
    </xf>
    <xf numFmtId="0" fontId="13" fillId="6" borderId="49" xfId="3" applyFill="1" applyBorder="1">
      <alignment vertical="center"/>
    </xf>
    <xf numFmtId="0" fontId="13" fillId="6" borderId="0" xfId="3" applyFill="1">
      <alignment vertical="center"/>
    </xf>
    <xf numFmtId="0" fontId="13" fillId="6" borderId="53" xfId="3" applyFill="1" applyBorder="1">
      <alignment vertical="center"/>
    </xf>
    <xf numFmtId="0" fontId="13" fillId="6" borderId="14" xfId="3" applyFill="1" applyBorder="1">
      <alignment vertical="center"/>
    </xf>
    <xf numFmtId="0" fontId="13" fillId="6" borderId="13" xfId="3" applyFill="1" applyBorder="1">
      <alignment vertical="center"/>
    </xf>
    <xf numFmtId="0" fontId="13" fillId="6" borderId="45" xfId="3" applyFill="1" applyBorder="1">
      <alignment vertical="center"/>
    </xf>
    <xf numFmtId="49" fontId="23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2" fontId="27" fillId="0" borderId="10" xfId="0" applyNumberFormat="1" applyFont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9" fillId="0" borderId="10" xfId="0" applyFont="1" applyBorder="1" applyAlignment="1">
      <alignment vertical="center"/>
    </xf>
    <xf numFmtId="0" fontId="40" fillId="0" borderId="0" xfId="0" applyFont="1" applyAlignment="1">
      <alignment vertical="center"/>
    </xf>
    <xf numFmtId="0" fontId="1" fillId="0" borderId="18" xfId="0" applyFont="1" applyBorder="1" applyAlignment="1">
      <alignment vertical="center"/>
    </xf>
    <xf numFmtId="2" fontId="28" fillId="0" borderId="18" xfId="0" applyNumberFormat="1" applyFont="1" applyBorder="1" applyAlignment="1">
      <alignment vertical="center"/>
    </xf>
    <xf numFmtId="0" fontId="1" fillId="4" borderId="18" xfId="0" applyFont="1" applyFill="1" applyBorder="1" applyAlignment="1">
      <alignment vertical="center"/>
    </xf>
    <xf numFmtId="2" fontId="27" fillId="4" borderId="18" xfId="0" applyNumberFormat="1" applyFont="1" applyFill="1" applyBorder="1" applyAlignment="1">
      <alignment vertical="center"/>
    </xf>
    <xf numFmtId="191" fontId="27" fillId="4" borderId="18" xfId="0" applyNumberFormat="1" applyFont="1" applyFill="1" applyBorder="1" applyAlignment="1">
      <alignment vertical="center"/>
    </xf>
    <xf numFmtId="0" fontId="19" fillId="4" borderId="18" xfId="0" applyFont="1" applyFill="1" applyBorder="1" applyAlignment="1">
      <alignment vertical="center"/>
    </xf>
    <xf numFmtId="0" fontId="29" fillId="0" borderId="14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6" fillId="0" borderId="61" xfId="0" applyFont="1" applyBorder="1" applyAlignment="1">
      <alignment vertical="center"/>
    </xf>
    <xf numFmtId="0" fontId="42" fillId="0" borderId="26" xfId="0" applyFont="1" applyBorder="1" applyAlignment="1">
      <alignment vertical="center"/>
    </xf>
    <xf numFmtId="2" fontId="35" fillId="0" borderId="26" xfId="0" applyNumberFormat="1" applyFont="1" applyBorder="1" applyAlignment="1">
      <alignment vertical="center"/>
    </xf>
    <xf numFmtId="191" fontId="35" fillId="0" borderId="26" xfId="0" applyNumberFormat="1" applyFont="1" applyBorder="1" applyAlignment="1">
      <alignment vertical="center"/>
    </xf>
    <xf numFmtId="0" fontId="19" fillId="0" borderId="26" xfId="0" applyFont="1" applyBorder="1" applyAlignment="1">
      <alignment vertical="center"/>
    </xf>
    <xf numFmtId="0" fontId="43" fillId="0" borderId="56" xfId="0" applyFont="1" applyBorder="1" applyAlignment="1">
      <alignment vertical="center"/>
    </xf>
    <xf numFmtId="0" fontId="29" fillId="0" borderId="62" xfId="0" applyFont="1" applyBorder="1" applyAlignment="1">
      <alignment vertical="center"/>
    </xf>
    <xf numFmtId="0" fontId="26" fillId="0" borderId="52" xfId="0" applyFont="1" applyBorder="1" applyAlignment="1">
      <alignment vertical="center"/>
    </xf>
    <xf numFmtId="0" fontId="35" fillId="0" borderId="26" xfId="0" applyFont="1" applyBorder="1" applyAlignment="1">
      <alignment vertical="center"/>
    </xf>
    <xf numFmtId="2" fontId="44" fillId="0" borderId="26" xfId="0" applyNumberFormat="1" applyFont="1" applyBorder="1" applyAlignment="1">
      <alignment vertical="center"/>
    </xf>
    <xf numFmtId="191" fontId="44" fillId="0" borderId="26" xfId="0" applyNumberFormat="1" applyFont="1" applyBorder="1" applyAlignment="1">
      <alignment vertical="center"/>
    </xf>
    <xf numFmtId="2" fontId="28" fillId="0" borderId="26" xfId="0" applyNumberFormat="1" applyFont="1" applyBorder="1" applyAlignment="1">
      <alignment vertical="center"/>
    </xf>
    <xf numFmtId="0" fontId="43" fillId="0" borderId="14" xfId="0" applyFont="1" applyBorder="1" applyAlignment="1">
      <alignment vertical="center"/>
    </xf>
    <xf numFmtId="0" fontId="23" fillId="0" borderId="58" xfId="0" applyFont="1" applyBorder="1" applyAlignment="1">
      <alignment vertical="center"/>
    </xf>
    <xf numFmtId="2" fontId="21" fillId="0" borderId="57" xfId="0" applyNumberFormat="1" applyFont="1" applyBorder="1" applyAlignment="1">
      <alignment vertical="center"/>
    </xf>
    <xf numFmtId="0" fontId="2" fillId="0" borderId="63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65" xfId="0" applyFont="1" applyBorder="1" applyAlignment="1">
      <alignment horizontal="center" vertical="center"/>
    </xf>
    <xf numFmtId="193" fontId="3" fillId="0" borderId="65" xfId="1" applyFont="1" applyFill="1" applyBorder="1" applyAlignment="1">
      <alignment horizontal="center" vertical="center"/>
    </xf>
    <xf numFmtId="0" fontId="3" fillId="0" borderId="65" xfId="0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66" xfId="0" quotePrefix="1" applyFont="1" applyBorder="1" applyAlignment="1">
      <alignment horizontal="center" vertical="center"/>
    </xf>
    <xf numFmtId="0" fontId="3" fillId="0" borderId="67" xfId="0" applyFont="1" applyBorder="1" applyAlignment="1">
      <alignment horizontal="center" vertical="center"/>
    </xf>
    <xf numFmtId="0" fontId="3" fillId="0" borderId="68" xfId="0" applyFont="1" applyBorder="1" applyAlignment="1">
      <alignment vertical="center"/>
    </xf>
    <xf numFmtId="0" fontId="3" fillId="0" borderId="69" xfId="0" applyFont="1" applyBorder="1" applyAlignment="1">
      <alignment horizontal="center" vertical="center"/>
    </xf>
    <xf numFmtId="0" fontId="23" fillId="0" borderId="69" xfId="0" applyFont="1" applyBorder="1" applyAlignment="1">
      <alignment vertical="center"/>
    </xf>
    <xf numFmtId="0" fontId="3" fillId="0" borderId="69" xfId="0" applyFont="1" applyBorder="1" applyAlignment="1">
      <alignment vertical="center"/>
    </xf>
    <xf numFmtId="0" fontId="3" fillId="0" borderId="69" xfId="0" quotePrefix="1" applyFont="1" applyBorder="1" applyAlignment="1">
      <alignment horizontal="center" vertical="center"/>
    </xf>
    <xf numFmtId="0" fontId="3" fillId="0" borderId="70" xfId="0" quotePrefix="1" applyFont="1" applyBorder="1" applyAlignment="1">
      <alignment horizontal="center" vertical="center"/>
    </xf>
    <xf numFmtId="0" fontId="23" fillId="0" borderId="71" xfId="0" applyFont="1" applyBorder="1" applyAlignment="1">
      <alignment horizontal="center" vertical="center" wrapText="1"/>
    </xf>
    <xf numFmtId="0" fontId="23" fillId="0" borderId="72" xfId="0" applyFont="1" applyBorder="1" applyAlignment="1">
      <alignment horizontal="center" vertical="center" wrapText="1"/>
    </xf>
    <xf numFmtId="0" fontId="23" fillId="0" borderId="73" xfId="0" applyFont="1" applyBorder="1" applyAlignment="1">
      <alignment vertical="center"/>
    </xf>
    <xf numFmtId="0" fontId="42" fillId="0" borderId="74" xfId="0" applyFont="1" applyBorder="1" applyAlignment="1">
      <alignment horizontal="center" vertical="center" wrapText="1"/>
    </xf>
    <xf numFmtId="0" fontId="23" fillId="0" borderId="75" xfId="0" applyFont="1" applyBorder="1" applyAlignment="1">
      <alignment vertical="center"/>
    </xf>
    <xf numFmtId="0" fontId="23" fillId="0" borderId="72" xfId="0" applyFont="1" applyBorder="1" applyAlignment="1">
      <alignment vertical="center"/>
    </xf>
    <xf numFmtId="0" fontId="23" fillId="0" borderId="76" xfId="0" applyFont="1" applyBorder="1" applyAlignment="1">
      <alignment vertical="center"/>
    </xf>
    <xf numFmtId="0" fontId="23" fillId="0" borderId="77" xfId="0" applyFont="1" applyBorder="1" applyAlignment="1">
      <alignment horizontal="center" vertical="center" wrapText="1"/>
    </xf>
    <xf numFmtId="0" fontId="23" fillId="0" borderId="78" xfId="0" applyFont="1" applyBorder="1" applyAlignment="1">
      <alignment horizontal="center" vertical="center" wrapText="1"/>
    </xf>
    <xf numFmtId="0" fontId="23" fillId="0" borderId="79" xfId="0" applyFont="1" applyBorder="1" applyAlignment="1">
      <alignment vertical="center"/>
    </xf>
    <xf numFmtId="0" fontId="42" fillId="0" borderId="80" xfId="0" applyFont="1" applyBorder="1" applyAlignment="1">
      <alignment horizontal="center" vertical="center" wrapText="1"/>
    </xf>
    <xf numFmtId="0" fontId="23" fillId="0" borderId="78" xfId="0" applyFont="1" applyBorder="1" applyAlignment="1">
      <alignment vertical="center"/>
    </xf>
    <xf numFmtId="0" fontId="23" fillId="0" borderId="81" xfId="0" applyFont="1" applyBorder="1" applyAlignment="1">
      <alignment vertical="center"/>
    </xf>
    <xf numFmtId="0" fontId="23" fillId="0" borderId="82" xfId="0" applyFont="1" applyBorder="1" applyAlignment="1">
      <alignment vertical="center"/>
    </xf>
    <xf numFmtId="0" fontId="35" fillId="0" borderId="0" xfId="0" applyFont="1"/>
    <xf numFmtId="0" fontId="35" fillId="0" borderId="72" xfId="0" applyFont="1" applyBorder="1"/>
    <xf numFmtId="0" fontId="42" fillId="0" borderId="72" xfId="0" applyFont="1" applyBorder="1"/>
    <xf numFmtId="0" fontId="42" fillId="0" borderId="83" xfId="0" applyFont="1" applyBorder="1"/>
    <xf numFmtId="0" fontId="35" fillId="0" borderId="84" xfId="0" applyFont="1" applyBorder="1" applyAlignment="1">
      <alignment horizontal="center"/>
    </xf>
    <xf numFmtId="0" fontId="35" fillId="0" borderId="85" xfId="0" applyFont="1" applyBorder="1" applyAlignment="1">
      <alignment horizontal="center"/>
    </xf>
    <xf numFmtId="0" fontId="3" fillId="0" borderId="3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3" fillId="0" borderId="23" xfId="0" applyFont="1" applyBorder="1" applyAlignment="1">
      <alignment horizontal="left" vertical="center"/>
    </xf>
    <xf numFmtId="0" fontId="2" fillId="0" borderId="71" xfId="0" applyFont="1" applyBorder="1" applyAlignment="1">
      <alignment vertical="center"/>
    </xf>
    <xf numFmtId="0" fontId="2" fillId="0" borderId="72" xfId="0" applyFont="1" applyBorder="1" applyAlignment="1">
      <alignment vertical="center"/>
    </xf>
    <xf numFmtId="0" fontId="45" fillId="0" borderId="72" xfId="0" applyFont="1" applyBorder="1" applyAlignment="1">
      <alignment vertical="center"/>
    </xf>
    <xf numFmtId="0" fontId="2" fillId="0" borderId="83" xfId="0" applyFont="1" applyBorder="1" applyAlignment="1">
      <alignment vertical="center"/>
    </xf>
    <xf numFmtId="0" fontId="23" fillId="0" borderId="71" xfId="0" applyFont="1" applyBorder="1" applyAlignment="1">
      <alignment horizontal="center" vertical="center"/>
    </xf>
    <xf numFmtId="0" fontId="23" fillId="0" borderId="86" xfId="0" applyFont="1" applyBorder="1" applyAlignment="1">
      <alignment horizontal="center" vertical="center"/>
    </xf>
    <xf numFmtId="0" fontId="23" fillId="0" borderId="87" xfId="0" applyFont="1" applyBorder="1" applyAlignment="1">
      <alignment horizontal="centerContinuous" vertical="center"/>
    </xf>
    <xf numFmtId="0" fontId="23" fillId="0" borderId="87" xfId="0" applyFont="1" applyBorder="1" applyAlignment="1">
      <alignment horizontal="center" vertical="center" wrapText="1"/>
    </xf>
    <xf numFmtId="0" fontId="23" fillId="0" borderId="83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3" fillId="0" borderId="33" xfId="0" applyFont="1" applyBorder="1" applyAlignment="1">
      <alignment horizontal="centerContinuous" vertical="center"/>
    </xf>
    <xf numFmtId="0" fontId="23" fillId="0" borderId="33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0" fontId="23" fillId="0" borderId="36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23" fillId="0" borderId="46" xfId="0" applyFont="1" applyBorder="1" applyAlignment="1">
      <alignment horizontal="centerContinuous" vertical="center"/>
    </xf>
    <xf numFmtId="0" fontId="23" fillId="0" borderId="8" xfId="0" applyFont="1" applyBorder="1" applyAlignment="1">
      <alignment horizontal="left" vertical="center"/>
    </xf>
    <xf numFmtId="0" fontId="23" fillId="0" borderId="9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88" xfId="0" applyFont="1" applyBorder="1" applyAlignment="1">
      <alignment vertical="center"/>
    </xf>
    <xf numFmtId="0" fontId="23" fillId="0" borderId="48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23" fillId="0" borderId="47" xfId="0" applyFont="1" applyBorder="1" applyAlignment="1">
      <alignment horizontal="centerContinuous" vertical="center"/>
    </xf>
    <xf numFmtId="0" fontId="23" fillId="0" borderId="47" xfId="0" applyFont="1" applyBorder="1" applyAlignment="1">
      <alignment horizontal="left" vertical="center"/>
    </xf>
    <xf numFmtId="0" fontId="23" fillId="0" borderId="15" xfId="0" applyFont="1" applyBorder="1" applyAlignment="1">
      <alignment vertical="center"/>
    </xf>
    <xf numFmtId="0" fontId="23" fillId="0" borderId="60" xfId="0" applyFont="1" applyBorder="1" applyAlignment="1">
      <alignment vertical="center"/>
    </xf>
    <xf numFmtId="0" fontId="23" fillId="0" borderId="52" xfId="0" applyFont="1" applyBorder="1" applyAlignment="1">
      <alignment vertical="center"/>
    </xf>
    <xf numFmtId="2" fontId="35" fillId="0" borderId="18" xfId="0" applyNumberFormat="1" applyFont="1" applyBorder="1" applyAlignment="1">
      <alignment horizontal="center" vertical="center"/>
    </xf>
    <xf numFmtId="0" fontId="23" fillId="0" borderId="14" xfId="0" applyFont="1" applyBorder="1" applyAlignment="1">
      <alignment horizontal="centerContinuous" vertical="center"/>
    </xf>
    <xf numFmtId="0" fontId="23" fillId="0" borderId="14" xfId="0" applyFont="1" applyBorder="1" applyAlignment="1">
      <alignment horizontal="left" vertical="center"/>
    </xf>
    <xf numFmtId="0" fontId="23" fillId="0" borderId="13" xfId="0" applyFont="1" applyBorder="1" applyAlignment="1">
      <alignment vertical="center"/>
    </xf>
    <xf numFmtId="0" fontId="23" fillId="0" borderId="61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23" fillId="0" borderId="49" xfId="0" applyFont="1" applyBorder="1" applyAlignment="1">
      <alignment horizontal="centerContinuous" vertical="center"/>
    </xf>
    <xf numFmtId="0" fontId="7" fillId="0" borderId="48" xfId="0" applyFont="1" applyBorder="1" applyAlignment="1">
      <alignment horizontal="center" vertical="center"/>
    </xf>
    <xf numFmtId="0" fontId="23" fillId="0" borderId="89" xfId="0" applyFont="1" applyBorder="1" applyAlignment="1">
      <alignment vertical="center"/>
    </xf>
    <xf numFmtId="0" fontId="23" fillId="0" borderId="90" xfId="0" applyFont="1" applyBorder="1" applyAlignment="1">
      <alignment horizontal="center" vertical="center"/>
    </xf>
    <xf numFmtId="2" fontId="35" fillId="0" borderId="90" xfId="0" applyNumberFormat="1" applyFont="1" applyBorder="1" applyAlignment="1">
      <alignment horizontal="center" vertical="center"/>
    </xf>
    <xf numFmtId="0" fontId="23" fillId="0" borderId="79" xfId="0" applyFont="1" applyBorder="1" applyAlignment="1">
      <alignment horizontal="centerContinuous" vertical="center"/>
    </xf>
    <xf numFmtId="0" fontId="23" fillId="0" borderId="79" xfId="0" applyFont="1" applyBorder="1" applyAlignment="1">
      <alignment horizontal="left" vertical="center"/>
    </xf>
    <xf numFmtId="0" fontId="2" fillId="0" borderId="84" xfId="0" applyFont="1" applyBorder="1" applyAlignment="1">
      <alignment vertical="center"/>
    </xf>
    <xf numFmtId="0" fontId="2" fillId="0" borderId="91" xfId="0" applyFont="1" applyBorder="1" applyAlignment="1">
      <alignment vertical="center"/>
    </xf>
    <xf numFmtId="0" fontId="45" fillId="0" borderId="91" xfId="0" applyFont="1" applyBorder="1" applyAlignment="1">
      <alignment vertical="center"/>
    </xf>
    <xf numFmtId="2" fontId="2" fillId="0" borderId="91" xfId="0" applyNumberFormat="1" applyFont="1" applyBorder="1" applyAlignment="1">
      <alignment vertical="center"/>
    </xf>
    <xf numFmtId="0" fontId="2" fillId="0" borderId="85" xfId="0" applyFont="1" applyBorder="1" applyAlignment="1">
      <alignment vertical="center"/>
    </xf>
    <xf numFmtId="0" fontId="23" fillId="0" borderId="92" xfId="0" applyFont="1" applyBorder="1" applyAlignment="1">
      <alignment horizontal="center" vertical="center"/>
    </xf>
    <xf numFmtId="0" fontId="23" fillId="0" borderId="93" xfId="0" applyFont="1" applyBorder="1" applyAlignment="1">
      <alignment horizontal="center" vertical="center"/>
    </xf>
    <xf numFmtId="0" fontId="35" fillId="0" borderId="93" xfId="0" applyFont="1" applyBorder="1" applyAlignment="1">
      <alignment horizontal="center" vertical="center"/>
    </xf>
    <xf numFmtId="0" fontId="23" fillId="0" borderId="73" xfId="0" applyFont="1" applyBorder="1" applyAlignment="1">
      <alignment horizontal="left" vertical="center"/>
    </xf>
    <xf numFmtId="0" fontId="23" fillId="0" borderId="52" xfId="0" applyFont="1" applyBorder="1" applyAlignment="1">
      <alignment horizontal="center" vertical="center"/>
    </xf>
    <xf numFmtId="0" fontId="7" fillId="0" borderId="48" xfId="0" applyFont="1" applyBorder="1" applyAlignment="1">
      <alignment vertical="center"/>
    </xf>
    <xf numFmtId="2" fontId="35" fillId="0" borderId="94" xfId="0" applyNumberFormat="1" applyFont="1" applyBorder="1" applyAlignment="1">
      <alignment horizontal="center" vertical="center"/>
    </xf>
    <xf numFmtId="0" fontId="0" fillId="0" borderId="77" xfId="0" applyBorder="1" applyAlignment="1">
      <alignment vertical="center"/>
    </xf>
    <xf numFmtId="0" fontId="0" fillId="0" borderId="78" xfId="0" applyBorder="1" applyAlignment="1">
      <alignment vertical="center"/>
    </xf>
    <xf numFmtId="0" fontId="42" fillId="0" borderId="78" xfId="0" applyFont="1" applyBorder="1" applyAlignment="1">
      <alignment horizontal="center" vertical="center" wrapText="1"/>
    </xf>
    <xf numFmtId="193" fontId="3" fillId="0" borderId="65" xfId="1" applyFont="1" applyFill="1" applyBorder="1" applyAlignment="1">
      <alignment vertical="center"/>
    </xf>
    <xf numFmtId="0" fontId="3" fillId="0" borderId="65" xfId="0" quotePrefix="1" applyFont="1" applyBorder="1" applyAlignment="1">
      <alignment horizontal="center" vertical="center"/>
    </xf>
    <xf numFmtId="0" fontId="3" fillId="0" borderId="95" xfId="0" quotePrefix="1" applyFont="1" applyBorder="1" applyAlignment="1">
      <alignment horizontal="center" vertical="center"/>
    </xf>
    <xf numFmtId="0" fontId="3" fillId="0" borderId="96" xfId="0" applyFont="1" applyBorder="1" applyAlignment="1">
      <alignment vertical="center"/>
    </xf>
    <xf numFmtId="0" fontId="3" fillId="0" borderId="66" xfId="0" applyFont="1" applyBorder="1" applyAlignment="1">
      <alignment horizontal="center" vertical="center"/>
    </xf>
    <xf numFmtId="193" fontId="3" fillId="0" borderId="66" xfId="1" applyFont="1" applyFill="1" applyBorder="1" applyAlignment="1">
      <alignment vertical="center"/>
    </xf>
    <xf numFmtId="0" fontId="23" fillId="0" borderId="65" xfId="0" applyFont="1" applyBorder="1" applyAlignment="1">
      <alignment vertical="center"/>
    </xf>
    <xf numFmtId="0" fontId="42" fillId="0" borderId="0" xfId="0" applyFont="1"/>
  </cellXfs>
  <cellStyles count="4">
    <cellStyle name="Comma" xfId="1" builtinId="3"/>
    <cellStyle name="Normal" xfId="0" builtinId="0"/>
    <cellStyle name="標準 3" xfId="3" xr:uid="{F9B583C9-52D3-470B-9A8F-EEEC16668883}"/>
    <cellStyle name="標準_RFLﾚｼﾋﾟ集" xfId="2" xr:uid="{C6A6FDD1-B873-463D-88E4-1406F47C5C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488950</xdr:colOff>
      <xdr:row>34</xdr:row>
      <xdr:rowOff>57150</xdr:rowOff>
    </xdr:from>
    <xdr:to>
      <xdr:col>3</xdr:col>
      <xdr:colOff>698500</xdr:colOff>
      <xdr:row>34</xdr:row>
      <xdr:rowOff>273050</xdr:rowOff>
    </xdr:to>
    <xdr:sp macro="" textlink="">
      <xdr:nvSpPr>
        <xdr:cNvPr id="2" name="Oval 4">
          <a:extLst>
            <a:ext uri="{FF2B5EF4-FFF2-40B4-BE49-F238E27FC236}">
              <a16:creationId xmlns:a16="http://schemas.microsoft.com/office/drawing/2014/main" id="{F7F3A8AA-F544-41D6-937A-D60B8808E83F}"/>
            </a:ext>
          </a:extLst>
        </xdr:cNvPr>
        <xdr:cNvSpPr>
          <a:spLocks noChangeArrowheads="1"/>
        </xdr:cNvSpPr>
      </xdr:nvSpPr>
      <xdr:spPr bwMode="auto">
        <a:xfrm>
          <a:off x="2755900" y="112839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35</xdr:row>
      <xdr:rowOff>57150</xdr:rowOff>
    </xdr:from>
    <xdr:to>
      <xdr:col>3</xdr:col>
      <xdr:colOff>698500</xdr:colOff>
      <xdr:row>35</xdr:row>
      <xdr:rowOff>273050</xdr:rowOff>
    </xdr:to>
    <xdr:sp macro="" textlink="">
      <xdr:nvSpPr>
        <xdr:cNvPr id="3" name="Oval 4">
          <a:extLst>
            <a:ext uri="{FF2B5EF4-FFF2-40B4-BE49-F238E27FC236}">
              <a16:creationId xmlns:a16="http://schemas.microsoft.com/office/drawing/2014/main" id="{1B589524-F5C8-4141-9C7C-005B12621393}"/>
            </a:ext>
          </a:extLst>
        </xdr:cNvPr>
        <xdr:cNvSpPr>
          <a:spLocks noChangeArrowheads="1"/>
        </xdr:cNvSpPr>
      </xdr:nvSpPr>
      <xdr:spPr bwMode="auto">
        <a:xfrm>
          <a:off x="2755900" y="116141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75</xdr:row>
      <xdr:rowOff>38100</xdr:rowOff>
    </xdr:from>
    <xdr:to>
      <xdr:col>3</xdr:col>
      <xdr:colOff>698500</xdr:colOff>
      <xdr:row>75</xdr:row>
      <xdr:rowOff>254000</xdr:rowOff>
    </xdr:to>
    <xdr:sp macro="" textlink="">
      <xdr:nvSpPr>
        <xdr:cNvPr id="4" name="Oval 4">
          <a:extLst>
            <a:ext uri="{FF2B5EF4-FFF2-40B4-BE49-F238E27FC236}">
              <a16:creationId xmlns:a16="http://schemas.microsoft.com/office/drawing/2014/main" id="{A19AFCFD-03E8-47DA-BFFA-35538796FCC6}"/>
            </a:ext>
          </a:extLst>
        </xdr:cNvPr>
        <xdr:cNvSpPr>
          <a:spLocks noChangeArrowheads="1"/>
        </xdr:cNvSpPr>
      </xdr:nvSpPr>
      <xdr:spPr bwMode="auto">
        <a:xfrm>
          <a:off x="2755900" y="2331720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488950</xdr:colOff>
      <xdr:row>76</xdr:row>
      <xdr:rowOff>25400</xdr:rowOff>
    </xdr:from>
    <xdr:to>
      <xdr:col>3</xdr:col>
      <xdr:colOff>698500</xdr:colOff>
      <xdr:row>76</xdr:row>
      <xdr:rowOff>241300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E52F4539-B97F-4675-B478-33A2FB7A3A70}"/>
            </a:ext>
          </a:extLst>
        </xdr:cNvPr>
        <xdr:cNvSpPr>
          <a:spLocks noChangeArrowheads="1"/>
        </xdr:cNvSpPr>
      </xdr:nvSpPr>
      <xdr:spPr bwMode="auto">
        <a:xfrm>
          <a:off x="2755900" y="23615650"/>
          <a:ext cx="209550" cy="215900"/>
        </a:xfrm>
        <a:prstGeom prst="ellipse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69850</xdr:colOff>
      <xdr:row>0</xdr:row>
      <xdr:rowOff>19050</xdr:rowOff>
    </xdr:from>
    <xdr:to>
      <xdr:col>1</xdr:col>
      <xdr:colOff>323850</xdr:colOff>
      <xdr:row>0</xdr:row>
      <xdr:rowOff>304800</xdr:rowOff>
    </xdr:to>
    <xdr:pic>
      <xdr:nvPicPr>
        <xdr:cNvPr id="6" name="Picture 26" descr="TORAY_blue_set(B).png">
          <a:extLst>
            <a:ext uri="{FF2B5EF4-FFF2-40B4-BE49-F238E27FC236}">
              <a16:creationId xmlns:a16="http://schemas.microsoft.com/office/drawing/2014/main" id="{34040D5B-5A11-46C7-AD11-9D57E9C21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905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69850</xdr:colOff>
      <xdr:row>37</xdr:row>
      <xdr:rowOff>19050</xdr:rowOff>
    </xdr:from>
    <xdr:to>
      <xdr:col>1</xdr:col>
      <xdr:colOff>323850</xdr:colOff>
      <xdr:row>37</xdr:row>
      <xdr:rowOff>304800</xdr:rowOff>
    </xdr:to>
    <xdr:pic>
      <xdr:nvPicPr>
        <xdr:cNvPr id="7" name="Picture 26" descr="TORAY_blue_set(B).png">
          <a:extLst>
            <a:ext uri="{FF2B5EF4-FFF2-40B4-BE49-F238E27FC236}">
              <a16:creationId xmlns:a16="http://schemas.microsoft.com/office/drawing/2014/main" id="{1D10CE64-1FCE-4583-8443-3DB6C06B7A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" y="12192000"/>
          <a:ext cx="89535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30D15-68FE-4D72-B168-9608A174C9B2}">
  <sheetPr>
    <tabColor rgb="FF00B0F0"/>
  </sheetPr>
  <dimension ref="A1:Q78"/>
  <sheetViews>
    <sheetView tabSelected="1" zoomScaleNormal="100" workbookViewId="0">
      <selection activeCell="H5" sqref="H5"/>
    </sheetView>
  </sheetViews>
  <sheetFormatPr defaultColWidth="9.09765625" defaultRowHeight="20"/>
  <cols>
    <col min="1" max="1" width="10.09765625" style="181" customWidth="1"/>
    <col min="2" max="2" width="10" style="181" customWidth="1"/>
    <col min="3" max="3" width="15.59765625" style="181" customWidth="1"/>
    <col min="4" max="4" width="15" style="181" customWidth="1"/>
    <col min="5" max="6" width="8.59765625" style="181" customWidth="1"/>
    <col min="7" max="7" width="12.8984375" style="181" customWidth="1"/>
    <col min="8" max="8" width="14.69921875" style="181" customWidth="1"/>
    <col min="9" max="9" width="13.8984375" style="181" customWidth="1"/>
    <col min="10" max="10" width="13.09765625" style="181" customWidth="1"/>
    <col min="11" max="12" width="9.09765625" style="181"/>
    <col min="13" max="13" width="17.296875" style="181" customWidth="1"/>
    <col min="14" max="16" width="9.09765625" style="181"/>
    <col min="17" max="17" width="12.3984375" style="181" customWidth="1"/>
    <col min="18" max="256" width="9.09765625" style="181"/>
    <col min="257" max="257" width="10.09765625" style="181" customWidth="1"/>
    <col min="258" max="258" width="10" style="181" customWidth="1"/>
    <col min="259" max="259" width="15.59765625" style="181" customWidth="1"/>
    <col min="260" max="260" width="15" style="181" customWidth="1"/>
    <col min="261" max="262" width="8.59765625" style="181" customWidth="1"/>
    <col min="263" max="263" width="12.8984375" style="181" customWidth="1"/>
    <col min="264" max="264" width="14.69921875" style="181" customWidth="1"/>
    <col min="265" max="265" width="13.8984375" style="181" customWidth="1"/>
    <col min="266" max="266" width="13.09765625" style="181" customWidth="1"/>
    <col min="267" max="268" width="9.09765625" style="181"/>
    <col min="269" max="269" width="17.296875" style="181" customWidth="1"/>
    <col min="270" max="272" width="9.09765625" style="181"/>
    <col min="273" max="273" width="12.3984375" style="181" customWidth="1"/>
    <col min="274" max="512" width="9.09765625" style="181"/>
    <col min="513" max="513" width="10.09765625" style="181" customWidth="1"/>
    <col min="514" max="514" width="10" style="181" customWidth="1"/>
    <col min="515" max="515" width="15.59765625" style="181" customWidth="1"/>
    <col min="516" max="516" width="15" style="181" customWidth="1"/>
    <col min="517" max="518" width="8.59765625" style="181" customWidth="1"/>
    <col min="519" max="519" width="12.8984375" style="181" customWidth="1"/>
    <col min="520" max="520" width="14.69921875" style="181" customWidth="1"/>
    <col min="521" max="521" width="13.8984375" style="181" customWidth="1"/>
    <col min="522" max="522" width="13.09765625" style="181" customWidth="1"/>
    <col min="523" max="524" width="9.09765625" style="181"/>
    <col min="525" max="525" width="17.296875" style="181" customWidth="1"/>
    <col min="526" max="528" width="9.09765625" style="181"/>
    <col min="529" max="529" width="12.3984375" style="181" customWidth="1"/>
    <col min="530" max="768" width="9.09765625" style="181"/>
    <col min="769" max="769" width="10.09765625" style="181" customWidth="1"/>
    <col min="770" max="770" width="10" style="181" customWidth="1"/>
    <col min="771" max="771" width="15.59765625" style="181" customWidth="1"/>
    <col min="772" max="772" width="15" style="181" customWidth="1"/>
    <col min="773" max="774" width="8.59765625" style="181" customWidth="1"/>
    <col min="775" max="775" width="12.8984375" style="181" customWidth="1"/>
    <col min="776" max="776" width="14.69921875" style="181" customWidth="1"/>
    <col min="777" max="777" width="13.8984375" style="181" customWidth="1"/>
    <col min="778" max="778" width="13.09765625" style="181" customWidth="1"/>
    <col min="779" max="780" width="9.09765625" style="181"/>
    <col min="781" max="781" width="17.296875" style="181" customWidth="1"/>
    <col min="782" max="784" width="9.09765625" style="181"/>
    <col min="785" max="785" width="12.3984375" style="181" customWidth="1"/>
    <col min="786" max="1024" width="9.09765625" style="181"/>
    <col min="1025" max="1025" width="10.09765625" style="181" customWidth="1"/>
    <col min="1026" max="1026" width="10" style="181" customWidth="1"/>
    <col min="1027" max="1027" width="15.59765625" style="181" customWidth="1"/>
    <col min="1028" max="1028" width="15" style="181" customWidth="1"/>
    <col min="1029" max="1030" width="8.59765625" style="181" customWidth="1"/>
    <col min="1031" max="1031" width="12.8984375" style="181" customWidth="1"/>
    <col min="1032" max="1032" width="14.69921875" style="181" customWidth="1"/>
    <col min="1033" max="1033" width="13.8984375" style="181" customWidth="1"/>
    <col min="1034" max="1034" width="13.09765625" style="181" customWidth="1"/>
    <col min="1035" max="1036" width="9.09765625" style="181"/>
    <col min="1037" max="1037" width="17.296875" style="181" customWidth="1"/>
    <col min="1038" max="1040" width="9.09765625" style="181"/>
    <col min="1041" max="1041" width="12.3984375" style="181" customWidth="1"/>
    <col min="1042" max="1280" width="9.09765625" style="181"/>
    <col min="1281" max="1281" width="10.09765625" style="181" customWidth="1"/>
    <col min="1282" max="1282" width="10" style="181" customWidth="1"/>
    <col min="1283" max="1283" width="15.59765625" style="181" customWidth="1"/>
    <col min="1284" max="1284" width="15" style="181" customWidth="1"/>
    <col min="1285" max="1286" width="8.59765625" style="181" customWidth="1"/>
    <col min="1287" max="1287" width="12.8984375" style="181" customWidth="1"/>
    <col min="1288" max="1288" width="14.69921875" style="181" customWidth="1"/>
    <col min="1289" max="1289" width="13.8984375" style="181" customWidth="1"/>
    <col min="1290" max="1290" width="13.09765625" style="181" customWidth="1"/>
    <col min="1291" max="1292" width="9.09765625" style="181"/>
    <col min="1293" max="1293" width="17.296875" style="181" customWidth="1"/>
    <col min="1294" max="1296" width="9.09765625" style="181"/>
    <col min="1297" max="1297" width="12.3984375" style="181" customWidth="1"/>
    <col min="1298" max="1536" width="9.09765625" style="181"/>
    <col min="1537" max="1537" width="10.09765625" style="181" customWidth="1"/>
    <col min="1538" max="1538" width="10" style="181" customWidth="1"/>
    <col min="1539" max="1539" width="15.59765625" style="181" customWidth="1"/>
    <col min="1540" max="1540" width="15" style="181" customWidth="1"/>
    <col min="1541" max="1542" width="8.59765625" style="181" customWidth="1"/>
    <col min="1543" max="1543" width="12.8984375" style="181" customWidth="1"/>
    <col min="1544" max="1544" width="14.69921875" style="181" customWidth="1"/>
    <col min="1545" max="1545" width="13.8984375" style="181" customWidth="1"/>
    <col min="1546" max="1546" width="13.09765625" style="181" customWidth="1"/>
    <col min="1547" max="1548" width="9.09765625" style="181"/>
    <col min="1549" max="1549" width="17.296875" style="181" customWidth="1"/>
    <col min="1550" max="1552" width="9.09765625" style="181"/>
    <col min="1553" max="1553" width="12.3984375" style="181" customWidth="1"/>
    <col min="1554" max="1792" width="9.09765625" style="181"/>
    <col min="1793" max="1793" width="10.09765625" style="181" customWidth="1"/>
    <col min="1794" max="1794" width="10" style="181" customWidth="1"/>
    <col min="1795" max="1795" width="15.59765625" style="181" customWidth="1"/>
    <col min="1796" max="1796" width="15" style="181" customWidth="1"/>
    <col min="1797" max="1798" width="8.59765625" style="181" customWidth="1"/>
    <col min="1799" max="1799" width="12.8984375" style="181" customWidth="1"/>
    <col min="1800" max="1800" width="14.69921875" style="181" customWidth="1"/>
    <col min="1801" max="1801" width="13.8984375" style="181" customWidth="1"/>
    <col min="1802" max="1802" width="13.09765625" style="181" customWidth="1"/>
    <col min="1803" max="1804" width="9.09765625" style="181"/>
    <col min="1805" max="1805" width="17.296875" style="181" customWidth="1"/>
    <col min="1806" max="1808" width="9.09765625" style="181"/>
    <col min="1809" max="1809" width="12.3984375" style="181" customWidth="1"/>
    <col min="1810" max="2048" width="9.09765625" style="181"/>
    <col min="2049" max="2049" width="10.09765625" style="181" customWidth="1"/>
    <col min="2050" max="2050" width="10" style="181" customWidth="1"/>
    <col min="2051" max="2051" width="15.59765625" style="181" customWidth="1"/>
    <col min="2052" max="2052" width="15" style="181" customWidth="1"/>
    <col min="2053" max="2054" width="8.59765625" style="181" customWidth="1"/>
    <col min="2055" max="2055" width="12.8984375" style="181" customWidth="1"/>
    <col min="2056" max="2056" width="14.69921875" style="181" customWidth="1"/>
    <col min="2057" max="2057" width="13.8984375" style="181" customWidth="1"/>
    <col min="2058" max="2058" width="13.09765625" style="181" customWidth="1"/>
    <col min="2059" max="2060" width="9.09765625" style="181"/>
    <col min="2061" max="2061" width="17.296875" style="181" customWidth="1"/>
    <col min="2062" max="2064" width="9.09765625" style="181"/>
    <col min="2065" max="2065" width="12.3984375" style="181" customWidth="1"/>
    <col min="2066" max="2304" width="9.09765625" style="181"/>
    <col min="2305" max="2305" width="10.09765625" style="181" customWidth="1"/>
    <col min="2306" max="2306" width="10" style="181" customWidth="1"/>
    <col min="2307" max="2307" width="15.59765625" style="181" customWidth="1"/>
    <col min="2308" max="2308" width="15" style="181" customWidth="1"/>
    <col min="2309" max="2310" width="8.59765625" style="181" customWidth="1"/>
    <col min="2311" max="2311" width="12.8984375" style="181" customWidth="1"/>
    <col min="2312" max="2312" width="14.69921875" style="181" customWidth="1"/>
    <col min="2313" max="2313" width="13.8984375" style="181" customWidth="1"/>
    <col min="2314" max="2314" width="13.09765625" style="181" customWidth="1"/>
    <col min="2315" max="2316" width="9.09765625" style="181"/>
    <col min="2317" max="2317" width="17.296875" style="181" customWidth="1"/>
    <col min="2318" max="2320" width="9.09765625" style="181"/>
    <col min="2321" max="2321" width="12.3984375" style="181" customWidth="1"/>
    <col min="2322" max="2560" width="9.09765625" style="181"/>
    <col min="2561" max="2561" width="10.09765625" style="181" customWidth="1"/>
    <col min="2562" max="2562" width="10" style="181" customWidth="1"/>
    <col min="2563" max="2563" width="15.59765625" style="181" customWidth="1"/>
    <col min="2564" max="2564" width="15" style="181" customWidth="1"/>
    <col min="2565" max="2566" width="8.59765625" style="181" customWidth="1"/>
    <col min="2567" max="2567" width="12.8984375" style="181" customWidth="1"/>
    <col min="2568" max="2568" width="14.69921875" style="181" customWidth="1"/>
    <col min="2569" max="2569" width="13.8984375" style="181" customWidth="1"/>
    <col min="2570" max="2570" width="13.09765625" style="181" customWidth="1"/>
    <col min="2571" max="2572" width="9.09765625" style="181"/>
    <col min="2573" max="2573" width="17.296875" style="181" customWidth="1"/>
    <col min="2574" max="2576" width="9.09765625" style="181"/>
    <col min="2577" max="2577" width="12.3984375" style="181" customWidth="1"/>
    <col min="2578" max="2816" width="9.09765625" style="181"/>
    <col min="2817" max="2817" width="10.09765625" style="181" customWidth="1"/>
    <col min="2818" max="2818" width="10" style="181" customWidth="1"/>
    <col min="2819" max="2819" width="15.59765625" style="181" customWidth="1"/>
    <col min="2820" max="2820" width="15" style="181" customWidth="1"/>
    <col min="2821" max="2822" width="8.59765625" style="181" customWidth="1"/>
    <col min="2823" max="2823" width="12.8984375" style="181" customWidth="1"/>
    <col min="2824" max="2824" width="14.69921875" style="181" customWidth="1"/>
    <col min="2825" max="2825" width="13.8984375" style="181" customWidth="1"/>
    <col min="2826" max="2826" width="13.09765625" style="181" customWidth="1"/>
    <col min="2827" max="2828" width="9.09765625" style="181"/>
    <col min="2829" max="2829" width="17.296875" style="181" customWidth="1"/>
    <col min="2830" max="2832" width="9.09765625" style="181"/>
    <col min="2833" max="2833" width="12.3984375" style="181" customWidth="1"/>
    <col min="2834" max="3072" width="9.09765625" style="181"/>
    <col min="3073" max="3073" width="10.09765625" style="181" customWidth="1"/>
    <col min="3074" max="3074" width="10" style="181" customWidth="1"/>
    <col min="3075" max="3075" width="15.59765625" style="181" customWidth="1"/>
    <col min="3076" max="3076" width="15" style="181" customWidth="1"/>
    <col min="3077" max="3078" width="8.59765625" style="181" customWidth="1"/>
    <col min="3079" max="3079" width="12.8984375" style="181" customWidth="1"/>
    <col min="3080" max="3080" width="14.69921875" style="181" customWidth="1"/>
    <col min="3081" max="3081" width="13.8984375" style="181" customWidth="1"/>
    <col min="3082" max="3082" width="13.09765625" style="181" customWidth="1"/>
    <col min="3083" max="3084" width="9.09765625" style="181"/>
    <col min="3085" max="3085" width="17.296875" style="181" customWidth="1"/>
    <col min="3086" max="3088" width="9.09765625" style="181"/>
    <col min="3089" max="3089" width="12.3984375" style="181" customWidth="1"/>
    <col min="3090" max="3328" width="9.09765625" style="181"/>
    <col min="3329" max="3329" width="10.09765625" style="181" customWidth="1"/>
    <col min="3330" max="3330" width="10" style="181" customWidth="1"/>
    <col min="3331" max="3331" width="15.59765625" style="181" customWidth="1"/>
    <col min="3332" max="3332" width="15" style="181" customWidth="1"/>
    <col min="3333" max="3334" width="8.59765625" style="181" customWidth="1"/>
    <col min="3335" max="3335" width="12.8984375" style="181" customWidth="1"/>
    <col min="3336" max="3336" width="14.69921875" style="181" customWidth="1"/>
    <col min="3337" max="3337" width="13.8984375" style="181" customWidth="1"/>
    <col min="3338" max="3338" width="13.09765625" style="181" customWidth="1"/>
    <col min="3339" max="3340" width="9.09765625" style="181"/>
    <col min="3341" max="3341" width="17.296875" style="181" customWidth="1"/>
    <col min="3342" max="3344" width="9.09765625" style="181"/>
    <col min="3345" max="3345" width="12.3984375" style="181" customWidth="1"/>
    <col min="3346" max="3584" width="9.09765625" style="181"/>
    <col min="3585" max="3585" width="10.09765625" style="181" customWidth="1"/>
    <col min="3586" max="3586" width="10" style="181" customWidth="1"/>
    <col min="3587" max="3587" width="15.59765625" style="181" customWidth="1"/>
    <col min="3588" max="3588" width="15" style="181" customWidth="1"/>
    <col min="3589" max="3590" width="8.59765625" style="181" customWidth="1"/>
    <col min="3591" max="3591" width="12.8984375" style="181" customWidth="1"/>
    <col min="3592" max="3592" width="14.69921875" style="181" customWidth="1"/>
    <col min="3593" max="3593" width="13.8984375" style="181" customWidth="1"/>
    <col min="3594" max="3594" width="13.09765625" style="181" customWidth="1"/>
    <col min="3595" max="3596" width="9.09765625" style="181"/>
    <col min="3597" max="3597" width="17.296875" style="181" customWidth="1"/>
    <col min="3598" max="3600" width="9.09765625" style="181"/>
    <col min="3601" max="3601" width="12.3984375" style="181" customWidth="1"/>
    <col min="3602" max="3840" width="9.09765625" style="181"/>
    <col min="3841" max="3841" width="10.09765625" style="181" customWidth="1"/>
    <col min="3842" max="3842" width="10" style="181" customWidth="1"/>
    <col min="3843" max="3843" width="15.59765625" style="181" customWidth="1"/>
    <col min="3844" max="3844" width="15" style="181" customWidth="1"/>
    <col min="3845" max="3846" width="8.59765625" style="181" customWidth="1"/>
    <col min="3847" max="3847" width="12.8984375" style="181" customWidth="1"/>
    <col min="3848" max="3848" width="14.69921875" style="181" customWidth="1"/>
    <col min="3849" max="3849" width="13.8984375" style="181" customWidth="1"/>
    <col min="3850" max="3850" width="13.09765625" style="181" customWidth="1"/>
    <col min="3851" max="3852" width="9.09765625" style="181"/>
    <col min="3853" max="3853" width="17.296875" style="181" customWidth="1"/>
    <col min="3854" max="3856" width="9.09765625" style="181"/>
    <col min="3857" max="3857" width="12.3984375" style="181" customWidth="1"/>
    <col min="3858" max="4096" width="9.09765625" style="181"/>
    <col min="4097" max="4097" width="10.09765625" style="181" customWidth="1"/>
    <col min="4098" max="4098" width="10" style="181" customWidth="1"/>
    <col min="4099" max="4099" width="15.59765625" style="181" customWidth="1"/>
    <col min="4100" max="4100" width="15" style="181" customWidth="1"/>
    <col min="4101" max="4102" width="8.59765625" style="181" customWidth="1"/>
    <col min="4103" max="4103" width="12.8984375" style="181" customWidth="1"/>
    <col min="4104" max="4104" width="14.69921875" style="181" customWidth="1"/>
    <col min="4105" max="4105" width="13.8984375" style="181" customWidth="1"/>
    <col min="4106" max="4106" width="13.09765625" style="181" customWidth="1"/>
    <col min="4107" max="4108" width="9.09765625" style="181"/>
    <col min="4109" max="4109" width="17.296875" style="181" customWidth="1"/>
    <col min="4110" max="4112" width="9.09765625" style="181"/>
    <col min="4113" max="4113" width="12.3984375" style="181" customWidth="1"/>
    <col min="4114" max="4352" width="9.09765625" style="181"/>
    <col min="4353" max="4353" width="10.09765625" style="181" customWidth="1"/>
    <col min="4354" max="4354" width="10" style="181" customWidth="1"/>
    <col min="4355" max="4355" width="15.59765625" style="181" customWidth="1"/>
    <col min="4356" max="4356" width="15" style="181" customWidth="1"/>
    <col min="4357" max="4358" width="8.59765625" style="181" customWidth="1"/>
    <col min="4359" max="4359" width="12.8984375" style="181" customWidth="1"/>
    <col min="4360" max="4360" width="14.69921875" style="181" customWidth="1"/>
    <col min="4361" max="4361" width="13.8984375" style="181" customWidth="1"/>
    <col min="4362" max="4362" width="13.09765625" style="181" customWidth="1"/>
    <col min="4363" max="4364" width="9.09765625" style="181"/>
    <col min="4365" max="4365" width="17.296875" style="181" customWidth="1"/>
    <col min="4366" max="4368" width="9.09765625" style="181"/>
    <col min="4369" max="4369" width="12.3984375" style="181" customWidth="1"/>
    <col min="4370" max="4608" width="9.09765625" style="181"/>
    <col min="4609" max="4609" width="10.09765625" style="181" customWidth="1"/>
    <col min="4610" max="4610" width="10" style="181" customWidth="1"/>
    <col min="4611" max="4611" width="15.59765625" style="181" customWidth="1"/>
    <col min="4612" max="4612" width="15" style="181" customWidth="1"/>
    <col min="4613" max="4614" width="8.59765625" style="181" customWidth="1"/>
    <col min="4615" max="4615" width="12.8984375" style="181" customWidth="1"/>
    <col min="4616" max="4616" width="14.69921875" style="181" customWidth="1"/>
    <col min="4617" max="4617" width="13.8984375" style="181" customWidth="1"/>
    <col min="4618" max="4618" width="13.09765625" style="181" customWidth="1"/>
    <col min="4619" max="4620" width="9.09765625" style="181"/>
    <col min="4621" max="4621" width="17.296875" style="181" customWidth="1"/>
    <col min="4622" max="4624" width="9.09765625" style="181"/>
    <col min="4625" max="4625" width="12.3984375" style="181" customWidth="1"/>
    <col min="4626" max="4864" width="9.09765625" style="181"/>
    <col min="4865" max="4865" width="10.09765625" style="181" customWidth="1"/>
    <col min="4866" max="4866" width="10" style="181" customWidth="1"/>
    <col min="4867" max="4867" width="15.59765625" style="181" customWidth="1"/>
    <col min="4868" max="4868" width="15" style="181" customWidth="1"/>
    <col min="4869" max="4870" width="8.59765625" style="181" customWidth="1"/>
    <col min="4871" max="4871" width="12.8984375" style="181" customWidth="1"/>
    <col min="4872" max="4872" width="14.69921875" style="181" customWidth="1"/>
    <col min="4873" max="4873" width="13.8984375" style="181" customWidth="1"/>
    <col min="4874" max="4874" width="13.09765625" style="181" customWidth="1"/>
    <col min="4875" max="4876" width="9.09765625" style="181"/>
    <col min="4877" max="4877" width="17.296875" style="181" customWidth="1"/>
    <col min="4878" max="4880" width="9.09765625" style="181"/>
    <col min="4881" max="4881" width="12.3984375" style="181" customWidth="1"/>
    <col min="4882" max="5120" width="9.09765625" style="181"/>
    <col min="5121" max="5121" width="10.09765625" style="181" customWidth="1"/>
    <col min="5122" max="5122" width="10" style="181" customWidth="1"/>
    <col min="5123" max="5123" width="15.59765625" style="181" customWidth="1"/>
    <col min="5124" max="5124" width="15" style="181" customWidth="1"/>
    <col min="5125" max="5126" width="8.59765625" style="181" customWidth="1"/>
    <col min="5127" max="5127" width="12.8984375" style="181" customWidth="1"/>
    <col min="5128" max="5128" width="14.69921875" style="181" customWidth="1"/>
    <col min="5129" max="5129" width="13.8984375" style="181" customWidth="1"/>
    <col min="5130" max="5130" width="13.09765625" style="181" customWidth="1"/>
    <col min="5131" max="5132" width="9.09765625" style="181"/>
    <col min="5133" max="5133" width="17.296875" style="181" customWidth="1"/>
    <col min="5134" max="5136" width="9.09765625" style="181"/>
    <col min="5137" max="5137" width="12.3984375" style="181" customWidth="1"/>
    <col min="5138" max="5376" width="9.09765625" style="181"/>
    <col min="5377" max="5377" width="10.09765625" style="181" customWidth="1"/>
    <col min="5378" max="5378" width="10" style="181" customWidth="1"/>
    <col min="5379" max="5379" width="15.59765625" style="181" customWidth="1"/>
    <col min="5380" max="5380" width="15" style="181" customWidth="1"/>
    <col min="5381" max="5382" width="8.59765625" style="181" customWidth="1"/>
    <col min="5383" max="5383" width="12.8984375" style="181" customWidth="1"/>
    <col min="5384" max="5384" width="14.69921875" style="181" customWidth="1"/>
    <col min="5385" max="5385" width="13.8984375" style="181" customWidth="1"/>
    <col min="5386" max="5386" width="13.09765625" style="181" customWidth="1"/>
    <col min="5387" max="5388" width="9.09765625" style="181"/>
    <col min="5389" max="5389" width="17.296875" style="181" customWidth="1"/>
    <col min="5390" max="5392" width="9.09765625" style="181"/>
    <col min="5393" max="5393" width="12.3984375" style="181" customWidth="1"/>
    <col min="5394" max="5632" width="9.09765625" style="181"/>
    <col min="5633" max="5633" width="10.09765625" style="181" customWidth="1"/>
    <col min="5634" max="5634" width="10" style="181" customWidth="1"/>
    <col min="5635" max="5635" width="15.59765625" style="181" customWidth="1"/>
    <col min="5636" max="5636" width="15" style="181" customWidth="1"/>
    <col min="5637" max="5638" width="8.59765625" style="181" customWidth="1"/>
    <col min="5639" max="5639" width="12.8984375" style="181" customWidth="1"/>
    <col min="5640" max="5640" width="14.69921875" style="181" customWidth="1"/>
    <col min="5641" max="5641" width="13.8984375" style="181" customWidth="1"/>
    <col min="5642" max="5642" width="13.09765625" style="181" customWidth="1"/>
    <col min="5643" max="5644" width="9.09765625" style="181"/>
    <col min="5645" max="5645" width="17.296875" style="181" customWidth="1"/>
    <col min="5646" max="5648" width="9.09765625" style="181"/>
    <col min="5649" max="5649" width="12.3984375" style="181" customWidth="1"/>
    <col min="5650" max="5888" width="9.09765625" style="181"/>
    <col min="5889" max="5889" width="10.09765625" style="181" customWidth="1"/>
    <col min="5890" max="5890" width="10" style="181" customWidth="1"/>
    <col min="5891" max="5891" width="15.59765625" style="181" customWidth="1"/>
    <col min="5892" max="5892" width="15" style="181" customWidth="1"/>
    <col min="5893" max="5894" width="8.59765625" style="181" customWidth="1"/>
    <col min="5895" max="5895" width="12.8984375" style="181" customWidth="1"/>
    <col min="5896" max="5896" width="14.69921875" style="181" customWidth="1"/>
    <col min="5897" max="5897" width="13.8984375" style="181" customWidth="1"/>
    <col min="5898" max="5898" width="13.09765625" style="181" customWidth="1"/>
    <col min="5899" max="5900" width="9.09765625" style="181"/>
    <col min="5901" max="5901" width="17.296875" style="181" customWidth="1"/>
    <col min="5902" max="5904" width="9.09765625" style="181"/>
    <col min="5905" max="5905" width="12.3984375" style="181" customWidth="1"/>
    <col min="5906" max="6144" width="9.09765625" style="181"/>
    <col min="6145" max="6145" width="10.09765625" style="181" customWidth="1"/>
    <col min="6146" max="6146" width="10" style="181" customWidth="1"/>
    <col min="6147" max="6147" width="15.59765625" style="181" customWidth="1"/>
    <col min="6148" max="6148" width="15" style="181" customWidth="1"/>
    <col min="6149" max="6150" width="8.59765625" style="181" customWidth="1"/>
    <col min="6151" max="6151" width="12.8984375" style="181" customWidth="1"/>
    <col min="6152" max="6152" width="14.69921875" style="181" customWidth="1"/>
    <col min="6153" max="6153" width="13.8984375" style="181" customWidth="1"/>
    <col min="6154" max="6154" width="13.09765625" style="181" customWidth="1"/>
    <col min="6155" max="6156" width="9.09765625" style="181"/>
    <col min="6157" max="6157" width="17.296875" style="181" customWidth="1"/>
    <col min="6158" max="6160" width="9.09765625" style="181"/>
    <col min="6161" max="6161" width="12.3984375" style="181" customWidth="1"/>
    <col min="6162" max="6400" width="9.09765625" style="181"/>
    <col min="6401" max="6401" width="10.09765625" style="181" customWidth="1"/>
    <col min="6402" max="6402" width="10" style="181" customWidth="1"/>
    <col min="6403" max="6403" width="15.59765625" style="181" customWidth="1"/>
    <col min="6404" max="6404" width="15" style="181" customWidth="1"/>
    <col min="6405" max="6406" width="8.59765625" style="181" customWidth="1"/>
    <col min="6407" max="6407" width="12.8984375" style="181" customWidth="1"/>
    <col min="6408" max="6408" width="14.69921875" style="181" customWidth="1"/>
    <col min="6409" max="6409" width="13.8984375" style="181" customWidth="1"/>
    <col min="6410" max="6410" width="13.09765625" style="181" customWidth="1"/>
    <col min="6411" max="6412" width="9.09765625" style="181"/>
    <col min="6413" max="6413" width="17.296875" style="181" customWidth="1"/>
    <col min="6414" max="6416" width="9.09765625" style="181"/>
    <col min="6417" max="6417" width="12.3984375" style="181" customWidth="1"/>
    <col min="6418" max="6656" width="9.09765625" style="181"/>
    <col min="6657" max="6657" width="10.09765625" style="181" customWidth="1"/>
    <col min="6658" max="6658" width="10" style="181" customWidth="1"/>
    <col min="6659" max="6659" width="15.59765625" style="181" customWidth="1"/>
    <col min="6660" max="6660" width="15" style="181" customWidth="1"/>
    <col min="6661" max="6662" width="8.59765625" style="181" customWidth="1"/>
    <col min="6663" max="6663" width="12.8984375" style="181" customWidth="1"/>
    <col min="6664" max="6664" width="14.69921875" style="181" customWidth="1"/>
    <col min="6665" max="6665" width="13.8984375" style="181" customWidth="1"/>
    <col min="6666" max="6666" width="13.09765625" style="181" customWidth="1"/>
    <col min="6667" max="6668" width="9.09765625" style="181"/>
    <col min="6669" max="6669" width="17.296875" style="181" customWidth="1"/>
    <col min="6670" max="6672" width="9.09765625" style="181"/>
    <col min="6673" max="6673" width="12.3984375" style="181" customWidth="1"/>
    <col min="6674" max="6912" width="9.09765625" style="181"/>
    <col min="6913" max="6913" width="10.09765625" style="181" customWidth="1"/>
    <col min="6914" max="6914" width="10" style="181" customWidth="1"/>
    <col min="6915" max="6915" width="15.59765625" style="181" customWidth="1"/>
    <col min="6916" max="6916" width="15" style="181" customWidth="1"/>
    <col min="6917" max="6918" width="8.59765625" style="181" customWidth="1"/>
    <col min="6919" max="6919" width="12.8984375" style="181" customWidth="1"/>
    <col min="6920" max="6920" width="14.69921875" style="181" customWidth="1"/>
    <col min="6921" max="6921" width="13.8984375" style="181" customWidth="1"/>
    <col min="6922" max="6922" width="13.09765625" style="181" customWidth="1"/>
    <col min="6923" max="6924" width="9.09765625" style="181"/>
    <col min="6925" max="6925" width="17.296875" style="181" customWidth="1"/>
    <col min="6926" max="6928" width="9.09765625" style="181"/>
    <col min="6929" max="6929" width="12.3984375" style="181" customWidth="1"/>
    <col min="6930" max="7168" width="9.09765625" style="181"/>
    <col min="7169" max="7169" width="10.09765625" style="181" customWidth="1"/>
    <col min="7170" max="7170" width="10" style="181" customWidth="1"/>
    <col min="7171" max="7171" width="15.59765625" style="181" customWidth="1"/>
    <col min="7172" max="7172" width="15" style="181" customWidth="1"/>
    <col min="7173" max="7174" width="8.59765625" style="181" customWidth="1"/>
    <col min="7175" max="7175" width="12.8984375" style="181" customWidth="1"/>
    <col min="7176" max="7176" width="14.69921875" style="181" customWidth="1"/>
    <col min="7177" max="7177" width="13.8984375" style="181" customWidth="1"/>
    <col min="7178" max="7178" width="13.09765625" style="181" customWidth="1"/>
    <col min="7179" max="7180" width="9.09765625" style="181"/>
    <col min="7181" max="7181" width="17.296875" style="181" customWidth="1"/>
    <col min="7182" max="7184" width="9.09765625" style="181"/>
    <col min="7185" max="7185" width="12.3984375" style="181" customWidth="1"/>
    <col min="7186" max="7424" width="9.09765625" style="181"/>
    <col min="7425" max="7425" width="10.09765625" style="181" customWidth="1"/>
    <col min="7426" max="7426" width="10" style="181" customWidth="1"/>
    <col min="7427" max="7427" width="15.59765625" style="181" customWidth="1"/>
    <col min="7428" max="7428" width="15" style="181" customWidth="1"/>
    <col min="7429" max="7430" width="8.59765625" style="181" customWidth="1"/>
    <col min="7431" max="7431" width="12.8984375" style="181" customWidth="1"/>
    <col min="7432" max="7432" width="14.69921875" style="181" customWidth="1"/>
    <col min="7433" max="7433" width="13.8984375" style="181" customWidth="1"/>
    <col min="7434" max="7434" width="13.09765625" style="181" customWidth="1"/>
    <col min="7435" max="7436" width="9.09765625" style="181"/>
    <col min="7437" max="7437" width="17.296875" style="181" customWidth="1"/>
    <col min="7438" max="7440" width="9.09765625" style="181"/>
    <col min="7441" max="7441" width="12.3984375" style="181" customWidth="1"/>
    <col min="7442" max="7680" width="9.09765625" style="181"/>
    <col min="7681" max="7681" width="10.09765625" style="181" customWidth="1"/>
    <col min="7682" max="7682" width="10" style="181" customWidth="1"/>
    <col min="7683" max="7683" width="15.59765625" style="181" customWidth="1"/>
    <col min="7684" max="7684" width="15" style="181" customWidth="1"/>
    <col min="7685" max="7686" width="8.59765625" style="181" customWidth="1"/>
    <col min="7687" max="7687" width="12.8984375" style="181" customWidth="1"/>
    <col min="7688" max="7688" width="14.69921875" style="181" customWidth="1"/>
    <col min="7689" max="7689" width="13.8984375" style="181" customWidth="1"/>
    <col min="7690" max="7690" width="13.09765625" style="181" customWidth="1"/>
    <col min="7691" max="7692" width="9.09765625" style="181"/>
    <col min="7693" max="7693" width="17.296875" style="181" customWidth="1"/>
    <col min="7694" max="7696" width="9.09765625" style="181"/>
    <col min="7697" max="7697" width="12.3984375" style="181" customWidth="1"/>
    <col min="7698" max="7936" width="9.09765625" style="181"/>
    <col min="7937" max="7937" width="10.09765625" style="181" customWidth="1"/>
    <col min="7938" max="7938" width="10" style="181" customWidth="1"/>
    <col min="7939" max="7939" width="15.59765625" style="181" customWidth="1"/>
    <col min="7940" max="7940" width="15" style="181" customWidth="1"/>
    <col min="7941" max="7942" width="8.59765625" style="181" customWidth="1"/>
    <col min="7943" max="7943" width="12.8984375" style="181" customWidth="1"/>
    <col min="7944" max="7944" width="14.69921875" style="181" customWidth="1"/>
    <col min="7945" max="7945" width="13.8984375" style="181" customWidth="1"/>
    <col min="7946" max="7946" width="13.09765625" style="181" customWidth="1"/>
    <col min="7947" max="7948" width="9.09765625" style="181"/>
    <col min="7949" max="7949" width="17.296875" style="181" customWidth="1"/>
    <col min="7950" max="7952" width="9.09765625" style="181"/>
    <col min="7953" max="7953" width="12.3984375" style="181" customWidth="1"/>
    <col min="7954" max="8192" width="9.09765625" style="181"/>
    <col min="8193" max="8193" width="10.09765625" style="181" customWidth="1"/>
    <col min="8194" max="8194" width="10" style="181" customWidth="1"/>
    <col min="8195" max="8195" width="15.59765625" style="181" customWidth="1"/>
    <col min="8196" max="8196" width="15" style="181" customWidth="1"/>
    <col min="8197" max="8198" width="8.59765625" style="181" customWidth="1"/>
    <col min="8199" max="8199" width="12.8984375" style="181" customWidth="1"/>
    <col min="8200" max="8200" width="14.69921875" style="181" customWidth="1"/>
    <col min="8201" max="8201" width="13.8984375" style="181" customWidth="1"/>
    <col min="8202" max="8202" width="13.09765625" style="181" customWidth="1"/>
    <col min="8203" max="8204" width="9.09765625" style="181"/>
    <col min="8205" max="8205" width="17.296875" style="181" customWidth="1"/>
    <col min="8206" max="8208" width="9.09765625" style="181"/>
    <col min="8209" max="8209" width="12.3984375" style="181" customWidth="1"/>
    <col min="8210" max="8448" width="9.09765625" style="181"/>
    <col min="8449" max="8449" width="10.09765625" style="181" customWidth="1"/>
    <col min="8450" max="8450" width="10" style="181" customWidth="1"/>
    <col min="8451" max="8451" width="15.59765625" style="181" customWidth="1"/>
    <col min="8452" max="8452" width="15" style="181" customWidth="1"/>
    <col min="8453" max="8454" width="8.59765625" style="181" customWidth="1"/>
    <col min="8455" max="8455" width="12.8984375" style="181" customWidth="1"/>
    <col min="8456" max="8456" width="14.69921875" style="181" customWidth="1"/>
    <col min="8457" max="8457" width="13.8984375" style="181" customWidth="1"/>
    <col min="8458" max="8458" width="13.09765625" style="181" customWidth="1"/>
    <col min="8459" max="8460" width="9.09765625" style="181"/>
    <col min="8461" max="8461" width="17.296875" style="181" customWidth="1"/>
    <col min="8462" max="8464" width="9.09765625" style="181"/>
    <col min="8465" max="8465" width="12.3984375" style="181" customWidth="1"/>
    <col min="8466" max="8704" width="9.09765625" style="181"/>
    <col min="8705" max="8705" width="10.09765625" style="181" customWidth="1"/>
    <col min="8706" max="8706" width="10" style="181" customWidth="1"/>
    <col min="8707" max="8707" width="15.59765625" style="181" customWidth="1"/>
    <col min="8708" max="8708" width="15" style="181" customWidth="1"/>
    <col min="8709" max="8710" width="8.59765625" style="181" customWidth="1"/>
    <col min="8711" max="8711" width="12.8984375" style="181" customWidth="1"/>
    <col min="8712" max="8712" width="14.69921875" style="181" customWidth="1"/>
    <col min="8713" max="8713" width="13.8984375" style="181" customWidth="1"/>
    <col min="8714" max="8714" width="13.09765625" style="181" customWidth="1"/>
    <col min="8715" max="8716" width="9.09765625" style="181"/>
    <col min="8717" max="8717" width="17.296875" style="181" customWidth="1"/>
    <col min="8718" max="8720" width="9.09765625" style="181"/>
    <col min="8721" max="8721" width="12.3984375" style="181" customWidth="1"/>
    <col min="8722" max="8960" width="9.09765625" style="181"/>
    <col min="8961" max="8961" width="10.09765625" style="181" customWidth="1"/>
    <col min="8962" max="8962" width="10" style="181" customWidth="1"/>
    <col min="8963" max="8963" width="15.59765625" style="181" customWidth="1"/>
    <col min="8964" max="8964" width="15" style="181" customWidth="1"/>
    <col min="8965" max="8966" width="8.59765625" style="181" customWidth="1"/>
    <col min="8967" max="8967" width="12.8984375" style="181" customWidth="1"/>
    <col min="8968" max="8968" width="14.69921875" style="181" customWidth="1"/>
    <col min="8969" max="8969" width="13.8984375" style="181" customWidth="1"/>
    <col min="8970" max="8970" width="13.09765625" style="181" customWidth="1"/>
    <col min="8971" max="8972" width="9.09765625" style="181"/>
    <col min="8973" max="8973" width="17.296875" style="181" customWidth="1"/>
    <col min="8974" max="8976" width="9.09765625" style="181"/>
    <col min="8977" max="8977" width="12.3984375" style="181" customWidth="1"/>
    <col min="8978" max="9216" width="9.09765625" style="181"/>
    <col min="9217" max="9217" width="10.09765625" style="181" customWidth="1"/>
    <col min="9218" max="9218" width="10" style="181" customWidth="1"/>
    <col min="9219" max="9219" width="15.59765625" style="181" customWidth="1"/>
    <col min="9220" max="9220" width="15" style="181" customWidth="1"/>
    <col min="9221" max="9222" width="8.59765625" style="181" customWidth="1"/>
    <col min="9223" max="9223" width="12.8984375" style="181" customWidth="1"/>
    <col min="9224" max="9224" width="14.69921875" style="181" customWidth="1"/>
    <col min="9225" max="9225" width="13.8984375" style="181" customWidth="1"/>
    <col min="9226" max="9226" width="13.09765625" style="181" customWidth="1"/>
    <col min="9227" max="9228" width="9.09765625" style="181"/>
    <col min="9229" max="9229" width="17.296875" style="181" customWidth="1"/>
    <col min="9230" max="9232" width="9.09765625" style="181"/>
    <col min="9233" max="9233" width="12.3984375" style="181" customWidth="1"/>
    <col min="9234" max="9472" width="9.09765625" style="181"/>
    <col min="9473" max="9473" width="10.09765625" style="181" customWidth="1"/>
    <col min="9474" max="9474" width="10" style="181" customWidth="1"/>
    <col min="9475" max="9475" width="15.59765625" style="181" customWidth="1"/>
    <col min="9476" max="9476" width="15" style="181" customWidth="1"/>
    <col min="9477" max="9478" width="8.59765625" style="181" customWidth="1"/>
    <col min="9479" max="9479" width="12.8984375" style="181" customWidth="1"/>
    <col min="9480" max="9480" width="14.69921875" style="181" customWidth="1"/>
    <col min="9481" max="9481" width="13.8984375" style="181" customWidth="1"/>
    <col min="9482" max="9482" width="13.09765625" style="181" customWidth="1"/>
    <col min="9483" max="9484" width="9.09765625" style="181"/>
    <col min="9485" max="9485" width="17.296875" style="181" customWidth="1"/>
    <col min="9486" max="9488" width="9.09765625" style="181"/>
    <col min="9489" max="9489" width="12.3984375" style="181" customWidth="1"/>
    <col min="9490" max="9728" width="9.09765625" style="181"/>
    <col min="9729" max="9729" width="10.09765625" style="181" customWidth="1"/>
    <col min="9730" max="9730" width="10" style="181" customWidth="1"/>
    <col min="9731" max="9731" width="15.59765625" style="181" customWidth="1"/>
    <col min="9732" max="9732" width="15" style="181" customWidth="1"/>
    <col min="9733" max="9734" width="8.59765625" style="181" customWidth="1"/>
    <col min="9735" max="9735" width="12.8984375" style="181" customWidth="1"/>
    <col min="9736" max="9736" width="14.69921875" style="181" customWidth="1"/>
    <col min="9737" max="9737" width="13.8984375" style="181" customWidth="1"/>
    <col min="9738" max="9738" width="13.09765625" style="181" customWidth="1"/>
    <col min="9739" max="9740" width="9.09765625" style="181"/>
    <col min="9741" max="9741" width="17.296875" style="181" customWidth="1"/>
    <col min="9742" max="9744" width="9.09765625" style="181"/>
    <col min="9745" max="9745" width="12.3984375" style="181" customWidth="1"/>
    <col min="9746" max="9984" width="9.09765625" style="181"/>
    <col min="9985" max="9985" width="10.09765625" style="181" customWidth="1"/>
    <col min="9986" max="9986" width="10" style="181" customWidth="1"/>
    <col min="9987" max="9987" width="15.59765625" style="181" customWidth="1"/>
    <col min="9988" max="9988" width="15" style="181" customWidth="1"/>
    <col min="9989" max="9990" width="8.59765625" style="181" customWidth="1"/>
    <col min="9991" max="9991" width="12.8984375" style="181" customWidth="1"/>
    <col min="9992" max="9992" width="14.69921875" style="181" customWidth="1"/>
    <col min="9993" max="9993" width="13.8984375" style="181" customWidth="1"/>
    <col min="9994" max="9994" width="13.09765625" style="181" customWidth="1"/>
    <col min="9995" max="9996" width="9.09765625" style="181"/>
    <col min="9997" max="9997" width="17.296875" style="181" customWidth="1"/>
    <col min="9998" max="10000" width="9.09765625" style="181"/>
    <col min="10001" max="10001" width="12.3984375" style="181" customWidth="1"/>
    <col min="10002" max="10240" width="9.09765625" style="181"/>
    <col min="10241" max="10241" width="10.09765625" style="181" customWidth="1"/>
    <col min="10242" max="10242" width="10" style="181" customWidth="1"/>
    <col min="10243" max="10243" width="15.59765625" style="181" customWidth="1"/>
    <col min="10244" max="10244" width="15" style="181" customWidth="1"/>
    <col min="10245" max="10246" width="8.59765625" style="181" customWidth="1"/>
    <col min="10247" max="10247" width="12.8984375" style="181" customWidth="1"/>
    <col min="10248" max="10248" width="14.69921875" style="181" customWidth="1"/>
    <col min="10249" max="10249" width="13.8984375" style="181" customWidth="1"/>
    <col min="10250" max="10250" width="13.09765625" style="181" customWidth="1"/>
    <col min="10251" max="10252" width="9.09765625" style="181"/>
    <col min="10253" max="10253" width="17.296875" style="181" customWidth="1"/>
    <col min="10254" max="10256" width="9.09765625" style="181"/>
    <col min="10257" max="10257" width="12.3984375" style="181" customWidth="1"/>
    <col min="10258" max="10496" width="9.09765625" style="181"/>
    <col min="10497" max="10497" width="10.09765625" style="181" customWidth="1"/>
    <col min="10498" max="10498" width="10" style="181" customWidth="1"/>
    <col min="10499" max="10499" width="15.59765625" style="181" customWidth="1"/>
    <col min="10500" max="10500" width="15" style="181" customWidth="1"/>
    <col min="10501" max="10502" width="8.59765625" style="181" customWidth="1"/>
    <col min="10503" max="10503" width="12.8984375" style="181" customWidth="1"/>
    <col min="10504" max="10504" width="14.69921875" style="181" customWidth="1"/>
    <col min="10505" max="10505" width="13.8984375" style="181" customWidth="1"/>
    <col min="10506" max="10506" width="13.09765625" style="181" customWidth="1"/>
    <col min="10507" max="10508" width="9.09765625" style="181"/>
    <col min="10509" max="10509" width="17.296875" style="181" customWidth="1"/>
    <col min="10510" max="10512" width="9.09765625" style="181"/>
    <col min="10513" max="10513" width="12.3984375" style="181" customWidth="1"/>
    <col min="10514" max="10752" width="9.09765625" style="181"/>
    <col min="10753" max="10753" width="10.09765625" style="181" customWidth="1"/>
    <col min="10754" max="10754" width="10" style="181" customWidth="1"/>
    <col min="10755" max="10755" width="15.59765625" style="181" customWidth="1"/>
    <col min="10756" max="10756" width="15" style="181" customWidth="1"/>
    <col min="10757" max="10758" width="8.59765625" style="181" customWidth="1"/>
    <col min="10759" max="10759" width="12.8984375" style="181" customWidth="1"/>
    <col min="10760" max="10760" width="14.69921875" style="181" customWidth="1"/>
    <col min="10761" max="10761" width="13.8984375" style="181" customWidth="1"/>
    <col min="10762" max="10762" width="13.09765625" style="181" customWidth="1"/>
    <col min="10763" max="10764" width="9.09765625" style="181"/>
    <col min="10765" max="10765" width="17.296875" style="181" customWidth="1"/>
    <col min="10766" max="10768" width="9.09765625" style="181"/>
    <col min="10769" max="10769" width="12.3984375" style="181" customWidth="1"/>
    <col min="10770" max="11008" width="9.09765625" style="181"/>
    <col min="11009" max="11009" width="10.09765625" style="181" customWidth="1"/>
    <col min="11010" max="11010" width="10" style="181" customWidth="1"/>
    <col min="11011" max="11011" width="15.59765625" style="181" customWidth="1"/>
    <col min="11012" max="11012" width="15" style="181" customWidth="1"/>
    <col min="11013" max="11014" width="8.59765625" style="181" customWidth="1"/>
    <col min="11015" max="11015" width="12.8984375" style="181" customWidth="1"/>
    <col min="11016" max="11016" width="14.69921875" style="181" customWidth="1"/>
    <col min="11017" max="11017" width="13.8984375" style="181" customWidth="1"/>
    <col min="11018" max="11018" width="13.09765625" style="181" customWidth="1"/>
    <col min="11019" max="11020" width="9.09765625" style="181"/>
    <col min="11021" max="11021" width="17.296875" style="181" customWidth="1"/>
    <col min="11022" max="11024" width="9.09765625" style="181"/>
    <col min="11025" max="11025" width="12.3984375" style="181" customWidth="1"/>
    <col min="11026" max="11264" width="9.09765625" style="181"/>
    <col min="11265" max="11265" width="10.09765625" style="181" customWidth="1"/>
    <col min="11266" max="11266" width="10" style="181" customWidth="1"/>
    <col min="11267" max="11267" width="15.59765625" style="181" customWidth="1"/>
    <col min="11268" max="11268" width="15" style="181" customWidth="1"/>
    <col min="11269" max="11270" width="8.59765625" style="181" customWidth="1"/>
    <col min="11271" max="11271" width="12.8984375" style="181" customWidth="1"/>
    <col min="11272" max="11272" width="14.69921875" style="181" customWidth="1"/>
    <col min="11273" max="11273" width="13.8984375" style="181" customWidth="1"/>
    <col min="11274" max="11274" width="13.09765625" style="181" customWidth="1"/>
    <col min="11275" max="11276" width="9.09765625" style="181"/>
    <col min="11277" max="11277" width="17.296875" style="181" customWidth="1"/>
    <col min="11278" max="11280" width="9.09765625" style="181"/>
    <col min="11281" max="11281" width="12.3984375" style="181" customWidth="1"/>
    <col min="11282" max="11520" width="9.09765625" style="181"/>
    <col min="11521" max="11521" width="10.09765625" style="181" customWidth="1"/>
    <col min="11522" max="11522" width="10" style="181" customWidth="1"/>
    <col min="11523" max="11523" width="15.59765625" style="181" customWidth="1"/>
    <col min="11524" max="11524" width="15" style="181" customWidth="1"/>
    <col min="11525" max="11526" width="8.59765625" style="181" customWidth="1"/>
    <col min="11527" max="11527" width="12.8984375" style="181" customWidth="1"/>
    <col min="11528" max="11528" width="14.69921875" style="181" customWidth="1"/>
    <col min="11529" max="11529" width="13.8984375" style="181" customWidth="1"/>
    <col min="11530" max="11530" width="13.09765625" style="181" customWidth="1"/>
    <col min="11531" max="11532" width="9.09765625" style="181"/>
    <col min="11533" max="11533" width="17.296875" style="181" customWidth="1"/>
    <col min="11534" max="11536" width="9.09765625" style="181"/>
    <col min="11537" max="11537" width="12.3984375" style="181" customWidth="1"/>
    <col min="11538" max="11776" width="9.09765625" style="181"/>
    <col min="11777" max="11777" width="10.09765625" style="181" customWidth="1"/>
    <col min="11778" max="11778" width="10" style="181" customWidth="1"/>
    <col min="11779" max="11779" width="15.59765625" style="181" customWidth="1"/>
    <col min="11780" max="11780" width="15" style="181" customWidth="1"/>
    <col min="11781" max="11782" width="8.59765625" style="181" customWidth="1"/>
    <col min="11783" max="11783" width="12.8984375" style="181" customWidth="1"/>
    <col min="11784" max="11784" width="14.69921875" style="181" customWidth="1"/>
    <col min="11785" max="11785" width="13.8984375" style="181" customWidth="1"/>
    <col min="11786" max="11786" width="13.09765625" style="181" customWidth="1"/>
    <col min="11787" max="11788" width="9.09765625" style="181"/>
    <col min="11789" max="11789" width="17.296875" style="181" customWidth="1"/>
    <col min="11790" max="11792" width="9.09765625" style="181"/>
    <col min="11793" max="11793" width="12.3984375" style="181" customWidth="1"/>
    <col min="11794" max="12032" width="9.09765625" style="181"/>
    <col min="12033" max="12033" width="10.09765625" style="181" customWidth="1"/>
    <col min="12034" max="12034" width="10" style="181" customWidth="1"/>
    <col min="12035" max="12035" width="15.59765625" style="181" customWidth="1"/>
    <col min="12036" max="12036" width="15" style="181" customWidth="1"/>
    <col min="12037" max="12038" width="8.59765625" style="181" customWidth="1"/>
    <col min="12039" max="12039" width="12.8984375" style="181" customWidth="1"/>
    <col min="12040" max="12040" width="14.69921875" style="181" customWidth="1"/>
    <col min="12041" max="12041" width="13.8984375" style="181" customWidth="1"/>
    <col min="12042" max="12042" width="13.09765625" style="181" customWidth="1"/>
    <col min="12043" max="12044" width="9.09765625" style="181"/>
    <col min="12045" max="12045" width="17.296875" style="181" customWidth="1"/>
    <col min="12046" max="12048" width="9.09765625" style="181"/>
    <col min="12049" max="12049" width="12.3984375" style="181" customWidth="1"/>
    <col min="12050" max="12288" width="9.09765625" style="181"/>
    <col min="12289" max="12289" width="10.09765625" style="181" customWidth="1"/>
    <col min="12290" max="12290" width="10" style="181" customWidth="1"/>
    <col min="12291" max="12291" width="15.59765625" style="181" customWidth="1"/>
    <col min="12292" max="12292" width="15" style="181" customWidth="1"/>
    <col min="12293" max="12294" width="8.59765625" style="181" customWidth="1"/>
    <col min="12295" max="12295" width="12.8984375" style="181" customWidth="1"/>
    <col min="12296" max="12296" width="14.69921875" style="181" customWidth="1"/>
    <col min="12297" max="12297" width="13.8984375" style="181" customWidth="1"/>
    <col min="12298" max="12298" width="13.09765625" style="181" customWidth="1"/>
    <col min="12299" max="12300" width="9.09765625" style="181"/>
    <col min="12301" max="12301" width="17.296875" style="181" customWidth="1"/>
    <col min="12302" max="12304" width="9.09765625" style="181"/>
    <col min="12305" max="12305" width="12.3984375" style="181" customWidth="1"/>
    <col min="12306" max="12544" width="9.09765625" style="181"/>
    <col min="12545" max="12545" width="10.09765625" style="181" customWidth="1"/>
    <col min="12546" max="12546" width="10" style="181" customWidth="1"/>
    <col min="12547" max="12547" width="15.59765625" style="181" customWidth="1"/>
    <col min="12548" max="12548" width="15" style="181" customWidth="1"/>
    <col min="12549" max="12550" width="8.59765625" style="181" customWidth="1"/>
    <col min="12551" max="12551" width="12.8984375" style="181" customWidth="1"/>
    <col min="12552" max="12552" width="14.69921875" style="181" customWidth="1"/>
    <col min="12553" max="12553" width="13.8984375" style="181" customWidth="1"/>
    <col min="12554" max="12554" width="13.09765625" style="181" customWidth="1"/>
    <col min="12555" max="12556" width="9.09765625" style="181"/>
    <col min="12557" max="12557" width="17.296875" style="181" customWidth="1"/>
    <col min="12558" max="12560" width="9.09765625" style="181"/>
    <col min="12561" max="12561" width="12.3984375" style="181" customWidth="1"/>
    <col min="12562" max="12800" width="9.09765625" style="181"/>
    <col min="12801" max="12801" width="10.09765625" style="181" customWidth="1"/>
    <col min="12802" max="12802" width="10" style="181" customWidth="1"/>
    <col min="12803" max="12803" width="15.59765625" style="181" customWidth="1"/>
    <col min="12804" max="12804" width="15" style="181" customWidth="1"/>
    <col min="12805" max="12806" width="8.59765625" style="181" customWidth="1"/>
    <col min="12807" max="12807" width="12.8984375" style="181" customWidth="1"/>
    <col min="12808" max="12808" width="14.69921875" style="181" customWidth="1"/>
    <col min="12809" max="12809" width="13.8984375" style="181" customWidth="1"/>
    <col min="12810" max="12810" width="13.09765625" style="181" customWidth="1"/>
    <col min="12811" max="12812" width="9.09765625" style="181"/>
    <col min="12813" max="12813" width="17.296875" style="181" customWidth="1"/>
    <col min="12814" max="12816" width="9.09765625" style="181"/>
    <col min="12817" max="12817" width="12.3984375" style="181" customWidth="1"/>
    <col min="12818" max="13056" width="9.09765625" style="181"/>
    <col min="13057" max="13057" width="10.09765625" style="181" customWidth="1"/>
    <col min="13058" max="13058" width="10" style="181" customWidth="1"/>
    <col min="13059" max="13059" width="15.59765625" style="181" customWidth="1"/>
    <col min="13060" max="13060" width="15" style="181" customWidth="1"/>
    <col min="13061" max="13062" width="8.59765625" style="181" customWidth="1"/>
    <col min="13063" max="13063" width="12.8984375" style="181" customWidth="1"/>
    <col min="13064" max="13064" width="14.69921875" style="181" customWidth="1"/>
    <col min="13065" max="13065" width="13.8984375" style="181" customWidth="1"/>
    <col min="13066" max="13066" width="13.09765625" style="181" customWidth="1"/>
    <col min="13067" max="13068" width="9.09765625" style="181"/>
    <col min="13069" max="13069" width="17.296875" style="181" customWidth="1"/>
    <col min="13070" max="13072" width="9.09765625" style="181"/>
    <col min="13073" max="13073" width="12.3984375" style="181" customWidth="1"/>
    <col min="13074" max="13312" width="9.09765625" style="181"/>
    <col min="13313" max="13313" width="10.09765625" style="181" customWidth="1"/>
    <col min="13314" max="13314" width="10" style="181" customWidth="1"/>
    <col min="13315" max="13315" width="15.59765625" style="181" customWidth="1"/>
    <col min="13316" max="13316" width="15" style="181" customWidth="1"/>
    <col min="13317" max="13318" width="8.59765625" style="181" customWidth="1"/>
    <col min="13319" max="13319" width="12.8984375" style="181" customWidth="1"/>
    <col min="13320" max="13320" width="14.69921875" style="181" customWidth="1"/>
    <col min="13321" max="13321" width="13.8984375" style="181" customWidth="1"/>
    <col min="13322" max="13322" width="13.09765625" style="181" customWidth="1"/>
    <col min="13323" max="13324" width="9.09765625" style="181"/>
    <col min="13325" max="13325" width="17.296875" style="181" customWidth="1"/>
    <col min="13326" max="13328" width="9.09765625" style="181"/>
    <col min="13329" max="13329" width="12.3984375" style="181" customWidth="1"/>
    <col min="13330" max="13568" width="9.09765625" style="181"/>
    <col min="13569" max="13569" width="10.09765625" style="181" customWidth="1"/>
    <col min="13570" max="13570" width="10" style="181" customWidth="1"/>
    <col min="13571" max="13571" width="15.59765625" style="181" customWidth="1"/>
    <col min="13572" max="13572" width="15" style="181" customWidth="1"/>
    <col min="13573" max="13574" width="8.59765625" style="181" customWidth="1"/>
    <col min="13575" max="13575" width="12.8984375" style="181" customWidth="1"/>
    <col min="13576" max="13576" width="14.69921875" style="181" customWidth="1"/>
    <col min="13577" max="13577" width="13.8984375" style="181" customWidth="1"/>
    <col min="13578" max="13578" width="13.09765625" style="181" customWidth="1"/>
    <col min="13579" max="13580" width="9.09765625" style="181"/>
    <col min="13581" max="13581" width="17.296875" style="181" customWidth="1"/>
    <col min="13582" max="13584" width="9.09765625" style="181"/>
    <col min="13585" max="13585" width="12.3984375" style="181" customWidth="1"/>
    <col min="13586" max="13824" width="9.09765625" style="181"/>
    <col min="13825" max="13825" width="10.09765625" style="181" customWidth="1"/>
    <col min="13826" max="13826" width="10" style="181" customWidth="1"/>
    <col min="13827" max="13827" width="15.59765625" style="181" customWidth="1"/>
    <col min="13828" max="13828" width="15" style="181" customWidth="1"/>
    <col min="13829" max="13830" width="8.59765625" style="181" customWidth="1"/>
    <col min="13831" max="13831" width="12.8984375" style="181" customWidth="1"/>
    <col min="13832" max="13832" width="14.69921875" style="181" customWidth="1"/>
    <col min="13833" max="13833" width="13.8984375" style="181" customWidth="1"/>
    <col min="13834" max="13834" width="13.09765625" style="181" customWidth="1"/>
    <col min="13835" max="13836" width="9.09765625" style="181"/>
    <col min="13837" max="13837" width="17.296875" style="181" customWidth="1"/>
    <col min="13838" max="13840" width="9.09765625" style="181"/>
    <col min="13841" max="13841" width="12.3984375" style="181" customWidth="1"/>
    <col min="13842" max="14080" width="9.09765625" style="181"/>
    <col min="14081" max="14081" width="10.09765625" style="181" customWidth="1"/>
    <col min="14082" max="14082" width="10" style="181" customWidth="1"/>
    <col min="14083" max="14083" width="15.59765625" style="181" customWidth="1"/>
    <col min="14084" max="14084" width="15" style="181" customWidth="1"/>
    <col min="14085" max="14086" width="8.59765625" style="181" customWidth="1"/>
    <col min="14087" max="14087" width="12.8984375" style="181" customWidth="1"/>
    <col min="14088" max="14088" width="14.69921875" style="181" customWidth="1"/>
    <col min="14089" max="14089" width="13.8984375" style="181" customWidth="1"/>
    <col min="14090" max="14090" width="13.09765625" style="181" customWidth="1"/>
    <col min="14091" max="14092" width="9.09765625" style="181"/>
    <col min="14093" max="14093" width="17.296875" style="181" customWidth="1"/>
    <col min="14094" max="14096" width="9.09765625" style="181"/>
    <col min="14097" max="14097" width="12.3984375" style="181" customWidth="1"/>
    <col min="14098" max="14336" width="9.09765625" style="181"/>
    <col min="14337" max="14337" width="10.09765625" style="181" customWidth="1"/>
    <col min="14338" max="14338" width="10" style="181" customWidth="1"/>
    <col min="14339" max="14339" width="15.59765625" style="181" customWidth="1"/>
    <col min="14340" max="14340" width="15" style="181" customWidth="1"/>
    <col min="14341" max="14342" width="8.59765625" style="181" customWidth="1"/>
    <col min="14343" max="14343" width="12.8984375" style="181" customWidth="1"/>
    <col min="14344" max="14344" width="14.69921875" style="181" customWidth="1"/>
    <col min="14345" max="14345" width="13.8984375" style="181" customWidth="1"/>
    <col min="14346" max="14346" width="13.09765625" style="181" customWidth="1"/>
    <col min="14347" max="14348" width="9.09765625" style="181"/>
    <col min="14349" max="14349" width="17.296875" style="181" customWidth="1"/>
    <col min="14350" max="14352" width="9.09765625" style="181"/>
    <col min="14353" max="14353" width="12.3984375" style="181" customWidth="1"/>
    <col min="14354" max="14592" width="9.09765625" style="181"/>
    <col min="14593" max="14593" width="10.09765625" style="181" customWidth="1"/>
    <col min="14594" max="14594" width="10" style="181" customWidth="1"/>
    <col min="14595" max="14595" width="15.59765625" style="181" customWidth="1"/>
    <col min="14596" max="14596" width="15" style="181" customWidth="1"/>
    <col min="14597" max="14598" width="8.59765625" style="181" customWidth="1"/>
    <col min="14599" max="14599" width="12.8984375" style="181" customWidth="1"/>
    <col min="14600" max="14600" width="14.69921875" style="181" customWidth="1"/>
    <col min="14601" max="14601" width="13.8984375" style="181" customWidth="1"/>
    <col min="14602" max="14602" width="13.09765625" style="181" customWidth="1"/>
    <col min="14603" max="14604" width="9.09765625" style="181"/>
    <col min="14605" max="14605" width="17.296875" style="181" customWidth="1"/>
    <col min="14606" max="14608" width="9.09765625" style="181"/>
    <col min="14609" max="14609" width="12.3984375" style="181" customWidth="1"/>
    <col min="14610" max="14848" width="9.09765625" style="181"/>
    <col min="14849" max="14849" width="10.09765625" style="181" customWidth="1"/>
    <col min="14850" max="14850" width="10" style="181" customWidth="1"/>
    <col min="14851" max="14851" width="15.59765625" style="181" customWidth="1"/>
    <col min="14852" max="14852" width="15" style="181" customWidth="1"/>
    <col min="14853" max="14854" width="8.59765625" style="181" customWidth="1"/>
    <col min="14855" max="14855" width="12.8984375" style="181" customWidth="1"/>
    <col min="14856" max="14856" width="14.69921875" style="181" customWidth="1"/>
    <col min="14857" max="14857" width="13.8984375" style="181" customWidth="1"/>
    <col min="14858" max="14858" width="13.09765625" style="181" customWidth="1"/>
    <col min="14859" max="14860" width="9.09765625" style="181"/>
    <col min="14861" max="14861" width="17.296875" style="181" customWidth="1"/>
    <col min="14862" max="14864" width="9.09765625" style="181"/>
    <col min="14865" max="14865" width="12.3984375" style="181" customWidth="1"/>
    <col min="14866" max="15104" width="9.09765625" style="181"/>
    <col min="15105" max="15105" width="10.09765625" style="181" customWidth="1"/>
    <col min="15106" max="15106" width="10" style="181" customWidth="1"/>
    <col min="15107" max="15107" width="15.59765625" style="181" customWidth="1"/>
    <col min="15108" max="15108" width="15" style="181" customWidth="1"/>
    <col min="15109" max="15110" width="8.59765625" style="181" customWidth="1"/>
    <col min="15111" max="15111" width="12.8984375" style="181" customWidth="1"/>
    <col min="15112" max="15112" width="14.69921875" style="181" customWidth="1"/>
    <col min="15113" max="15113" width="13.8984375" style="181" customWidth="1"/>
    <col min="15114" max="15114" width="13.09765625" style="181" customWidth="1"/>
    <col min="15115" max="15116" width="9.09765625" style="181"/>
    <col min="15117" max="15117" width="17.296875" style="181" customWidth="1"/>
    <col min="15118" max="15120" width="9.09765625" style="181"/>
    <col min="15121" max="15121" width="12.3984375" style="181" customWidth="1"/>
    <col min="15122" max="15360" width="9.09765625" style="181"/>
    <col min="15361" max="15361" width="10.09765625" style="181" customWidth="1"/>
    <col min="15362" max="15362" width="10" style="181" customWidth="1"/>
    <col min="15363" max="15363" width="15.59765625" style="181" customWidth="1"/>
    <col min="15364" max="15364" width="15" style="181" customWidth="1"/>
    <col min="15365" max="15366" width="8.59765625" style="181" customWidth="1"/>
    <col min="15367" max="15367" width="12.8984375" style="181" customWidth="1"/>
    <col min="15368" max="15368" width="14.69921875" style="181" customWidth="1"/>
    <col min="15369" max="15369" width="13.8984375" style="181" customWidth="1"/>
    <col min="15370" max="15370" width="13.09765625" style="181" customWidth="1"/>
    <col min="15371" max="15372" width="9.09765625" style="181"/>
    <col min="15373" max="15373" width="17.296875" style="181" customWidth="1"/>
    <col min="15374" max="15376" width="9.09765625" style="181"/>
    <col min="15377" max="15377" width="12.3984375" style="181" customWidth="1"/>
    <col min="15378" max="15616" width="9.09765625" style="181"/>
    <col min="15617" max="15617" width="10.09765625" style="181" customWidth="1"/>
    <col min="15618" max="15618" width="10" style="181" customWidth="1"/>
    <col min="15619" max="15619" width="15.59765625" style="181" customWidth="1"/>
    <col min="15620" max="15620" width="15" style="181" customWidth="1"/>
    <col min="15621" max="15622" width="8.59765625" style="181" customWidth="1"/>
    <col min="15623" max="15623" width="12.8984375" style="181" customWidth="1"/>
    <col min="15624" max="15624" width="14.69921875" style="181" customWidth="1"/>
    <col min="15625" max="15625" width="13.8984375" style="181" customWidth="1"/>
    <col min="15626" max="15626" width="13.09765625" style="181" customWidth="1"/>
    <col min="15627" max="15628" width="9.09765625" style="181"/>
    <col min="15629" max="15629" width="17.296875" style="181" customWidth="1"/>
    <col min="15630" max="15632" width="9.09765625" style="181"/>
    <col min="15633" max="15633" width="12.3984375" style="181" customWidth="1"/>
    <col min="15634" max="15872" width="9.09765625" style="181"/>
    <col min="15873" max="15873" width="10.09765625" style="181" customWidth="1"/>
    <col min="15874" max="15874" width="10" style="181" customWidth="1"/>
    <col min="15875" max="15875" width="15.59765625" style="181" customWidth="1"/>
    <col min="15876" max="15876" width="15" style="181" customWidth="1"/>
    <col min="15877" max="15878" width="8.59765625" style="181" customWidth="1"/>
    <col min="15879" max="15879" width="12.8984375" style="181" customWidth="1"/>
    <col min="15880" max="15880" width="14.69921875" style="181" customWidth="1"/>
    <col min="15881" max="15881" width="13.8984375" style="181" customWidth="1"/>
    <col min="15882" max="15882" width="13.09765625" style="181" customWidth="1"/>
    <col min="15883" max="15884" width="9.09765625" style="181"/>
    <col min="15885" max="15885" width="17.296875" style="181" customWidth="1"/>
    <col min="15886" max="15888" width="9.09765625" style="181"/>
    <col min="15889" max="15889" width="12.3984375" style="181" customWidth="1"/>
    <col min="15890" max="16128" width="9.09765625" style="181"/>
    <col min="16129" max="16129" width="10.09765625" style="181" customWidth="1"/>
    <col min="16130" max="16130" width="10" style="181" customWidth="1"/>
    <col min="16131" max="16131" width="15.59765625" style="181" customWidth="1"/>
    <col min="16132" max="16132" width="15" style="181" customWidth="1"/>
    <col min="16133" max="16134" width="8.59765625" style="181" customWidth="1"/>
    <col min="16135" max="16135" width="12.8984375" style="181" customWidth="1"/>
    <col min="16136" max="16136" width="14.69921875" style="181" customWidth="1"/>
    <col min="16137" max="16137" width="13.8984375" style="181" customWidth="1"/>
    <col min="16138" max="16138" width="13.09765625" style="181" customWidth="1"/>
    <col min="16139" max="16140" width="9.09765625" style="181"/>
    <col min="16141" max="16141" width="17.296875" style="181" customWidth="1"/>
    <col min="16142" max="16144" width="9.09765625" style="181"/>
    <col min="16145" max="16145" width="12.3984375" style="181" customWidth="1"/>
    <col min="16146" max="16384" width="9.09765625" style="181"/>
  </cols>
  <sheetData>
    <row r="1" spans="1:17" s="7" customFormat="1" ht="26.25" customHeight="1" thickBot="1">
      <c r="A1" s="1" t="s">
        <v>0</v>
      </c>
      <c r="B1" s="2"/>
      <c r="C1" s="2"/>
      <c r="D1" s="3"/>
      <c r="E1" s="3"/>
      <c r="F1" s="3"/>
      <c r="G1" s="3"/>
      <c r="H1" s="4" t="s">
        <v>1</v>
      </c>
      <c r="I1" s="5"/>
      <c r="J1" s="6">
        <f ca="1">J3</f>
        <v>45162</v>
      </c>
    </row>
    <row r="2" spans="1:17" s="17" customFormat="1" ht="26.25" customHeight="1" thickTop="1">
      <c r="A2" s="8" t="s">
        <v>2</v>
      </c>
      <c r="B2" s="9"/>
      <c r="C2" s="10"/>
      <c r="D2" s="11" t="s">
        <v>3</v>
      </c>
      <c r="E2" s="11"/>
      <c r="F2" s="12"/>
      <c r="G2" s="13"/>
      <c r="H2" s="14"/>
      <c r="I2" s="15" t="s">
        <v>4</v>
      </c>
      <c r="J2" s="16" t="s">
        <v>5</v>
      </c>
      <c r="L2" s="18" t="s">
        <v>6</v>
      </c>
      <c r="M2" s="19">
        <v>10</v>
      </c>
      <c r="N2" s="20" t="s">
        <v>7</v>
      </c>
      <c r="O2" s="21"/>
      <c r="P2" s="21"/>
      <c r="Q2" s="21"/>
    </row>
    <row r="3" spans="1:17" s="17" customFormat="1" ht="26.25" customHeight="1">
      <c r="A3" s="22" t="s">
        <v>8</v>
      </c>
      <c r="B3" s="23"/>
      <c r="C3" s="23"/>
      <c r="D3" s="24" t="s">
        <v>9</v>
      </c>
      <c r="E3" s="24"/>
      <c r="F3" s="25"/>
      <c r="G3" s="26"/>
      <c r="H3" s="27"/>
      <c r="I3" s="28"/>
      <c r="J3" s="29">
        <f ca="1">TODAY()</f>
        <v>45162</v>
      </c>
      <c r="L3" s="30" t="s">
        <v>10</v>
      </c>
      <c r="M3" s="30" t="s">
        <v>11</v>
      </c>
      <c r="N3" s="30" t="s">
        <v>12</v>
      </c>
      <c r="O3" s="30" t="s">
        <v>13</v>
      </c>
      <c r="P3" s="31" t="s">
        <v>14</v>
      </c>
      <c r="Q3" s="30" t="s">
        <v>15</v>
      </c>
    </row>
    <row r="4" spans="1:17" s="17" customFormat="1" ht="26.25" customHeight="1" thickBot="1">
      <c r="A4" s="32" t="s">
        <v>16</v>
      </c>
      <c r="B4" s="33"/>
      <c r="C4" s="34" t="s">
        <v>17</v>
      </c>
      <c r="D4" s="35" t="s">
        <v>18</v>
      </c>
      <c r="E4" s="35"/>
      <c r="F4" s="36"/>
      <c r="G4" s="36"/>
      <c r="H4" s="37">
        <v>1260</v>
      </c>
      <c r="I4" s="38"/>
      <c r="J4" s="39"/>
      <c r="L4" s="40"/>
      <c r="M4" s="41" t="s">
        <v>19</v>
      </c>
      <c r="N4" s="42"/>
      <c r="O4" s="43">
        <f>+O11-O5-O6-O7-O8</f>
        <v>13.281734802396798</v>
      </c>
      <c r="P4" s="44"/>
      <c r="Q4" s="45">
        <v>1</v>
      </c>
    </row>
    <row r="5" spans="1:17" s="47" customFormat="1" ht="26.25" customHeight="1" thickTop="1" thickBot="1">
      <c r="A5" s="46" t="s">
        <v>20</v>
      </c>
      <c r="G5" s="48"/>
      <c r="J5" s="49"/>
      <c r="L5" s="50" t="s">
        <v>21</v>
      </c>
      <c r="M5" s="51" t="s">
        <v>22</v>
      </c>
      <c r="N5" s="52">
        <v>0.01</v>
      </c>
      <c r="O5" s="53">
        <f>+P5/N5</f>
        <v>1.4889815366289454</v>
      </c>
      <c r="P5" s="54">
        <f>+P11*(0.3/151.11)</f>
        <v>1.4889815366289454E-2</v>
      </c>
      <c r="Q5" s="55">
        <v>2</v>
      </c>
    </row>
    <row r="6" spans="1:17" s="65" customFormat="1" ht="26.25" customHeight="1" thickTop="1" thickBot="1">
      <c r="A6" s="56" t="s">
        <v>23</v>
      </c>
      <c r="B6" s="57"/>
      <c r="C6" s="58"/>
      <c r="D6" s="59" t="s">
        <v>24</v>
      </c>
      <c r="E6" s="59"/>
      <c r="F6" s="60"/>
      <c r="G6" s="61" t="s">
        <v>25</v>
      </c>
      <c r="H6" s="62"/>
      <c r="I6" s="63" t="s">
        <v>26</v>
      </c>
      <c r="J6" s="64"/>
      <c r="L6" s="50"/>
      <c r="M6" s="51" t="s">
        <v>27</v>
      </c>
      <c r="N6" s="66">
        <v>0.65</v>
      </c>
      <c r="O6" s="53">
        <f>+P6/N6</f>
        <v>1.9013148852338839</v>
      </c>
      <c r="P6" s="67">
        <f>+P11*(24.9/151.11)</f>
        <v>1.2358546754020245</v>
      </c>
      <c r="Q6" s="55">
        <v>3</v>
      </c>
    </row>
    <row r="7" spans="1:17" s="65" customFormat="1" ht="26.25" customHeight="1" thickTop="1">
      <c r="A7" s="68" t="s">
        <v>28</v>
      </c>
      <c r="B7" s="69" t="s">
        <v>29</v>
      </c>
      <c r="C7" s="69" t="s">
        <v>29</v>
      </c>
      <c r="D7" s="70" t="s">
        <v>30</v>
      </c>
      <c r="E7" s="71" t="s">
        <v>31</v>
      </c>
      <c r="F7" s="72"/>
      <c r="G7" s="73" t="s">
        <v>32</v>
      </c>
      <c r="H7" s="74" t="s">
        <v>33</v>
      </c>
      <c r="I7" s="75" t="s">
        <v>34</v>
      </c>
      <c r="J7" s="76"/>
      <c r="L7" s="50"/>
      <c r="M7" s="51" t="s">
        <v>35</v>
      </c>
      <c r="N7" s="66">
        <v>0.37</v>
      </c>
      <c r="O7" s="53">
        <f>+P7/N7</f>
        <v>0.14889815366289455</v>
      </c>
      <c r="P7" s="67">
        <f>+P11*(1.11/151.11)</f>
        <v>5.5092316855270981E-2</v>
      </c>
      <c r="Q7" s="55">
        <v>4</v>
      </c>
    </row>
    <row r="8" spans="1:17" s="65" customFormat="1" ht="26.25" customHeight="1" thickBot="1">
      <c r="A8" s="77" t="s">
        <v>36</v>
      </c>
      <c r="B8" s="78" t="s">
        <v>37</v>
      </c>
      <c r="C8" s="78" t="s">
        <v>38</v>
      </c>
      <c r="D8" s="79" t="s">
        <v>39</v>
      </c>
      <c r="E8" s="78" t="s">
        <v>40</v>
      </c>
      <c r="F8" s="80" t="s">
        <v>41</v>
      </c>
      <c r="G8" s="81" t="s">
        <v>42</v>
      </c>
      <c r="H8" s="80" t="s">
        <v>43</v>
      </c>
      <c r="I8" s="82" t="s">
        <v>44</v>
      </c>
      <c r="J8" s="83"/>
      <c r="L8" s="50"/>
      <c r="M8" s="84" t="s">
        <v>45</v>
      </c>
      <c r="N8" s="85">
        <v>0.47</v>
      </c>
      <c r="O8" s="86">
        <f>+P8/N8</f>
        <v>13.179070622077475</v>
      </c>
      <c r="P8" s="87">
        <f>+P11*(124.8/151.11)</f>
        <v>6.1941631923764131</v>
      </c>
      <c r="Q8" s="88">
        <v>5</v>
      </c>
    </row>
    <row r="9" spans="1:17" s="99" customFormat="1" ht="26.25" customHeight="1" thickTop="1">
      <c r="A9" s="89" t="s">
        <v>46</v>
      </c>
      <c r="B9" s="90" t="s">
        <v>47</v>
      </c>
      <c r="C9" s="91" t="s">
        <v>47</v>
      </c>
      <c r="D9" s="92" t="s">
        <v>48</v>
      </c>
      <c r="E9" s="93">
        <v>14.755826523659454</v>
      </c>
      <c r="F9" s="94"/>
      <c r="G9" s="95">
        <f>E9*H4/100</f>
        <v>185.92341419810913</v>
      </c>
      <c r="H9" s="96"/>
      <c r="I9" s="97" t="s">
        <v>49</v>
      </c>
      <c r="J9" s="98"/>
      <c r="L9" s="50"/>
      <c r="M9" s="100" t="s">
        <v>50</v>
      </c>
      <c r="N9" s="101">
        <v>0.25</v>
      </c>
      <c r="O9" s="102">
        <f>+P11/N11</f>
        <v>29.999999999999996</v>
      </c>
      <c r="P9" s="103">
        <f>+P15*(O18/(O18+1))*(100/(100+O19))</f>
        <v>7.4999999999999991</v>
      </c>
      <c r="Q9" s="30"/>
    </row>
    <row r="10" spans="1:17" s="99" customFormat="1" ht="26.25" customHeight="1">
      <c r="A10" s="104"/>
      <c r="B10" s="105" t="s">
        <v>51</v>
      </c>
      <c r="C10" s="105"/>
      <c r="D10" s="106" t="s">
        <v>52</v>
      </c>
      <c r="E10" s="107">
        <v>1.4889815366289454E-2</v>
      </c>
      <c r="F10" s="108">
        <v>1.4889815366289454E-2</v>
      </c>
      <c r="G10" s="109">
        <f>E10*H4/100</f>
        <v>0.18761167361524714</v>
      </c>
      <c r="H10" s="110"/>
      <c r="I10" s="111" t="s">
        <v>53</v>
      </c>
      <c r="J10" s="112"/>
      <c r="L10" s="113"/>
      <c r="M10" s="100" t="s">
        <v>54</v>
      </c>
      <c r="N10" s="114"/>
      <c r="O10" s="115" t="s">
        <v>55</v>
      </c>
      <c r="P10" s="116"/>
      <c r="Q10" s="117"/>
    </row>
    <row r="11" spans="1:17" s="99" customFormat="1" ht="26.25" customHeight="1">
      <c r="A11" s="104"/>
      <c r="B11" s="105" t="s">
        <v>56</v>
      </c>
      <c r="C11" s="105"/>
      <c r="D11" s="106" t="s">
        <v>57</v>
      </c>
      <c r="E11" s="118">
        <v>1.9013148852338839</v>
      </c>
      <c r="F11" s="119">
        <v>1.2358546754020245</v>
      </c>
      <c r="G11" s="120">
        <f>E11*H4/100</f>
        <v>23.95656755394694</v>
      </c>
      <c r="H11" s="110"/>
      <c r="I11" s="111" t="s">
        <v>58</v>
      </c>
      <c r="J11" s="112"/>
      <c r="L11" s="40"/>
      <c r="M11" s="41" t="s">
        <v>46</v>
      </c>
      <c r="N11" s="121">
        <v>0.25</v>
      </c>
      <c r="O11" s="43">
        <f>+P11/N11</f>
        <v>29.999999999999996</v>
      </c>
      <c r="P11" s="44">
        <f>+P15*(O18/(O18+1))*(100/(100+O19))</f>
        <v>7.4999999999999991</v>
      </c>
      <c r="Q11" s="122">
        <v>1</v>
      </c>
    </row>
    <row r="12" spans="1:17" s="99" customFormat="1" ht="26.25" customHeight="1">
      <c r="A12" s="104"/>
      <c r="B12" s="105" t="s">
        <v>59</v>
      </c>
      <c r="C12" s="105"/>
      <c r="D12" s="106" t="s">
        <v>60</v>
      </c>
      <c r="E12" s="118">
        <v>0.14889815366289455</v>
      </c>
      <c r="F12" s="119">
        <v>5.5092316855270981E-2</v>
      </c>
      <c r="G12" s="123">
        <f>E12*H4/100</f>
        <v>1.8761167361524713</v>
      </c>
      <c r="H12" s="110"/>
      <c r="I12" s="111"/>
      <c r="J12" s="112"/>
      <c r="L12" s="50" t="s">
        <v>61</v>
      </c>
      <c r="M12" s="51" t="s">
        <v>62</v>
      </c>
      <c r="N12" s="66">
        <v>0.2</v>
      </c>
      <c r="O12" s="53">
        <f>+P12/N12</f>
        <v>12.499999999999996</v>
      </c>
      <c r="P12" s="67">
        <f>+P15*1/(1+O18)*(100/(100+O19))</f>
        <v>2.4999999999999996</v>
      </c>
      <c r="Q12" s="55">
        <v>2</v>
      </c>
    </row>
    <row r="13" spans="1:17" s="99" customFormat="1" ht="26.25" customHeight="1">
      <c r="A13" s="104"/>
      <c r="B13" s="124" t="s">
        <v>63</v>
      </c>
      <c r="C13" s="105"/>
      <c r="D13" s="125" t="s">
        <v>64</v>
      </c>
      <c r="E13" s="126">
        <v>13.179070622077475</v>
      </c>
      <c r="F13" s="127">
        <v>6.1941631923764131</v>
      </c>
      <c r="G13" s="120">
        <f>E13*H4/100</f>
        <v>166.05628983817621</v>
      </c>
      <c r="H13" s="128"/>
      <c r="I13" s="129"/>
      <c r="J13" s="130"/>
      <c r="L13" s="50"/>
      <c r="M13" s="51" t="s">
        <v>19</v>
      </c>
      <c r="N13" s="55"/>
      <c r="O13" s="53">
        <f>+O15-O11-O12-O14</f>
        <v>57.1</v>
      </c>
      <c r="P13" s="67"/>
      <c r="Q13" s="55">
        <v>3</v>
      </c>
    </row>
    <row r="14" spans="1:17" s="99" customFormat="1" ht="26.25" customHeight="1">
      <c r="A14" s="131"/>
      <c r="B14" s="124" t="s">
        <v>47</v>
      </c>
      <c r="C14" s="105"/>
      <c r="D14" s="132" t="s">
        <v>65</v>
      </c>
      <c r="E14" s="133">
        <f>SUM(E9:E13)</f>
        <v>30</v>
      </c>
      <c r="F14" s="134">
        <f>SUM(F10:F13)</f>
        <v>7.4999999999999982</v>
      </c>
      <c r="G14" s="120">
        <f>E14*H4/100</f>
        <v>378</v>
      </c>
      <c r="H14" s="135"/>
      <c r="J14" s="112"/>
      <c r="L14" s="50"/>
      <c r="M14" s="84" t="s">
        <v>66</v>
      </c>
      <c r="N14" s="85">
        <v>0.5</v>
      </c>
      <c r="O14" s="86">
        <f>+P14/N14</f>
        <v>0.39999999999999997</v>
      </c>
      <c r="P14" s="136">
        <f>+P15*(O19/(100+O19))</f>
        <v>0.19999999999999998</v>
      </c>
      <c r="Q14" s="137" t="s">
        <v>67</v>
      </c>
    </row>
    <row r="15" spans="1:17" s="99" customFormat="1" ht="26.25" customHeight="1">
      <c r="A15" s="138" t="s">
        <v>68</v>
      </c>
      <c r="B15" s="139"/>
      <c r="C15" s="139"/>
      <c r="D15" s="140"/>
      <c r="E15" s="141"/>
      <c r="F15" s="140"/>
      <c r="G15" s="142"/>
      <c r="H15" s="143" t="s">
        <v>69</v>
      </c>
      <c r="I15" s="144"/>
      <c r="J15" s="145"/>
      <c r="L15" s="50"/>
      <c r="M15" s="146" t="s">
        <v>70</v>
      </c>
      <c r="N15" s="30"/>
      <c r="O15" s="147">
        <v>100</v>
      </c>
      <c r="P15" s="148">
        <f>+O15*(M2/100)*(1+O19/100)</f>
        <v>10.199999999999999</v>
      </c>
      <c r="Q15" s="30"/>
    </row>
    <row r="16" spans="1:17" s="99" customFormat="1" ht="26.25" customHeight="1">
      <c r="A16" s="149" t="s">
        <v>71</v>
      </c>
      <c r="B16" s="150"/>
      <c r="C16" s="150"/>
      <c r="D16" s="151" t="s">
        <v>72</v>
      </c>
      <c r="E16" s="152"/>
      <c r="F16" s="152"/>
      <c r="G16" s="152"/>
      <c r="H16" s="153" t="s">
        <v>73</v>
      </c>
      <c r="J16" s="154"/>
      <c r="L16" s="50"/>
      <c r="M16" s="100" t="s">
        <v>54</v>
      </c>
      <c r="N16" s="114"/>
      <c r="O16" s="115" t="s">
        <v>74</v>
      </c>
      <c r="P16" s="116"/>
      <c r="Q16" s="117"/>
    </row>
    <row r="17" spans="1:17" s="99" customFormat="1" ht="26.25" customHeight="1" thickBot="1">
      <c r="A17" s="155" t="s">
        <v>75</v>
      </c>
      <c r="B17" s="156"/>
      <c r="C17" s="156"/>
      <c r="D17" s="157" t="s">
        <v>76</v>
      </c>
      <c r="E17" s="158"/>
      <c r="F17" s="158"/>
      <c r="G17" s="158"/>
      <c r="H17" s="159"/>
      <c r="I17" s="160"/>
      <c r="J17" s="161"/>
      <c r="L17" s="162"/>
      <c r="M17" s="163"/>
      <c r="N17" s="164" t="s">
        <v>77</v>
      </c>
      <c r="O17" s="165">
        <v>5.01</v>
      </c>
      <c r="P17" s="166"/>
      <c r="Q17" s="167"/>
    </row>
    <row r="18" spans="1:17" s="99" customFormat="1" ht="26.25" customHeight="1" thickTop="1" thickBot="1">
      <c r="A18" s="46" t="s">
        <v>78</v>
      </c>
      <c r="B18" s="47"/>
      <c r="C18" s="47"/>
      <c r="D18" s="47"/>
      <c r="E18" s="47"/>
      <c r="F18" s="47"/>
      <c r="G18" s="48"/>
      <c r="H18" s="47"/>
      <c r="I18" s="47"/>
      <c r="J18" s="49"/>
      <c r="L18" s="162"/>
      <c r="M18" s="163"/>
      <c r="N18" s="164" t="s">
        <v>79</v>
      </c>
      <c r="O18" s="165">
        <v>3</v>
      </c>
      <c r="P18" s="166"/>
      <c r="Q18" s="167"/>
    </row>
    <row r="19" spans="1:17" s="99" customFormat="1" ht="26.25" customHeight="1" thickTop="1" thickBot="1">
      <c r="A19" s="56" t="s">
        <v>23</v>
      </c>
      <c r="B19" s="57"/>
      <c r="C19" s="58"/>
      <c r="D19" s="59" t="s">
        <v>24</v>
      </c>
      <c r="E19" s="59"/>
      <c r="F19" s="60"/>
      <c r="G19" s="61" t="s">
        <v>25</v>
      </c>
      <c r="H19" s="62"/>
      <c r="I19" s="63" t="s">
        <v>26</v>
      </c>
      <c r="J19" s="64"/>
      <c r="L19" s="162"/>
      <c r="M19" s="163"/>
      <c r="N19" s="20" t="s">
        <v>80</v>
      </c>
      <c r="O19" s="168">
        <v>2</v>
      </c>
      <c r="P19" s="169" t="s">
        <v>81</v>
      </c>
      <c r="Q19" s="167"/>
    </row>
    <row r="20" spans="1:17" s="99" customFormat="1" ht="26.25" customHeight="1" thickTop="1">
      <c r="A20" s="68" t="s">
        <v>28</v>
      </c>
      <c r="B20" s="69" t="s">
        <v>29</v>
      </c>
      <c r="C20" s="69" t="s">
        <v>29</v>
      </c>
      <c r="D20" s="70" t="s">
        <v>30</v>
      </c>
      <c r="E20" s="71" t="s">
        <v>31</v>
      </c>
      <c r="F20" s="72"/>
      <c r="G20" s="73" t="s">
        <v>32</v>
      </c>
      <c r="H20" s="74" t="s">
        <v>33</v>
      </c>
      <c r="I20" s="75" t="s">
        <v>34</v>
      </c>
      <c r="J20" s="76"/>
      <c r="L20" s="170"/>
      <c r="M20" s="171" t="s">
        <v>82</v>
      </c>
      <c r="N20" s="171"/>
      <c r="O20" s="171"/>
      <c r="P20" s="171"/>
      <c r="Q20" s="172"/>
    </row>
    <row r="21" spans="1:17" s="99" customFormat="1" ht="26.25" customHeight="1" thickBot="1">
      <c r="A21" s="77" t="s">
        <v>36</v>
      </c>
      <c r="B21" s="78" t="s">
        <v>37</v>
      </c>
      <c r="C21" s="78" t="s">
        <v>38</v>
      </c>
      <c r="D21" s="79" t="s">
        <v>39</v>
      </c>
      <c r="E21" s="78" t="s">
        <v>40</v>
      </c>
      <c r="F21" s="80" t="s">
        <v>41</v>
      </c>
      <c r="G21" s="81" t="s">
        <v>42</v>
      </c>
      <c r="H21" s="80" t="s">
        <v>43</v>
      </c>
      <c r="I21" s="82" t="s">
        <v>44</v>
      </c>
      <c r="J21" s="83"/>
      <c r="L21" s="173"/>
      <c r="M21" s="174" t="s">
        <v>83</v>
      </c>
      <c r="N21" s="174"/>
      <c r="O21" s="174"/>
      <c r="P21" s="174"/>
      <c r="Q21" s="175"/>
    </row>
    <row r="22" spans="1:17" s="99" customFormat="1" ht="26.25" customHeight="1" thickTop="1">
      <c r="A22" s="89" t="s">
        <v>84</v>
      </c>
      <c r="B22" s="176" t="s">
        <v>47</v>
      </c>
      <c r="C22" s="176" t="s">
        <v>47</v>
      </c>
      <c r="D22" s="177" t="s">
        <v>85</v>
      </c>
      <c r="E22" s="178">
        <v>29.999999999999996</v>
      </c>
      <c r="F22" s="179">
        <v>7.4999999999999991</v>
      </c>
      <c r="G22" s="120">
        <f>E22*H4/100</f>
        <v>377.99999999999994</v>
      </c>
      <c r="H22" s="180"/>
      <c r="I22" s="97" t="s">
        <v>49</v>
      </c>
      <c r="J22" s="98"/>
      <c r="L22" s="181"/>
      <c r="M22" s="181"/>
      <c r="N22" s="181"/>
      <c r="O22" s="181"/>
      <c r="P22" s="181"/>
      <c r="Q22" s="181"/>
    </row>
    <row r="23" spans="1:17" s="65" customFormat="1" ht="26.25" customHeight="1">
      <c r="A23" s="104"/>
      <c r="B23" s="105" t="s">
        <v>86</v>
      </c>
      <c r="C23" s="105"/>
      <c r="D23" s="182" t="s">
        <v>87</v>
      </c>
      <c r="E23" s="126">
        <v>12.499999999999996</v>
      </c>
      <c r="F23" s="127">
        <v>2.4999999999999996</v>
      </c>
      <c r="G23" s="183">
        <f>E23*H4/100</f>
        <v>157.49999999999997</v>
      </c>
      <c r="H23" s="128"/>
      <c r="I23" s="111" t="s">
        <v>88</v>
      </c>
      <c r="J23" s="112"/>
    </row>
    <row r="24" spans="1:17" s="47" customFormat="1" ht="26.25" customHeight="1">
      <c r="A24" s="131"/>
      <c r="B24" s="90" t="s">
        <v>89</v>
      </c>
      <c r="C24" s="90" t="s">
        <v>47</v>
      </c>
      <c r="D24" s="184" t="s">
        <v>90</v>
      </c>
      <c r="E24" s="185">
        <v>57.1</v>
      </c>
      <c r="F24" s="186"/>
      <c r="G24" s="95">
        <f>E24*H4/100</f>
        <v>719.46</v>
      </c>
      <c r="H24" s="187"/>
      <c r="I24" s="188" t="s">
        <v>58</v>
      </c>
      <c r="J24" s="189"/>
    </row>
    <row r="25" spans="1:17" s="47" customFormat="1" ht="26.25" customHeight="1">
      <c r="A25" s="190"/>
      <c r="B25" s="124" t="s">
        <v>91</v>
      </c>
      <c r="C25" s="124"/>
      <c r="D25" s="191" t="s">
        <v>92</v>
      </c>
      <c r="E25" s="192">
        <v>0.39999999999999997</v>
      </c>
      <c r="F25" s="193">
        <v>0.19999999999999998</v>
      </c>
      <c r="G25" s="120">
        <f>E25*H4/100</f>
        <v>5.0399999999999991</v>
      </c>
      <c r="H25" s="194"/>
      <c r="I25" s="195" t="s">
        <v>93</v>
      </c>
      <c r="J25" s="196"/>
    </row>
    <row r="26" spans="1:17" s="65" customFormat="1" ht="26.25" customHeight="1">
      <c r="A26" s="197"/>
      <c r="B26" s="124"/>
      <c r="C26" s="124"/>
      <c r="D26" s="198" t="s">
        <v>65</v>
      </c>
      <c r="E26" s="199">
        <f>SUM(E22:E25)</f>
        <v>100</v>
      </c>
      <c r="F26" s="200">
        <f>SUM(F22:F25)</f>
        <v>10.199999999999998</v>
      </c>
      <c r="G26" s="201">
        <f>SUM(G22:G25)</f>
        <v>1260</v>
      </c>
      <c r="H26" s="194"/>
      <c r="I26" s="202" t="s">
        <v>94</v>
      </c>
      <c r="J26" s="203"/>
    </row>
    <row r="27" spans="1:17" s="65" customFormat="1" ht="26.25" customHeight="1">
      <c r="A27" s="138" t="s">
        <v>68</v>
      </c>
      <c r="B27" s="139"/>
      <c r="C27" s="139"/>
      <c r="D27" s="140"/>
      <c r="E27" s="141"/>
      <c r="F27" s="140"/>
      <c r="G27" s="204"/>
      <c r="H27" s="143" t="s">
        <v>69</v>
      </c>
      <c r="I27" s="188" t="s">
        <v>95</v>
      </c>
      <c r="J27" s="203"/>
    </row>
    <row r="28" spans="1:17" s="65" customFormat="1" ht="26.25" customHeight="1">
      <c r="A28" s="149" t="s">
        <v>71</v>
      </c>
      <c r="B28" s="150"/>
      <c r="C28" s="150"/>
      <c r="D28" s="151" t="s">
        <v>72</v>
      </c>
      <c r="E28" s="152"/>
      <c r="F28" s="152"/>
      <c r="G28" s="152"/>
      <c r="H28" s="153" t="s">
        <v>73</v>
      </c>
      <c r="I28" s="99"/>
      <c r="J28" s="154"/>
    </row>
    <row r="29" spans="1:17" s="65" customFormat="1" ht="26.25" customHeight="1" thickBot="1">
      <c r="A29" s="155" t="s">
        <v>75</v>
      </c>
      <c r="B29" s="156"/>
      <c r="C29" s="156"/>
      <c r="D29" s="157" t="s">
        <v>76</v>
      </c>
      <c r="E29" s="158"/>
      <c r="F29" s="158"/>
      <c r="G29" s="158"/>
      <c r="H29" s="159"/>
      <c r="I29" s="160"/>
      <c r="J29" s="161"/>
    </row>
    <row r="30" spans="1:17" s="65" customFormat="1" ht="26.25" customHeight="1" thickTop="1" thickBot="1">
      <c r="A30" s="205" t="s">
        <v>96</v>
      </c>
      <c r="B30" s="48"/>
      <c r="C30" s="48"/>
      <c r="D30" s="48"/>
      <c r="E30" s="48"/>
      <c r="F30" s="48"/>
      <c r="G30" s="48"/>
      <c r="H30" s="48"/>
      <c r="I30" s="48"/>
      <c r="J30" s="206"/>
    </row>
    <row r="31" spans="1:17" s="65" customFormat="1" ht="26.25" customHeight="1" thickTop="1">
      <c r="A31" s="207"/>
      <c r="B31" s="208"/>
      <c r="C31" s="208"/>
      <c r="D31" s="208"/>
      <c r="E31" s="209"/>
      <c r="F31" s="210"/>
      <c r="G31" s="210"/>
      <c r="H31" s="211"/>
      <c r="I31" s="212"/>
      <c r="J31" s="213"/>
    </row>
    <row r="32" spans="1:17" s="65" customFormat="1" ht="26.25" customHeight="1">
      <c r="A32" s="207"/>
      <c r="B32" s="208"/>
      <c r="C32" s="208"/>
      <c r="D32" s="208"/>
      <c r="E32" s="209"/>
      <c r="F32" s="210"/>
      <c r="G32" s="210"/>
      <c r="H32" s="211"/>
      <c r="I32" s="212"/>
      <c r="J32" s="213"/>
    </row>
    <row r="33" spans="1:10" s="65" customFormat="1" ht="26.25" customHeight="1">
      <c r="A33" s="207"/>
      <c r="B33" s="208"/>
      <c r="C33" s="208"/>
      <c r="D33" s="208"/>
      <c r="E33" s="209"/>
      <c r="F33" s="210"/>
      <c r="G33" s="210"/>
      <c r="H33" s="211"/>
      <c r="I33" s="212"/>
      <c r="J33" s="213"/>
    </row>
    <row r="34" spans="1:10" s="65" customFormat="1" ht="26.25" customHeight="1" thickBot="1">
      <c r="A34" s="214"/>
      <c r="B34" s="215"/>
      <c r="C34" s="215"/>
      <c r="D34" s="215"/>
      <c r="E34" s="216"/>
      <c r="F34" s="216"/>
      <c r="G34" s="216"/>
      <c r="H34" s="217"/>
      <c r="I34" s="218"/>
      <c r="J34" s="219"/>
    </row>
    <row r="35" spans="1:10" s="65" customFormat="1" ht="26.25" customHeight="1" thickTop="1">
      <c r="A35" s="220" t="s">
        <v>97</v>
      </c>
      <c r="B35" s="221"/>
      <c r="C35" s="221"/>
      <c r="D35" s="222"/>
      <c r="E35" s="223" t="s">
        <v>98</v>
      </c>
      <c r="F35" s="224" t="s">
        <v>99</v>
      </c>
      <c r="G35" s="224"/>
      <c r="H35" s="225"/>
      <c r="I35" s="224" t="s">
        <v>100</v>
      </c>
      <c r="J35" s="226"/>
    </row>
    <row r="36" spans="1:10" s="65" customFormat="1" ht="26.25" customHeight="1" thickBot="1">
      <c r="A36" s="227"/>
      <c r="B36" s="228"/>
      <c r="C36" s="228"/>
      <c r="D36" s="229"/>
      <c r="E36" s="230" t="s">
        <v>101</v>
      </c>
      <c r="F36" s="231" t="s">
        <v>102</v>
      </c>
      <c r="G36" s="231"/>
      <c r="H36" s="232"/>
      <c r="I36" s="231" t="s">
        <v>100</v>
      </c>
      <c r="J36" s="233"/>
    </row>
    <row r="37" spans="1:10" s="7" customFormat="1" ht="22.5" customHeight="1" thickBot="1">
      <c r="A37" s="234" t="s">
        <v>103</v>
      </c>
      <c r="B37" s="235"/>
      <c r="C37" s="235"/>
      <c r="D37" s="236"/>
      <c r="E37" s="236"/>
      <c r="F37" s="236"/>
      <c r="G37" s="236"/>
      <c r="H37" s="237"/>
      <c r="I37" s="238" t="s">
        <v>104</v>
      </c>
      <c r="J37" s="239"/>
    </row>
    <row r="38" spans="1:10" s="7" customFormat="1" ht="26.25" customHeight="1" thickBot="1">
      <c r="A38" s="1" t="s">
        <v>0</v>
      </c>
      <c r="B38" s="2"/>
      <c r="C38" s="2"/>
      <c r="D38" s="3"/>
      <c r="E38" s="3"/>
      <c r="F38" s="3"/>
      <c r="G38" s="3"/>
      <c r="H38" s="4" t="s">
        <v>1</v>
      </c>
      <c r="I38" s="5"/>
      <c r="J38" s="6">
        <f ca="1">J3</f>
        <v>45162</v>
      </c>
    </row>
    <row r="39" spans="1:10" s="7" customFormat="1" ht="26.25" customHeight="1" thickTop="1">
      <c r="A39" s="8" t="s">
        <v>2</v>
      </c>
      <c r="B39" s="9"/>
      <c r="C39" s="9"/>
      <c r="D39" s="240" t="str">
        <f>D2</f>
        <v>ชื่อน้ำยาเคลือบ / Dip solution name :   MX520D Rev3 (10%)</v>
      </c>
      <c r="E39" s="11"/>
      <c r="F39" s="12"/>
      <c r="G39" s="13"/>
      <c r="H39" s="14"/>
      <c r="I39" s="15" t="s">
        <v>4</v>
      </c>
      <c r="J39" s="16" t="s">
        <v>5</v>
      </c>
    </row>
    <row r="40" spans="1:10" ht="26">
      <c r="A40" s="22" t="s">
        <v>105</v>
      </c>
      <c r="B40" s="23"/>
      <c r="C40" s="23"/>
      <c r="D40" s="241" t="str">
        <f>D3</f>
        <v>องค์ประกอบ / Compound :                 RFL &amp; P-RFL</v>
      </c>
      <c r="E40" s="24"/>
      <c r="F40" s="25"/>
      <c r="G40" s="26"/>
      <c r="H40" s="27"/>
      <c r="I40" s="28"/>
      <c r="J40" s="29">
        <f ca="1">J3</f>
        <v>45162</v>
      </c>
    </row>
    <row r="41" spans="1:10" ht="26.5" thickBot="1">
      <c r="A41" s="32" t="s">
        <v>16</v>
      </c>
      <c r="B41" s="33"/>
      <c r="C41" s="33" t="str">
        <f>C4</f>
        <v>: 230821-01</v>
      </c>
      <c r="D41" s="242" t="str">
        <f>D4</f>
        <v>ปริมาณน้ำยา / Dip solution quantity  (lites)  :</v>
      </c>
      <c r="E41" s="35"/>
      <c r="F41" s="36"/>
      <c r="G41" s="36"/>
      <c r="H41" s="243">
        <f>H4</f>
        <v>1260</v>
      </c>
      <c r="I41" s="38"/>
      <c r="J41" s="39"/>
    </row>
    <row r="42" spans="1:10" ht="27" thickTop="1" thickBot="1">
      <c r="A42" s="244" t="s">
        <v>106</v>
      </c>
      <c r="B42" s="245"/>
      <c r="C42" s="245"/>
      <c r="D42" s="246"/>
      <c r="E42" s="245"/>
      <c r="F42" s="245"/>
      <c r="G42" s="245"/>
      <c r="H42" s="47"/>
      <c r="I42" s="245"/>
      <c r="J42" s="247"/>
    </row>
    <row r="43" spans="1:10" ht="34.5" customHeight="1">
      <c r="A43" s="248" t="s">
        <v>107</v>
      </c>
      <c r="B43" s="249" t="s">
        <v>108</v>
      </c>
      <c r="C43" s="249" t="s">
        <v>109</v>
      </c>
      <c r="D43" s="249" t="s">
        <v>110</v>
      </c>
      <c r="E43" s="250" t="s">
        <v>111</v>
      </c>
      <c r="F43" s="250"/>
      <c r="G43" s="251" t="s">
        <v>112</v>
      </c>
      <c r="H43" s="221"/>
      <c r="I43" s="221"/>
      <c r="J43" s="252"/>
    </row>
    <row r="44" spans="1:10" ht="21" thickBot="1">
      <c r="A44" s="253" t="s">
        <v>36</v>
      </c>
      <c r="B44" s="254" t="s">
        <v>113</v>
      </c>
      <c r="C44" s="254" t="s">
        <v>114</v>
      </c>
      <c r="D44" s="254" t="s">
        <v>115</v>
      </c>
      <c r="E44" s="255" t="s">
        <v>116</v>
      </c>
      <c r="F44" s="255"/>
      <c r="G44" s="256"/>
      <c r="H44" s="257"/>
      <c r="I44" s="257"/>
      <c r="J44" s="258"/>
    </row>
    <row r="45" spans="1:10" ht="26.5" thickTop="1">
      <c r="A45" s="259" t="s">
        <v>46</v>
      </c>
      <c r="B45" s="260" t="s">
        <v>117</v>
      </c>
      <c r="C45" s="261" t="s">
        <v>118</v>
      </c>
      <c r="D45" s="260"/>
      <c r="E45" s="262" t="s">
        <v>119</v>
      </c>
      <c r="F45" s="262"/>
      <c r="G45" s="263" t="s">
        <v>120</v>
      </c>
      <c r="H45" s="264"/>
      <c r="I45" s="265"/>
      <c r="J45" s="266"/>
    </row>
    <row r="46" spans="1:10" ht="20.5">
      <c r="A46" s="267" t="s">
        <v>121</v>
      </c>
      <c r="B46" s="143" t="s">
        <v>122</v>
      </c>
      <c r="C46" s="268" t="s">
        <v>123</v>
      </c>
      <c r="D46" s="143"/>
      <c r="E46" s="269" t="s">
        <v>119</v>
      </c>
      <c r="F46" s="269"/>
      <c r="G46" s="270" t="s">
        <v>124</v>
      </c>
      <c r="H46" s="271"/>
      <c r="I46" s="271"/>
      <c r="J46" s="272"/>
    </row>
    <row r="47" spans="1:10" ht="20.5">
      <c r="A47" s="273"/>
      <c r="B47" s="143" t="s">
        <v>125</v>
      </c>
      <c r="C47" s="274" t="s">
        <v>126</v>
      </c>
      <c r="D47" s="143"/>
      <c r="E47" s="275" t="s">
        <v>119</v>
      </c>
      <c r="F47" s="275"/>
      <c r="G47" s="276" t="s">
        <v>127</v>
      </c>
      <c r="H47" s="271"/>
      <c r="I47" s="277"/>
      <c r="J47" s="203"/>
    </row>
    <row r="48" spans="1:10" ht="20.5">
      <c r="A48" s="278" t="s">
        <v>46</v>
      </c>
      <c r="B48" s="279" t="s">
        <v>117</v>
      </c>
      <c r="C48" s="280" t="s">
        <v>128</v>
      </c>
      <c r="D48" s="279"/>
      <c r="E48" s="281" t="s">
        <v>119</v>
      </c>
      <c r="F48" s="281"/>
      <c r="G48" s="276" t="s">
        <v>120</v>
      </c>
      <c r="H48" s="65"/>
      <c r="I48" s="277"/>
      <c r="J48" s="203"/>
    </row>
    <row r="49" spans="1:10" ht="20.5">
      <c r="A49" s="282" t="s">
        <v>129</v>
      </c>
      <c r="B49" s="143" t="s">
        <v>122</v>
      </c>
      <c r="C49" s="268" t="s">
        <v>130</v>
      </c>
      <c r="D49" s="143"/>
      <c r="E49" s="269" t="s">
        <v>119</v>
      </c>
      <c r="F49" s="269"/>
      <c r="G49" s="270" t="s">
        <v>124</v>
      </c>
      <c r="H49" s="271"/>
      <c r="I49" s="271"/>
      <c r="J49" s="272"/>
    </row>
    <row r="50" spans="1:10" ht="21" thickBot="1">
      <c r="A50" s="283"/>
      <c r="B50" s="284" t="s">
        <v>125</v>
      </c>
      <c r="C50" s="285" t="s">
        <v>126</v>
      </c>
      <c r="D50" s="284"/>
      <c r="E50" s="286" t="s">
        <v>119</v>
      </c>
      <c r="F50" s="286"/>
      <c r="G50" s="287" t="s">
        <v>127</v>
      </c>
      <c r="H50" s="232"/>
      <c r="I50" s="231"/>
      <c r="J50" s="233"/>
    </row>
    <row r="51" spans="1:10" ht="26.5" thickBot="1">
      <c r="A51" s="288" t="s">
        <v>131</v>
      </c>
      <c r="B51" s="289"/>
      <c r="C51" s="289"/>
      <c r="D51" s="290"/>
      <c r="E51" s="291"/>
      <c r="F51" s="289"/>
      <c r="G51" s="289"/>
      <c r="H51" s="289"/>
      <c r="I51" s="289"/>
      <c r="J51" s="292"/>
    </row>
    <row r="52" spans="1:10" ht="21.75" customHeight="1">
      <c r="A52" s="293" t="s">
        <v>84</v>
      </c>
      <c r="B52" s="294" t="s">
        <v>117</v>
      </c>
      <c r="C52" s="295" t="s">
        <v>132</v>
      </c>
      <c r="D52" s="294"/>
      <c r="E52" s="250" t="s">
        <v>119</v>
      </c>
      <c r="F52" s="250"/>
      <c r="G52" s="296" t="s">
        <v>120</v>
      </c>
      <c r="H52" s="225"/>
      <c r="I52" s="224"/>
      <c r="J52" s="226"/>
    </row>
    <row r="53" spans="1:10" ht="20.5">
      <c r="A53" s="267" t="s">
        <v>121</v>
      </c>
      <c r="B53" s="143" t="s">
        <v>122</v>
      </c>
      <c r="C53" s="268" t="s">
        <v>133</v>
      </c>
      <c r="D53" s="143"/>
      <c r="E53" s="269" t="s">
        <v>119</v>
      </c>
      <c r="F53" s="269"/>
      <c r="G53" s="270" t="s">
        <v>124</v>
      </c>
      <c r="H53" s="271"/>
      <c r="I53" s="271"/>
      <c r="J53" s="272"/>
    </row>
    <row r="54" spans="1:10" ht="20.5">
      <c r="A54" s="297"/>
      <c r="B54" s="143" t="s">
        <v>125</v>
      </c>
      <c r="C54" s="274" t="s">
        <v>134</v>
      </c>
      <c r="D54" s="143"/>
      <c r="E54" s="275" t="s">
        <v>119</v>
      </c>
      <c r="F54" s="275"/>
      <c r="G54" s="276" t="s">
        <v>127</v>
      </c>
      <c r="H54" s="271"/>
      <c r="I54" s="277"/>
      <c r="J54" s="203"/>
    </row>
    <row r="55" spans="1:10" ht="20.5">
      <c r="A55" s="278" t="s">
        <v>84</v>
      </c>
      <c r="B55" s="143" t="s">
        <v>117</v>
      </c>
      <c r="C55" s="268" t="s">
        <v>135</v>
      </c>
      <c r="D55" s="279"/>
      <c r="E55" s="281" t="s">
        <v>119</v>
      </c>
      <c r="F55" s="281"/>
      <c r="G55" s="276" t="s">
        <v>120</v>
      </c>
      <c r="H55" s="65"/>
      <c r="I55" s="277"/>
      <c r="J55" s="203"/>
    </row>
    <row r="56" spans="1:10" ht="20.5">
      <c r="A56" s="298" t="s">
        <v>136</v>
      </c>
      <c r="B56" s="143" t="s">
        <v>122</v>
      </c>
      <c r="C56" s="268" t="s">
        <v>137</v>
      </c>
      <c r="D56" s="143"/>
      <c r="E56" s="269" t="s">
        <v>119</v>
      </c>
      <c r="F56" s="269"/>
      <c r="G56" s="270" t="s">
        <v>124</v>
      </c>
      <c r="H56" s="271"/>
      <c r="I56" s="271"/>
      <c r="J56" s="272"/>
    </row>
    <row r="57" spans="1:10" ht="21" thickBot="1">
      <c r="A57" s="283"/>
      <c r="B57" s="284" t="s">
        <v>125</v>
      </c>
      <c r="C57" s="299" t="s">
        <v>138</v>
      </c>
      <c r="D57" s="284"/>
      <c r="E57" s="286" t="s">
        <v>119</v>
      </c>
      <c r="F57" s="286"/>
      <c r="G57" s="287" t="s">
        <v>127</v>
      </c>
      <c r="H57" s="232"/>
      <c r="I57" s="231"/>
      <c r="J57" s="233"/>
    </row>
    <row r="58" spans="1:10" ht="11.25" customHeight="1" thickBot="1">
      <c r="A58" s="300"/>
      <c r="B58" s="301"/>
      <c r="C58" s="301"/>
      <c r="D58" s="301"/>
      <c r="E58" s="231"/>
      <c r="F58" s="302"/>
      <c r="G58" s="231"/>
      <c r="H58" s="231"/>
      <c r="I58" s="231"/>
      <c r="J58" s="233"/>
    </row>
    <row r="59" spans="1:10" ht="27" thickTop="1" thickBot="1">
      <c r="A59" s="205" t="s">
        <v>96</v>
      </c>
      <c r="B59" s="48"/>
      <c r="C59" s="48"/>
      <c r="D59" s="48"/>
      <c r="E59" s="48"/>
      <c r="F59" s="48"/>
      <c r="G59" s="48"/>
      <c r="H59" s="48"/>
      <c r="I59" s="48"/>
      <c r="J59" s="206"/>
    </row>
    <row r="60" spans="1:10" ht="23.5" thickTop="1">
      <c r="A60" s="207"/>
      <c r="B60" s="208"/>
      <c r="C60" s="208"/>
      <c r="D60" s="208"/>
      <c r="E60" s="209"/>
      <c r="F60" s="210"/>
      <c r="G60" s="210"/>
      <c r="H60" s="211"/>
      <c r="I60" s="212"/>
      <c r="J60" s="213"/>
    </row>
    <row r="61" spans="1:10" ht="23">
      <c r="A61" s="207"/>
      <c r="B61" s="208"/>
      <c r="C61" s="208"/>
      <c r="D61" s="208"/>
      <c r="E61" s="209"/>
      <c r="F61" s="210"/>
      <c r="G61" s="210"/>
      <c r="H61" s="211"/>
      <c r="I61" s="212"/>
      <c r="J61" s="213"/>
    </row>
    <row r="62" spans="1:10" ht="23">
      <c r="A62" s="207"/>
      <c r="B62" s="208"/>
      <c r="C62" s="208"/>
      <c r="D62" s="208"/>
      <c r="E62" s="209"/>
      <c r="F62" s="210"/>
      <c r="G62" s="210"/>
      <c r="H62" s="211"/>
      <c r="I62" s="212"/>
      <c r="J62" s="213"/>
    </row>
    <row r="63" spans="1:10" ht="23">
      <c r="A63" s="207"/>
      <c r="B63" s="208"/>
      <c r="C63" s="208"/>
      <c r="D63" s="208"/>
      <c r="E63" s="209"/>
      <c r="F63" s="210"/>
      <c r="G63" s="210"/>
      <c r="H63" s="211"/>
      <c r="I63" s="212"/>
      <c r="J63" s="213"/>
    </row>
    <row r="64" spans="1:10" ht="23">
      <c r="A64" s="207"/>
      <c r="B64" s="208"/>
      <c r="C64" s="208"/>
      <c r="D64" s="208"/>
      <c r="E64" s="209"/>
      <c r="F64" s="210"/>
      <c r="G64" s="210"/>
      <c r="H64" s="211"/>
      <c r="I64" s="212"/>
      <c r="J64" s="213"/>
    </row>
    <row r="65" spans="1:10" ht="23">
      <c r="A65" s="207"/>
      <c r="B65" s="208"/>
      <c r="C65" s="208"/>
      <c r="D65" s="208"/>
      <c r="E65" s="209"/>
      <c r="F65" s="210"/>
      <c r="G65" s="210"/>
      <c r="H65" s="211"/>
      <c r="I65" s="212"/>
      <c r="J65" s="213"/>
    </row>
    <row r="66" spans="1:10" ht="23">
      <c r="A66" s="207"/>
      <c r="B66" s="210"/>
      <c r="C66" s="210"/>
      <c r="D66" s="208"/>
      <c r="E66" s="303"/>
      <c r="F66" s="210"/>
      <c r="G66" s="210"/>
      <c r="H66" s="210"/>
      <c r="I66" s="304"/>
      <c r="J66" s="305"/>
    </row>
    <row r="67" spans="1:10" ht="23">
      <c r="A67" s="306"/>
      <c r="B67" s="211"/>
      <c r="C67" s="211"/>
      <c r="D67" s="307"/>
      <c r="E67" s="308"/>
      <c r="F67" s="210"/>
      <c r="G67" s="210"/>
      <c r="H67" s="210"/>
      <c r="I67" s="304"/>
      <c r="J67" s="305"/>
    </row>
    <row r="68" spans="1:10" ht="23">
      <c r="A68" s="306"/>
      <c r="B68" s="211"/>
      <c r="C68" s="211"/>
      <c r="D68" s="307"/>
      <c r="E68" s="308"/>
      <c r="F68" s="210"/>
      <c r="G68" s="210"/>
      <c r="H68" s="210"/>
      <c r="I68" s="304"/>
      <c r="J68" s="305"/>
    </row>
    <row r="69" spans="1:10" ht="23">
      <c r="A69" s="306"/>
      <c r="B69" s="211"/>
      <c r="C69" s="211"/>
      <c r="D69" s="307"/>
      <c r="E69" s="308"/>
      <c r="F69" s="210"/>
      <c r="G69" s="210"/>
      <c r="H69" s="210"/>
      <c r="I69" s="304"/>
      <c r="J69" s="305"/>
    </row>
    <row r="70" spans="1:10" ht="23">
      <c r="A70" s="306"/>
      <c r="B70" s="211"/>
      <c r="C70" s="211"/>
      <c r="D70" s="307"/>
      <c r="E70" s="308"/>
      <c r="F70" s="210"/>
      <c r="G70" s="210"/>
      <c r="H70" s="210"/>
      <c r="I70" s="304"/>
      <c r="J70" s="305"/>
    </row>
    <row r="71" spans="1:10" ht="23">
      <c r="A71" s="306"/>
      <c r="B71" s="211"/>
      <c r="C71" s="211"/>
      <c r="D71" s="307"/>
      <c r="E71" s="308"/>
      <c r="F71" s="210"/>
      <c r="G71" s="210"/>
      <c r="H71" s="210"/>
      <c r="I71" s="304"/>
      <c r="J71" s="305"/>
    </row>
    <row r="72" spans="1:10" ht="23">
      <c r="A72" s="306"/>
      <c r="B72" s="211"/>
      <c r="C72" s="211"/>
      <c r="D72" s="307"/>
      <c r="E72" s="308"/>
      <c r="F72" s="210"/>
      <c r="G72" s="210"/>
      <c r="H72" s="210"/>
      <c r="I72" s="304"/>
      <c r="J72" s="305"/>
    </row>
    <row r="73" spans="1:10" ht="23">
      <c r="A73" s="306"/>
      <c r="B73" s="211"/>
      <c r="C73" s="211"/>
      <c r="D73" s="307"/>
      <c r="E73" s="308"/>
      <c r="F73" s="210"/>
      <c r="G73" s="210"/>
      <c r="H73" s="210"/>
      <c r="I73" s="304"/>
      <c r="J73" s="305"/>
    </row>
    <row r="74" spans="1:10" ht="23">
      <c r="A74" s="207"/>
      <c r="B74" s="208"/>
      <c r="C74" s="208"/>
      <c r="D74" s="208"/>
      <c r="E74" s="210"/>
      <c r="F74" s="309"/>
      <c r="G74" s="210"/>
      <c r="H74" s="210"/>
      <c r="I74" s="304"/>
      <c r="J74" s="305"/>
    </row>
    <row r="75" spans="1:10" ht="23.5" thickBot="1">
      <c r="A75" s="214"/>
      <c r="B75" s="215"/>
      <c r="C75" s="215"/>
      <c r="D75" s="215"/>
      <c r="E75" s="216"/>
      <c r="F75" s="216"/>
      <c r="G75" s="216"/>
      <c r="H75" s="217"/>
      <c r="I75" s="218"/>
      <c r="J75" s="219"/>
    </row>
    <row r="76" spans="1:10" ht="24.75" customHeight="1" thickTop="1">
      <c r="A76" s="220" t="s">
        <v>97</v>
      </c>
      <c r="B76" s="221"/>
      <c r="C76" s="221"/>
      <c r="D76" s="222"/>
      <c r="E76" s="223" t="s">
        <v>98</v>
      </c>
      <c r="F76" s="224" t="s">
        <v>99</v>
      </c>
      <c r="G76" s="224"/>
      <c r="H76" s="225"/>
      <c r="I76" s="224" t="s">
        <v>100</v>
      </c>
      <c r="J76" s="226"/>
    </row>
    <row r="77" spans="1:10" ht="24.75" customHeight="1" thickBot="1">
      <c r="A77" s="227"/>
      <c r="B77" s="228"/>
      <c r="C77" s="228"/>
      <c r="D77" s="229"/>
      <c r="E77" s="230" t="s">
        <v>101</v>
      </c>
      <c r="F77" s="231" t="s">
        <v>102</v>
      </c>
      <c r="G77" s="231"/>
      <c r="H77" s="232"/>
      <c r="I77" s="231" t="s">
        <v>100</v>
      </c>
      <c r="J77" s="233"/>
    </row>
    <row r="78" spans="1:10" ht="21" thickBot="1">
      <c r="A78" s="234" t="s">
        <v>103</v>
      </c>
      <c r="B78" s="234"/>
      <c r="C78" s="234"/>
      <c r="D78" s="310"/>
      <c r="E78" s="310"/>
      <c r="F78" s="310"/>
      <c r="G78" s="310"/>
      <c r="H78" s="310"/>
      <c r="I78" s="238" t="s">
        <v>104</v>
      </c>
      <c r="J78" s="239"/>
    </row>
  </sheetData>
  <protectedRanges>
    <protectedRange sqref="C4" name="Range1"/>
    <protectedRange sqref="H4" name="Range2"/>
  </protectedRanges>
  <mergeCells count="9">
    <mergeCell ref="G43:J44"/>
    <mergeCell ref="A76:C77"/>
    <mergeCell ref="I78:J78"/>
    <mergeCell ref="J3:J4"/>
    <mergeCell ref="A9:A14"/>
    <mergeCell ref="A22:A24"/>
    <mergeCell ref="A35:C36"/>
    <mergeCell ref="I37:J37"/>
    <mergeCell ref="J40:J41"/>
  </mergeCells>
  <pageMargins left="0.25" right="0.118110236220472" top="0.28000000000000003" bottom="0" header="0.15748031496063" footer="0.118110236220472"/>
  <pageSetup paperSize="9"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MX520DRev3(10%) KT3S71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Paiboon</dc:creator>
  <cp:lastModifiedBy>Paiboon</cp:lastModifiedBy>
  <dcterms:created xsi:type="dcterms:W3CDTF">2023-08-24T06:50:58Z</dcterms:created>
  <dcterms:modified xsi:type="dcterms:W3CDTF">2023-08-24T06:51:17Z</dcterms:modified>
</cp:coreProperties>
</file>