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1D08B755-2B9B-4B77-B3CB-BBDC5B152B5D}" xr6:coauthVersionLast="47" xr6:coauthVersionMax="47" xr10:uidLastSave="{00000000-0000-0000-0000-000000000000}"/>
  <bookViews>
    <workbookView xWindow="5295" yWindow="-16320" windowWidth="29040" windowHeight="15720" xr2:uid="{00000000-000D-0000-FFFF-FFFF00000000}"/>
  </bookViews>
  <sheets>
    <sheet name="Table of Contents" sheetId="5" r:id="rId1"/>
    <sheet name="Issuance" sheetId="2" r:id="rId2"/>
    <sheet name="Trading Volume" sheetId="8" r:id="rId3"/>
    <sheet name="Outstanding" sheetId="7" r:id="rId4"/>
  </sheets>
  <definedNames>
    <definedName name="_xlnm.Print_Area" localSheetId="1">Issuance!$A$1:$L$47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47" i="8" l="1"/>
  <c r="AI33" i="8"/>
  <c r="AR37" i="8"/>
  <c r="AR38" i="8"/>
  <c r="AR39" i="8"/>
  <c r="AR40" i="8"/>
  <c r="AS40" i="8"/>
  <c r="AR41" i="8"/>
  <c r="AR42" i="8"/>
  <c r="AR43" i="8"/>
  <c r="AR44" i="8"/>
  <c r="AR45" i="8"/>
  <c r="AR46" i="8"/>
  <c r="AR47" i="8"/>
  <c r="AR36" i="8"/>
  <c r="AM47" i="8"/>
  <c r="AL47" i="8"/>
  <c r="AR27" i="8"/>
  <c r="AR28" i="8"/>
  <c r="AR29" i="8"/>
  <c r="AR30" i="8"/>
  <c r="AR31" i="8"/>
  <c r="AS31" i="8"/>
  <c r="AR32" i="8"/>
  <c r="AR33" i="8"/>
  <c r="AS26" i="8"/>
  <c r="AR26" i="8"/>
  <c r="AL30" i="8"/>
  <c r="AL31" i="8"/>
  <c r="AL32" i="8"/>
  <c r="AL33" i="8"/>
  <c r="AL29" i="8"/>
  <c r="AL20" i="8"/>
  <c r="AL19" i="8"/>
  <c r="AM18" i="8"/>
  <c r="AL18" i="8"/>
  <c r="AL17" i="8"/>
  <c r="AL16" i="8"/>
  <c r="AL15" i="8"/>
  <c r="AL14" i="8"/>
  <c r="AL13" i="8"/>
  <c r="AL12" i="8"/>
  <c r="AL11" i="8"/>
  <c r="AL23" i="8"/>
  <c r="AS46" i="8"/>
  <c r="AS45" i="8"/>
  <c r="AS44" i="8"/>
  <c r="AS43" i="8"/>
  <c r="AS41" i="8"/>
  <c r="AS39" i="8"/>
  <c r="AS38" i="8"/>
  <c r="AS37" i="8"/>
  <c r="AS36" i="8"/>
  <c r="AS33" i="8"/>
  <c r="AS32" i="8"/>
  <c r="AM30" i="8"/>
  <c r="AS30" i="8"/>
  <c r="AS27" i="8"/>
  <c r="AM23" i="8"/>
  <c r="AM20" i="8"/>
  <c r="AM19" i="8"/>
  <c r="AM17" i="8"/>
  <c r="AM16" i="8"/>
  <c r="AM15" i="8"/>
  <c r="AM13" i="8"/>
  <c r="AM12" i="8"/>
  <c r="AM11" i="8"/>
  <c r="AJ33" i="8"/>
  <c r="AK33" i="8"/>
  <c r="AO33" i="8"/>
  <c r="AP33" i="8"/>
  <c r="AQ33" i="8"/>
  <c r="AI23" i="8"/>
  <c r="P47" i="2"/>
  <c r="Q47" i="2"/>
  <c r="R47" i="2"/>
  <c r="S47" i="2"/>
  <c r="T47" i="2"/>
  <c r="V47" i="2"/>
  <c r="W47" i="2"/>
  <c r="X47" i="2"/>
  <c r="Y47" i="2"/>
  <c r="Z47" i="2"/>
  <c r="AJ47" i="8"/>
  <c r="AK47" i="8"/>
  <c r="AO47" i="8"/>
  <c r="AP47" i="8"/>
  <c r="AQ47" i="8"/>
  <c r="V46" i="2"/>
  <c r="W46" i="2"/>
  <c r="X46" i="2"/>
  <c r="Y46" i="2"/>
  <c r="Z46" i="2"/>
  <c r="P33" i="2"/>
  <c r="Q33" i="2"/>
  <c r="R33" i="2"/>
  <c r="S33" i="2"/>
  <c r="T33" i="2"/>
  <c r="V33" i="2"/>
  <c r="W33" i="2"/>
  <c r="X33" i="2"/>
  <c r="Z33" i="2"/>
  <c r="AO46" i="8"/>
  <c r="AP46" i="8"/>
  <c r="AQ46" i="8"/>
  <c r="D25" i="7"/>
  <c r="AO45" i="8"/>
  <c r="AP45" i="8"/>
  <c r="AQ45" i="8"/>
  <c r="V45" i="2"/>
  <c r="W45" i="2"/>
  <c r="X45" i="2"/>
  <c r="Y45" i="2"/>
  <c r="Z45" i="2"/>
  <c r="AO44" i="8"/>
  <c r="AP44" i="8"/>
  <c r="AQ44" i="8"/>
  <c r="V44" i="2"/>
  <c r="W44" i="2"/>
  <c r="X44" i="2"/>
  <c r="Y44" i="2"/>
  <c r="Z44" i="2"/>
  <c r="V43" i="2"/>
  <c r="W43" i="2"/>
  <c r="X43" i="2"/>
  <c r="Y43" i="2"/>
  <c r="Z43" i="2"/>
  <c r="P32" i="2"/>
  <c r="Q32" i="2"/>
  <c r="R32" i="2"/>
  <c r="S32" i="2"/>
  <c r="T32" i="2"/>
  <c r="V32" i="2"/>
  <c r="W32" i="2"/>
  <c r="X32" i="2"/>
  <c r="Y32" i="2"/>
  <c r="Z32" i="2"/>
  <c r="AO43" i="8"/>
  <c r="AP43" i="8"/>
  <c r="AQ43" i="8"/>
  <c r="D19" i="7"/>
  <c r="AO42" i="8"/>
  <c r="AP42" i="8"/>
  <c r="AQ42" i="8"/>
  <c r="V42" i="2"/>
  <c r="W42" i="2"/>
  <c r="X42" i="2"/>
  <c r="Y42" i="2"/>
  <c r="Z42" i="2"/>
  <c r="AI20" i="8"/>
  <c r="AJ20" i="8"/>
  <c r="AK20" i="8"/>
  <c r="P20" i="2"/>
  <c r="Q20" i="2"/>
  <c r="R20" i="2"/>
  <c r="S20" i="2"/>
  <c r="T20" i="2"/>
  <c r="P31" i="2"/>
  <c r="Q31" i="2"/>
  <c r="R31" i="2"/>
  <c r="S31" i="2"/>
  <c r="T31" i="2"/>
  <c r="V31" i="2"/>
  <c r="W31" i="2"/>
  <c r="X31" i="2"/>
  <c r="Y31" i="2"/>
  <c r="Z31" i="2"/>
  <c r="P23" i="2"/>
  <c r="Q23" i="2"/>
  <c r="R23" i="2"/>
  <c r="P30" i="2"/>
  <c r="Q30" i="2"/>
  <c r="R30" i="2"/>
  <c r="S30" i="2"/>
  <c r="T30" i="2"/>
  <c r="V30" i="2"/>
  <c r="W30" i="2"/>
  <c r="X30" i="2"/>
  <c r="Z30" i="2"/>
  <c r="P29" i="2"/>
  <c r="Q29" i="2"/>
  <c r="R29" i="2"/>
  <c r="S29" i="2"/>
  <c r="T29" i="2"/>
  <c r="V29" i="2"/>
  <c r="W29" i="2"/>
  <c r="X29" i="2"/>
  <c r="Z29" i="2"/>
  <c r="E7" i="5"/>
  <c r="V28" i="2"/>
  <c r="W28" i="2"/>
  <c r="X28" i="2"/>
  <c r="Y28" i="2"/>
  <c r="Z28" i="2"/>
  <c r="AJ32" i="8"/>
  <c r="AO32" i="8"/>
  <c r="AP32" i="8"/>
  <c r="AI32" i="8"/>
  <c r="D18" i="7"/>
  <c r="AQ32" i="8"/>
  <c r="AK32" i="8"/>
  <c r="AK18" i="8"/>
  <c r="AJ31" i="8"/>
  <c r="AO31" i="8"/>
  <c r="AJ19" i="8"/>
  <c r="AI19" i="8"/>
  <c r="AK19" i="8"/>
  <c r="AQ31" i="8"/>
  <c r="AK31" i="8"/>
  <c r="AI31" i="8"/>
  <c r="AP31" i="8"/>
  <c r="P19" i="2"/>
  <c r="Q19" i="2"/>
  <c r="R19" i="2"/>
  <c r="S19" i="2"/>
  <c r="T19" i="2"/>
  <c r="D29" i="7"/>
  <c r="F29" i="7"/>
  <c r="AK23" i="8"/>
  <c r="AJ23" i="8"/>
  <c r="S23" i="2"/>
  <c r="T23" i="2"/>
  <c r="AI18" i="8"/>
  <c r="AJ18" i="8"/>
  <c r="D17" i="7"/>
  <c r="D28" i="7"/>
  <c r="F28" i="7"/>
  <c r="F23" i="7"/>
  <c r="F24" i="7"/>
  <c r="F25" i="7"/>
  <c r="F26" i="7"/>
  <c r="F27" i="7"/>
  <c r="F22" i="7"/>
  <c r="AO26" i="8"/>
  <c r="AP26" i="8"/>
  <c r="AQ26" i="8"/>
  <c r="AO27" i="8"/>
  <c r="AP27" i="8"/>
  <c r="AQ27" i="8"/>
  <c r="AO28" i="8"/>
  <c r="AP28" i="8"/>
  <c r="AQ28" i="8"/>
  <c r="AO29" i="8"/>
  <c r="AP29" i="8"/>
  <c r="AQ29" i="8"/>
  <c r="AO30" i="8"/>
  <c r="AP30" i="8"/>
  <c r="AQ30" i="8"/>
  <c r="Z41" i="2"/>
  <c r="W26" i="2"/>
  <c r="Y26" i="2"/>
  <c r="Z26" i="2"/>
  <c r="W27" i="2"/>
  <c r="X27" i="2"/>
  <c r="Z27" i="2"/>
  <c r="V27" i="2"/>
  <c r="V41" i="2"/>
  <c r="W41" i="2"/>
  <c r="X41" i="2"/>
  <c r="Y41" i="2"/>
  <c r="X26" i="2"/>
  <c r="V26" i="2"/>
  <c r="V36" i="2"/>
  <c r="W36" i="2"/>
  <c r="X36" i="2"/>
  <c r="Y36" i="2"/>
  <c r="Z36" i="2"/>
  <c r="V37" i="2"/>
  <c r="W37" i="2"/>
  <c r="X37" i="2"/>
  <c r="Y37" i="2"/>
  <c r="Z37" i="2"/>
  <c r="V38" i="2"/>
  <c r="W38" i="2"/>
  <c r="X38" i="2"/>
  <c r="Y38" i="2"/>
  <c r="Z38" i="2"/>
  <c r="V39" i="2"/>
  <c r="W39" i="2"/>
  <c r="X39" i="2"/>
  <c r="Y39" i="2"/>
  <c r="Z39" i="2"/>
  <c r="V40" i="2"/>
  <c r="W40" i="2"/>
  <c r="X40" i="2"/>
  <c r="Y40" i="2"/>
  <c r="Z40" i="2"/>
  <c r="S11" i="2"/>
  <c r="T11" i="2"/>
  <c r="S12" i="2"/>
  <c r="T12" i="2"/>
  <c r="S13" i="2"/>
  <c r="T13" i="2"/>
  <c r="S14" i="2"/>
  <c r="T14" i="2"/>
  <c r="S15" i="2"/>
  <c r="T15" i="2"/>
  <c r="S16" i="2"/>
  <c r="T16" i="2"/>
  <c r="P11" i="2"/>
  <c r="Q11" i="2"/>
  <c r="R11" i="2"/>
  <c r="P12" i="2"/>
  <c r="Q12" i="2"/>
  <c r="R12" i="2"/>
  <c r="P13" i="2"/>
  <c r="Q13" i="2"/>
  <c r="R13" i="2"/>
  <c r="P14" i="2"/>
  <c r="Q14" i="2"/>
  <c r="R14" i="2"/>
  <c r="P15" i="2"/>
  <c r="Q15" i="2"/>
  <c r="R15" i="2"/>
  <c r="P16" i="2"/>
  <c r="Q16" i="2"/>
  <c r="R16" i="2"/>
  <c r="D26" i="7"/>
  <c r="D27" i="7"/>
  <c r="D10" i="7"/>
  <c r="D11" i="7"/>
  <c r="D12" i="7"/>
  <c r="D13" i="7"/>
  <c r="D14" i="7"/>
  <c r="D15" i="7"/>
  <c r="D16" i="7"/>
  <c r="AO36" i="8"/>
  <c r="AP36" i="8"/>
  <c r="AQ36" i="8"/>
  <c r="AO37" i="8"/>
  <c r="AP37" i="8"/>
  <c r="AQ37" i="8"/>
  <c r="AO38" i="8"/>
  <c r="AP38" i="8"/>
  <c r="AQ38" i="8"/>
  <c r="AO39" i="8"/>
  <c r="AP39" i="8"/>
  <c r="AQ39" i="8"/>
  <c r="AO40" i="8"/>
  <c r="AP40" i="8"/>
  <c r="AQ40" i="8"/>
  <c r="AO41" i="8"/>
  <c r="AP41" i="8"/>
  <c r="AQ41" i="8"/>
  <c r="AJ29" i="8"/>
  <c r="AK29" i="8"/>
  <c r="AJ30" i="8"/>
  <c r="AK30" i="8"/>
  <c r="AI30" i="8"/>
  <c r="AI29" i="8"/>
  <c r="AI11" i="8"/>
  <c r="AJ11" i="8"/>
  <c r="AK11" i="8"/>
  <c r="AI12" i="8"/>
  <c r="AJ12" i="8"/>
  <c r="AK12" i="8"/>
  <c r="AI13" i="8"/>
  <c r="AJ13" i="8"/>
  <c r="AK13" i="8"/>
  <c r="AI14" i="8"/>
  <c r="AJ14" i="8"/>
  <c r="AK14" i="8"/>
  <c r="AI15" i="8"/>
  <c r="AJ15" i="8"/>
  <c r="AK15" i="8"/>
  <c r="AI16" i="8"/>
  <c r="AJ16" i="8"/>
  <c r="AK16" i="8"/>
  <c r="AI17" i="8"/>
  <c r="AJ17" i="8"/>
  <c r="AK17" i="8"/>
  <c r="S17" i="2"/>
  <c r="R17" i="2"/>
  <c r="Q18" i="2"/>
  <c r="Q17" i="2"/>
  <c r="P17" i="2"/>
  <c r="P18" i="2"/>
  <c r="T17" i="2"/>
  <c r="S18" i="2"/>
  <c r="R18" i="2"/>
  <c r="T18" i="2"/>
  <c r="AS29" i="8" l="1"/>
  <c r="AM14" i="8"/>
  <c r="AS47" i="8"/>
  <c r="AM32" i="8"/>
  <c r="AM31" i="8"/>
  <c r="AS28" i="8"/>
  <c r="AS42" i="8"/>
  <c r="AM33" i="8"/>
  <c r="AM29" i="8"/>
</calcChain>
</file>

<file path=xl/sharedStrings.xml><?xml version="1.0" encoding="utf-8"?>
<sst xmlns="http://schemas.openxmlformats.org/spreadsheetml/2006/main" count="712" uniqueCount="78">
  <si>
    <t>Total</t>
  </si>
  <si>
    <t>Description</t>
  </si>
  <si>
    <t>Contact</t>
  </si>
  <si>
    <t>Source:</t>
  </si>
  <si>
    <t>Convertible</t>
  </si>
  <si>
    <t>TOTAL</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</si>
  <si>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</si>
  <si>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Refinitiv</t>
  </si>
  <si>
    <t>research@sifma.org</t>
  </si>
  <si>
    <t>Last Updated:</t>
  </si>
  <si>
    <t>Tab</t>
  </si>
  <si>
    <t>Frequency</t>
  </si>
  <si>
    <t>Last Period</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</si>
  <si>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</si>
  <si>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</si>
  <si>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</si>
  <si>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US Corporate Bonds: Issuance</t>
  </si>
  <si>
    <t>Security:</t>
  </si>
  <si>
    <t>Series:</t>
  </si>
  <si>
    <t>Units:</t>
  </si>
  <si>
    <t>Note:</t>
  </si>
  <si>
    <t>US Corporate Bonds</t>
  </si>
  <si>
    <t>Investment Grade</t>
  </si>
  <si>
    <t>High Yield</t>
  </si>
  <si>
    <t>Issuance</t>
  </si>
  <si>
    <t>US Corporate Bonds: Outstanding</t>
  </si>
  <si>
    <t>A, Q</t>
  </si>
  <si>
    <t>A, Q, M</t>
  </si>
  <si>
    <t>The Federal Reseve</t>
  </si>
  <si>
    <t>$ Billion</t>
  </si>
  <si>
    <t>US Corporate Bonds: Issuance, Trading Volume, Outstanding</t>
  </si>
  <si>
    <t>US Corporate Bonds: Trading Volume</t>
  </si>
  <si>
    <t>Trading Volume</t>
  </si>
  <si>
    <t>FINRA TRACE</t>
  </si>
  <si>
    <t>Publicly Traded</t>
  </si>
  <si>
    <t>144A</t>
  </si>
  <si>
    <t>Interdealer</t>
  </si>
  <si>
    <t>AAA</t>
  </si>
  <si>
    <t>AA</t>
  </si>
  <si>
    <t>A</t>
  </si>
  <si>
    <t>BBB</t>
  </si>
  <si>
    <t>BB</t>
  </si>
  <si>
    <t>B</t>
  </si>
  <si>
    <t>CCC</t>
  </si>
  <si>
    <t>CC</t>
  </si>
  <si>
    <t>C</t>
  </si>
  <si>
    <t>D</t>
  </si>
  <si>
    <t>NA/NR</t>
  </si>
  <si>
    <t>By Rating</t>
  </si>
  <si>
    <t>Total Nonconvertible</t>
  </si>
  <si>
    <t>n/a</t>
  </si>
  <si>
    <t>Y/Y Change</t>
  </si>
  <si>
    <t>Outstanding</t>
  </si>
  <si>
    <t>Nonconvertible</t>
  </si>
  <si>
    <t>Callable</t>
  </si>
  <si>
    <t>Non-Callable</t>
  </si>
  <si>
    <t>Fixed Rate</t>
  </si>
  <si>
    <t>Floating Rate</t>
  </si>
  <si>
    <t>M/M or Q/Q Change</t>
  </si>
  <si>
    <t>Q/Q Change</t>
  </si>
  <si>
    <t>3Q22</t>
  </si>
  <si>
    <t>4Q22</t>
  </si>
  <si>
    <t>As of 2Q21, the corporate outstanding was revised down by the Federal Reserve starting in 2009 to reflect the transition of investment banks to bank holding companies. Debt obligations of U.S. financial and nonfinancial corporations including bonds, notes, debentures, mandatory convertible securities, long-term debt, private mortgage-backed securities, and unsecured debt. Includes bonds issued both in the United States and in foreign countries, but not bonds issued in foreign countries by foreign subsidiaries of U.S. corporations. Recorded at book value.</t>
  </si>
  <si>
    <t>1Q23</t>
  </si>
  <si>
    <t>2Q23</t>
  </si>
  <si>
    <t>3Q23</t>
  </si>
  <si>
    <t>4Q23</t>
  </si>
  <si>
    <t>YTD 2024</t>
  </si>
  <si>
    <t>1Q24</t>
  </si>
  <si>
    <t>2Q24</t>
  </si>
  <si>
    <t>3Q24</t>
  </si>
  <si>
    <r>
      <rPr>
        <sz val="8"/>
        <color rgb="FFC00000"/>
        <rFont val="Arial"/>
        <family val="2"/>
      </rPr>
      <t>Convertibles methodology was updated in Dec 2024 and historical data has been revised.</t>
    </r>
    <r>
      <rPr>
        <sz val="8"/>
        <rFont val="Arial"/>
        <family val="2"/>
      </rPr>
      <t xml:space="preserve"> Includes all corporate debt, MTNs and Yankee bonds, but excludes all issues with maturities of one year or less and CDs.</t>
    </r>
  </si>
  <si>
    <t>3Q 2024</t>
  </si>
  <si>
    <t>4Q24</t>
  </si>
  <si>
    <t>This workbook is subject to the Terms of Use applicable to SIFMA’s website, available at http://www.sifma.org/legal. Copyright © 2025</t>
  </si>
  <si>
    <t>January 2024</t>
  </si>
  <si>
    <t>YTD 2025</t>
  </si>
  <si>
    <t>Average daily trading volume. Annual and quarterly figures include all FINRA TRACE eligible trades (excludes issues with maturities of one year or less). Monthly and YTD figures are sourced from daily reporting and are subject to 5:15pm cutoff which causes monthly volumes to be understated. The rating is determined by average of S&amp;P, Moody's, and Fitch ratings. If only two are available, the lower rating is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</si>
</sst>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409]mmm\-yy;@"/>
    <numFmt numFmtId="167" formatCode="#,##0.00000000000"/>
    <numFmt numFmtId="168" formatCode="#,##0.00000"/>
    <numFmt numFmtId="169" formatCode="0.0"/>
  </numFmts>
  <fonts count="56">
    <font>
      <sz val="10"/>
      <name val="Arial"/>
    </font>
    <font>
      <sz val="11"/>
      <color theme="1"/>
      <name val="Arial"/>
      <family val="2"/>
      <scheme val="minor"/>
    </font>
    <font>
      <sz val="10"/>
      <name val="Arial"/>
      <family val="2"/>
    </font>
    <font>
      <b/>
      <sz val="12"/>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Geneva"/>
    </font>
    <font>
      <sz val="10"/>
      <name val="Arial"/>
      <family val="2"/>
    </font>
    <font>
      <sz val="10"/>
      <name val="Arial"/>
      <family val="2"/>
    </font>
    <font>
      <sz val="8"/>
      <name val="Arial"/>
      <family val="2"/>
    </font>
    <font>
      <b/>
      <sz val="10"/>
      <name val="Arial"/>
      <family val="2"/>
    </font>
    <font>
      <sz val="9"/>
      <name val="Arial"/>
      <family val="2"/>
    </font>
    <font>
      <u/>
      <sz val="9"/>
      <name val="Arial"/>
      <family val="2"/>
    </font>
    <font>
      <b/>
      <sz val="9"/>
      <name val="Arial"/>
      <family val="2"/>
    </font>
    <font>
      <b/>
      <u/>
      <sz val="9"/>
      <name val="Arial"/>
      <family val="2"/>
    </font>
    <font>
      <sz val="11"/>
      <color theme="1"/>
      <name val="Arial"/>
      <family val="2"/>
      <scheme val="minor"/>
    </font>
    <font>
      <u/>
      <sz val="10"/>
      <color indexed="36"/>
      <name val="Arial"/>
      <family val="2"/>
      <scheme val="minor"/>
    </font>
    <font>
      <u/>
      <sz val="10"/>
      <color theme="10"/>
      <name val="Arial"/>
      <family val="2"/>
    </font>
    <font>
      <u/>
      <sz val="11"/>
      <color theme="10"/>
      <name val="Calibri"/>
      <family val="2"/>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u/>
      <sz val="10"/>
      <color theme="10"/>
      <name val="Arial"/>
      <family val="2"/>
      <scheme val="major"/>
    </font>
    <font>
      <sz val="9"/>
      <name val="Arial"/>
      <family val="2"/>
      <scheme val="major"/>
    </font>
    <font>
      <sz val="9"/>
      <color theme="1"/>
      <name val="Arial"/>
      <family val="2"/>
    </font>
    <font>
      <b/>
      <sz val="9"/>
      <name val="Arial"/>
      <family val="2"/>
      <scheme val="major"/>
    </font>
    <font>
      <sz val="9"/>
      <color theme="5"/>
      <name val="Arial"/>
      <family val="2"/>
    </font>
    <font>
      <sz val="10"/>
      <name val="N Helvetica Narrow"/>
    </font>
    <font>
      <sz val="9"/>
      <color theme="4"/>
      <name val="Arial"/>
      <family val="2"/>
    </font>
    <font>
      <b/>
      <sz val="9"/>
      <color theme="4"/>
      <name val="Arial"/>
      <family val="2"/>
    </font>
    <font>
      <sz val="8"/>
      <name val="Arial"/>
      <family val="2"/>
    </font>
    <font>
      <u/>
      <sz val="10"/>
      <color theme="9"/>
      <name val="Arial"/>
      <family val="2"/>
      <scheme val="minor"/>
    </font>
    <font>
      <sz val="10"/>
      <color theme="4"/>
      <name val="Arial"/>
      <family val="2"/>
    </font>
    <font>
      <sz val="8"/>
      <color theme="4"/>
      <name val="Arial"/>
      <family val="2"/>
    </font>
    <font>
      <sz val="12"/>
      <name val="Calibri"/>
      <family val="2"/>
    </font>
    <font>
      <sz val="8"/>
      <color rgb="FFC00000"/>
      <name val="Arial"/>
      <family val="2"/>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5" tint="0.7999816888943144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double">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s>
  <cellStyleXfs count="168">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7" fillId="15" borderId="1" applyNumberFormat="0" applyAlignment="0" applyProtection="0"/>
    <xf numFmtId="0" fontId="7" fillId="15" borderId="1" applyNumberFormat="0" applyAlignment="0" applyProtection="0"/>
    <xf numFmtId="0" fontId="8" fillId="16" borderId="2" applyNumberFormat="0" applyAlignment="0" applyProtection="0"/>
    <xf numFmtId="0" fontId="8" fillId="16" borderId="2" applyNumberFormat="0" applyAlignment="0" applyProtection="0"/>
    <xf numFmtId="43" fontId="21" fillId="0" borderId="0" applyFont="0" applyFill="0" applyBorder="0" applyAlignment="0" applyProtection="0"/>
    <xf numFmtId="43" fontId="25" fillId="0" borderId="0" applyFont="0" applyFill="0" applyBorder="0" applyAlignment="0" applyProtection="0"/>
    <xf numFmtId="4" fontId="24" fillId="0" borderId="0" applyFont="0" applyFill="0" applyBorder="0" applyAlignment="0" applyProtection="0"/>
    <xf numFmtId="43" fontId="21" fillId="0" borderId="0" applyFont="0" applyFill="0" applyBorder="0" applyAlignment="0" applyProtection="0"/>
    <xf numFmtId="4" fontId="24" fillId="0" borderId="0" applyFont="0" applyFill="0" applyBorder="0" applyAlignment="0" applyProtection="0"/>
    <xf numFmtId="43" fontId="33"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6"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43" fontId="23"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4" fillId="0" borderId="0" applyNumberFormat="0" applyFill="0" applyBorder="0" applyAlignment="0" applyProtection="0">
      <alignment vertical="top"/>
      <protection locked="0"/>
    </xf>
    <xf numFmtId="0" fontId="10" fillId="17" borderId="0" applyNumberFormat="0" applyBorder="0" applyAlignment="0" applyProtection="0"/>
    <xf numFmtId="0" fontId="10" fillId="17" borderId="0" applyNumberFormat="0" applyBorder="0" applyAlignment="0" applyProtection="0"/>
    <xf numFmtId="0" fontId="3" fillId="0" borderId="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51"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7" borderId="0" applyNumberFormat="0" applyBorder="0" applyAlignment="0" applyProtection="0"/>
    <xf numFmtId="0" fontId="16" fillId="7" borderId="0" applyNumberFormat="0" applyBorder="0" applyAlignment="0" applyProtection="0"/>
    <xf numFmtId="0" fontId="21" fillId="0" borderId="0"/>
    <xf numFmtId="0" fontId="21" fillId="0" borderId="0"/>
    <xf numFmtId="0" fontId="21" fillId="0" borderId="0"/>
    <xf numFmtId="0" fontId="21" fillId="0" borderId="0"/>
    <xf numFmtId="0" fontId="21" fillId="0" borderId="0"/>
    <xf numFmtId="0" fontId="24" fillId="0" borderId="0"/>
    <xf numFmtId="0" fontId="21" fillId="0" borderId="0"/>
    <xf numFmtId="0" fontId="24" fillId="0" borderId="0"/>
    <xf numFmtId="0" fontId="21" fillId="0" borderId="0"/>
    <xf numFmtId="0" fontId="21" fillId="0" borderId="0"/>
    <xf numFmtId="0" fontId="33" fillId="0" borderId="0"/>
    <xf numFmtId="0" fontId="33" fillId="0" borderId="0"/>
    <xf numFmtId="0" fontId="21" fillId="0" borderId="0"/>
    <xf numFmtId="0" fontId="21" fillId="0" borderId="0"/>
    <xf numFmtId="0" fontId="21" fillId="0" borderId="0"/>
    <xf numFmtId="0" fontId="21" fillId="0" borderId="0"/>
    <xf numFmtId="0" fontId="21" fillId="0" borderId="0"/>
    <xf numFmtId="0" fontId="21" fillId="0" borderId="0"/>
    <xf numFmtId="0" fontId="33" fillId="0" borderId="0"/>
    <xf numFmtId="0" fontId="33" fillId="0" borderId="0"/>
    <xf numFmtId="0" fontId="21" fillId="0" borderId="0"/>
    <xf numFmtId="0" fontId="21" fillId="0" borderId="0"/>
    <xf numFmtId="0" fontId="26" fillId="0" borderId="0"/>
    <xf numFmtId="0" fontId="21" fillId="0" borderId="0"/>
    <xf numFmtId="0" fontId="21" fillId="0" borderId="0"/>
    <xf numFmtId="0" fontId="21" fillId="0" borderId="0"/>
    <xf numFmtId="0" fontId="33" fillId="0" borderId="0"/>
    <xf numFmtId="0" fontId="33" fillId="0" borderId="0"/>
    <xf numFmtId="0" fontId="33" fillId="0" borderId="0"/>
    <xf numFmtId="0" fontId="21" fillId="0" borderId="0"/>
    <xf numFmtId="0" fontId="21" fillId="0" borderId="0"/>
    <xf numFmtId="0" fontId="21" fillId="0" borderId="0"/>
    <xf numFmtId="0" fontId="21" fillId="0" borderId="0"/>
    <xf numFmtId="0" fontId="2" fillId="4" borderId="7" applyNumberFormat="0" applyFont="0" applyAlignment="0" applyProtection="0"/>
    <xf numFmtId="0" fontId="21" fillId="4" borderId="7" applyNumberFormat="0" applyFont="0" applyAlignment="0" applyProtection="0"/>
    <xf numFmtId="0" fontId="21" fillId="4" borderId="7" applyNumberFormat="0" applyFont="0" applyAlignment="0" applyProtection="0"/>
    <xf numFmtId="0" fontId="21" fillId="4" borderId="7" applyNumberFormat="0" applyFont="0" applyAlignment="0" applyProtection="0"/>
    <xf numFmtId="0" fontId="26" fillId="4" borderId="7" applyNumberFormat="0" applyFont="0" applyAlignment="0" applyProtection="0"/>
    <xf numFmtId="0" fontId="17" fillId="15" borderId="8" applyNumberFormat="0" applyAlignment="0" applyProtection="0"/>
    <xf numFmtId="0" fontId="17" fillId="15" borderId="8" applyNumberFormat="0" applyAlignment="0" applyProtection="0"/>
    <xf numFmtId="9" fontId="2" fillId="0" borderId="0" applyFont="0" applyFill="0" applyBorder="0" applyAlignment="0" applyProtection="0"/>
    <xf numFmtId="9" fontId="21" fillId="0" borderId="0" applyFont="0" applyFill="0" applyBorder="0" applyAlignment="0" applyProtection="0"/>
    <xf numFmtId="9" fontId="25" fillId="0" borderId="0" applyFont="0" applyFill="0" applyBorder="0" applyAlignment="0" applyProtection="0"/>
    <xf numFmtId="9" fontId="2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23"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7" fillId="0" borderId="0"/>
    <xf numFmtId="0" fontId="1" fillId="0" borderId="0"/>
    <xf numFmtId="43" fontId="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1" fillId="0" borderId="0" applyFont="0" applyFill="0" applyBorder="0" applyAlignment="0" applyProtection="0"/>
    <xf numFmtId="9" fontId="1" fillId="0" borderId="0" applyFont="0" applyFill="0" applyBorder="0" applyAlignment="0" applyProtection="0"/>
    <xf numFmtId="0" fontId="54" fillId="0" borderId="0"/>
  </cellStyleXfs>
  <cellXfs count="95">
    <xf numFmtId="0" fontId="0" fillId="0" borderId="0" xfId="0"/>
    <xf numFmtId="0" fontId="37" fillId="18" borderId="0" xfId="102" applyFont="1" applyFill="1"/>
    <xf numFmtId="0" fontId="37" fillId="18" borderId="0" xfId="102" applyFont="1" applyFill="1" applyAlignment="1">
      <alignment horizontal="left"/>
    </xf>
    <xf numFmtId="49" fontId="38" fillId="18" borderId="0" xfId="102" applyNumberFormat="1" applyFont="1" applyFill="1" applyAlignment="1">
      <alignment horizontal="left"/>
    </xf>
    <xf numFmtId="49" fontId="37" fillId="18" borderId="0" xfId="102" quotePrefix="1" applyNumberFormat="1" applyFont="1" applyFill="1" applyAlignment="1">
      <alignment horizontal="left"/>
    </xf>
    <xf numFmtId="0" fontId="39" fillId="18" borderId="0" xfId="102" applyFont="1" applyFill="1"/>
    <xf numFmtId="49" fontId="37" fillId="18" borderId="0" xfId="102" applyNumberFormat="1" applyFont="1" applyFill="1" applyAlignment="1">
      <alignment horizontal="left"/>
    </xf>
    <xf numFmtId="14" fontId="37" fillId="18" borderId="0" xfId="102" applyNumberFormat="1" applyFont="1" applyFill="1" applyAlignment="1">
      <alignment horizontal="left"/>
    </xf>
    <xf numFmtId="0" fontId="35" fillId="18" borderId="0" xfId="87" applyFont="1" applyFill="1" applyAlignment="1" applyProtection="1"/>
    <xf numFmtId="0" fontId="40" fillId="18" borderId="0" xfId="102" applyFont="1" applyFill="1"/>
    <xf numFmtId="0" fontId="41" fillId="18" borderId="0" xfId="105" applyFont="1" applyFill="1" applyAlignment="1">
      <alignment horizontal="left" wrapText="1"/>
    </xf>
    <xf numFmtId="0" fontId="27" fillId="18" borderId="0" xfId="105" applyFont="1" applyFill="1" applyAlignment="1">
      <alignment horizontal="left"/>
    </xf>
    <xf numFmtId="0" fontId="42" fillId="18" borderId="0" xfId="87" applyFont="1" applyFill="1" applyAlignment="1" applyProtection="1"/>
    <xf numFmtId="164" fontId="43" fillId="18" borderId="0" xfId="101" applyNumberFormat="1" applyFont="1" applyFill="1" applyAlignment="1">
      <alignment horizontal="center"/>
    </xf>
    <xf numFmtId="0" fontId="38" fillId="18" borderId="0" xfId="0" applyFont="1" applyFill="1"/>
    <xf numFmtId="0" fontId="38" fillId="18" borderId="0" xfId="0" applyFont="1" applyFill="1" applyAlignment="1">
      <alignment horizontal="left"/>
    </xf>
    <xf numFmtId="0" fontId="40" fillId="18" borderId="0" xfId="0" applyFont="1" applyFill="1" applyAlignment="1">
      <alignment horizontal="left"/>
    </xf>
    <xf numFmtId="0" fontId="40" fillId="18" borderId="0" xfId="0" applyFont="1" applyFill="1" applyAlignment="1">
      <alignment horizontal="left" vertical="center"/>
    </xf>
    <xf numFmtId="166" fontId="44" fillId="18" borderId="0" xfId="0" quotePrefix="1" applyNumberFormat="1" applyFont="1" applyFill="1" applyAlignment="1">
      <alignment horizontal="left"/>
    </xf>
    <xf numFmtId="0" fontId="27" fillId="18" borderId="0" xfId="105" applyFont="1" applyFill="1" applyAlignment="1">
      <alignment horizontal="left" vertical="top" wrapText="1"/>
    </xf>
    <xf numFmtId="0" fontId="38" fillId="18" borderId="0" xfId="102" applyFont="1" applyFill="1"/>
    <xf numFmtId="0" fontId="45" fillId="18" borderId="10" xfId="101" applyFont="1" applyFill="1" applyBorder="1" applyAlignment="1">
      <alignment horizontal="center" wrapText="1"/>
    </xf>
    <xf numFmtId="0" fontId="29" fillId="18" borderId="0" xfId="0" applyFont="1" applyFill="1" applyAlignment="1">
      <alignment horizontal="left" vertical="center"/>
    </xf>
    <xf numFmtId="1" fontId="28" fillId="18" borderId="0" xfId="0" applyNumberFormat="1" applyFont="1" applyFill="1" applyAlignment="1">
      <alignment horizontal="left"/>
    </xf>
    <xf numFmtId="0" fontId="21" fillId="18" borderId="0" xfId="0" applyFont="1" applyFill="1" applyAlignment="1">
      <alignment horizontal="center"/>
    </xf>
    <xf numFmtId="0" fontId="27" fillId="18" borderId="0" xfId="0" applyFont="1" applyFill="1" applyAlignment="1">
      <alignment horizontal="left"/>
    </xf>
    <xf numFmtId="0" fontId="27" fillId="18" borderId="0" xfId="0" applyFont="1" applyFill="1" applyAlignment="1">
      <alignment horizontal="center"/>
    </xf>
    <xf numFmtId="1" fontId="27" fillId="18" borderId="0" xfId="0" applyNumberFormat="1" applyFont="1" applyFill="1" applyAlignment="1">
      <alignment horizontal="left"/>
    </xf>
    <xf numFmtId="0" fontId="29" fillId="18" borderId="0" xfId="0" applyFont="1" applyFill="1" applyAlignment="1">
      <alignment horizontal="center"/>
    </xf>
    <xf numFmtId="1" fontId="32" fillId="18" borderId="0" xfId="0" applyNumberFormat="1" applyFont="1" applyFill="1" applyAlignment="1">
      <alignment horizontal="left"/>
    </xf>
    <xf numFmtId="0" fontId="29" fillId="18" borderId="10" xfId="101" applyFont="1" applyFill="1" applyBorder="1" applyAlignment="1">
      <alignment horizontal="center" wrapText="1"/>
    </xf>
    <xf numFmtId="0" fontId="29" fillId="18" borderId="0" xfId="105" applyFont="1" applyFill="1" applyAlignment="1">
      <alignment horizontal="left"/>
    </xf>
    <xf numFmtId="0" fontId="29" fillId="18" borderId="0" xfId="101" applyFont="1" applyFill="1" applyAlignment="1">
      <alignment horizontal="center"/>
    </xf>
    <xf numFmtId="0" fontId="30" fillId="18" borderId="0" xfId="101" applyFont="1" applyFill="1" applyAlignment="1">
      <alignment horizontal="center"/>
    </xf>
    <xf numFmtId="1" fontId="29" fillId="18" borderId="0" xfId="0" applyNumberFormat="1" applyFont="1" applyFill="1" applyAlignment="1">
      <alignment horizontal="left"/>
    </xf>
    <xf numFmtId="0" fontId="29" fillId="18" borderId="0" xfId="0" applyFont="1" applyFill="1"/>
    <xf numFmtId="0" fontId="31" fillId="18" borderId="0" xfId="0" applyFont="1" applyFill="1" applyAlignment="1">
      <alignment horizontal="center"/>
    </xf>
    <xf numFmtId="0" fontId="31" fillId="18" borderId="11" xfId="101" applyFont="1" applyFill="1" applyBorder="1" applyAlignment="1">
      <alignment horizontal="center"/>
    </xf>
    <xf numFmtId="0" fontId="31" fillId="18" borderId="10" xfId="101" applyFont="1" applyFill="1" applyBorder="1" applyAlignment="1">
      <alignment horizontal="center" wrapText="1"/>
    </xf>
    <xf numFmtId="0" fontId="31" fillId="18" borderId="10" xfId="0" applyFont="1" applyFill="1" applyBorder="1" applyAlignment="1">
      <alignment horizontal="center" wrapText="1"/>
    </xf>
    <xf numFmtId="0" fontId="29" fillId="18" borderId="0" xfId="101" applyFont="1" applyFill="1" applyAlignment="1">
      <alignment horizontal="center" wrapText="1"/>
    </xf>
    <xf numFmtId="164" fontId="29" fillId="18" borderId="0" xfId="101" applyNumberFormat="1" applyFont="1" applyFill="1" applyAlignment="1">
      <alignment horizontal="center"/>
    </xf>
    <xf numFmtId="164" fontId="29" fillId="18" borderId="0" xfId="0" applyNumberFormat="1" applyFont="1" applyFill="1" applyAlignment="1">
      <alignment horizontal="center"/>
    </xf>
    <xf numFmtId="164" fontId="29" fillId="18" borderId="0" xfId="0" quotePrefix="1" applyNumberFormat="1" applyFont="1" applyFill="1" applyAlignment="1">
      <alignment horizontal="center"/>
    </xf>
    <xf numFmtId="167" fontId="29" fillId="18" borderId="0" xfId="101" applyNumberFormat="1" applyFont="1" applyFill="1" applyAlignment="1">
      <alignment horizontal="center"/>
    </xf>
    <xf numFmtId="164" fontId="29" fillId="18" borderId="0" xfId="97" applyNumberFormat="1" applyFont="1" applyFill="1" applyAlignment="1">
      <alignment horizontal="center"/>
    </xf>
    <xf numFmtId="164" fontId="29" fillId="18" borderId="0" xfId="127" applyNumberFormat="1" applyFont="1" applyFill="1" applyAlignment="1">
      <alignment horizontal="center"/>
    </xf>
    <xf numFmtId="0" fontId="31" fillId="18" borderId="0" xfId="0" applyFont="1" applyFill="1"/>
    <xf numFmtId="0" fontId="31" fillId="18" borderId="12" xfId="0" applyFont="1" applyFill="1" applyBorder="1" applyAlignment="1">
      <alignment horizontal="center"/>
    </xf>
    <xf numFmtId="0" fontId="21" fillId="18" borderId="0" xfId="0" applyFont="1" applyFill="1"/>
    <xf numFmtId="0" fontId="27" fillId="18" borderId="0" xfId="0" applyFont="1" applyFill="1"/>
    <xf numFmtId="0" fontId="37" fillId="18" borderId="0" xfId="0" applyFont="1" applyFill="1"/>
    <xf numFmtId="0" fontId="40" fillId="18" borderId="0" xfId="0" applyFont="1" applyFill="1"/>
    <xf numFmtId="0" fontId="44" fillId="18" borderId="0" xfId="0" applyFont="1" applyFill="1"/>
    <xf numFmtId="165" fontId="46" fillId="18" borderId="0" xfId="137" applyNumberFormat="1" applyFont="1" applyFill="1" applyAlignment="1">
      <alignment horizontal="center" vertical="center"/>
    </xf>
    <xf numFmtId="0" fontId="31" fillId="18" borderId="0" xfId="101" applyFont="1" applyFill="1" applyAlignment="1">
      <alignment horizontal="center" wrapText="1"/>
    </xf>
    <xf numFmtId="0" fontId="51" fillId="18" borderId="0" xfId="87" applyFill="1" applyAlignment="1" applyProtection="1"/>
    <xf numFmtId="0" fontId="35" fillId="18" borderId="0" xfId="88" applyFill="1" applyAlignment="1" applyProtection="1"/>
    <xf numFmtId="0" fontId="31" fillId="18" borderId="0" xfId="101" applyFont="1" applyFill="1" applyAlignment="1">
      <alignment horizontal="center"/>
    </xf>
    <xf numFmtId="164" fontId="48" fillId="18" borderId="0" xfId="101" applyNumberFormat="1" applyFont="1" applyFill="1" applyAlignment="1">
      <alignment horizontal="center"/>
    </xf>
    <xf numFmtId="165" fontId="48" fillId="18" borderId="0" xfId="137" applyNumberFormat="1" applyFont="1" applyFill="1" applyAlignment="1">
      <alignment horizontal="center"/>
    </xf>
    <xf numFmtId="0" fontId="49" fillId="18" borderId="0" xfId="101" applyFont="1" applyFill="1" applyAlignment="1">
      <alignment horizontal="center" wrapText="1"/>
    </xf>
    <xf numFmtId="169" fontId="29" fillId="18" borderId="0" xfId="101" applyNumberFormat="1" applyFont="1" applyFill="1" applyAlignment="1">
      <alignment horizontal="center"/>
    </xf>
    <xf numFmtId="169" fontId="29" fillId="18" borderId="0" xfId="0" applyNumberFormat="1" applyFont="1" applyFill="1"/>
    <xf numFmtId="0" fontId="52" fillId="18" borderId="0" xfId="0" applyFont="1" applyFill="1" applyAlignment="1">
      <alignment horizontal="center"/>
    </xf>
    <xf numFmtId="0" fontId="53" fillId="18" borderId="0" xfId="0" applyFont="1" applyFill="1" applyAlignment="1">
      <alignment horizontal="center"/>
    </xf>
    <xf numFmtId="0" fontId="48" fillId="18" borderId="0" xfId="0" applyFont="1" applyFill="1" applyAlignment="1">
      <alignment horizontal="center"/>
    </xf>
    <xf numFmtId="0" fontId="49" fillId="18" borderId="12" xfId="0" applyFont="1" applyFill="1" applyBorder="1" applyAlignment="1">
      <alignment horizontal="center" wrapText="1"/>
    </xf>
    <xf numFmtId="0" fontId="49" fillId="18" borderId="10" xfId="0" applyFont="1" applyFill="1" applyBorder="1" applyAlignment="1">
      <alignment horizontal="center" wrapText="1"/>
    </xf>
    <xf numFmtId="0" fontId="48" fillId="18" borderId="0" xfId="101" applyFont="1" applyFill="1" applyAlignment="1">
      <alignment horizontal="center" wrapText="1"/>
    </xf>
    <xf numFmtId="0" fontId="48" fillId="18" borderId="0" xfId="101" applyFont="1" applyFill="1" applyAlignment="1">
      <alignment horizontal="center"/>
    </xf>
    <xf numFmtId="0" fontId="29" fillId="19" borderId="0" xfId="105" applyFont="1" applyFill="1" applyAlignment="1">
      <alignment horizontal="left"/>
    </xf>
    <xf numFmtId="164" fontId="29" fillId="19" borderId="0" xfId="101" applyNumberFormat="1" applyFont="1" applyFill="1" applyAlignment="1">
      <alignment horizontal="center"/>
    </xf>
    <xf numFmtId="165" fontId="48" fillId="19" borderId="0" xfId="137" applyNumberFormat="1" applyFont="1" applyFill="1" applyAlignment="1">
      <alignment horizontal="center"/>
    </xf>
    <xf numFmtId="0" fontId="48" fillId="19" borderId="0" xfId="101" applyFont="1" applyFill="1" applyAlignment="1">
      <alignment horizontal="center"/>
    </xf>
    <xf numFmtId="164" fontId="48" fillId="19" borderId="0" xfId="101" applyNumberFormat="1" applyFont="1" applyFill="1" applyAlignment="1">
      <alignment horizontal="center"/>
    </xf>
    <xf numFmtId="0" fontId="48" fillId="18" borderId="0" xfId="0" applyFont="1" applyFill="1" applyAlignment="1">
      <alignment horizontal="center" vertical="center"/>
    </xf>
    <xf numFmtId="164" fontId="48" fillId="18" borderId="0" xfId="157" applyNumberFormat="1" applyFont="1" applyFill="1" applyAlignment="1">
      <alignment horizontal="center"/>
    </xf>
    <xf numFmtId="165" fontId="48" fillId="18" borderId="0" xfId="137" applyNumberFormat="1" applyFont="1" applyFill="1" applyAlignment="1">
      <alignment horizontal="center" vertical="center"/>
    </xf>
    <xf numFmtId="168" fontId="48" fillId="18" borderId="0" xfId="0" applyNumberFormat="1" applyFont="1" applyFill="1" applyAlignment="1">
      <alignment horizontal="left" vertical="center"/>
    </xf>
    <xf numFmtId="0" fontId="29" fillId="19" borderId="0" xfId="0" applyFont="1" applyFill="1"/>
    <xf numFmtId="164" fontId="29" fillId="19" borderId="0" xfId="157" applyNumberFormat="1" applyFont="1" applyFill="1" applyAlignment="1">
      <alignment horizontal="center"/>
    </xf>
    <xf numFmtId="165" fontId="48" fillId="19" borderId="0" xfId="137" applyNumberFormat="1" applyFont="1" applyFill="1" applyAlignment="1">
      <alignment horizontal="center" vertical="center"/>
    </xf>
    <xf numFmtId="0" fontId="48" fillId="19" borderId="0" xfId="0" applyFont="1" applyFill="1" applyAlignment="1">
      <alignment horizontal="center" vertical="center"/>
    </xf>
    <xf numFmtId="164" fontId="48" fillId="19" borderId="0" xfId="157" applyNumberFormat="1" applyFont="1" applyFill="1" applyAlignment="1">
      <alignment horizontal="center"/>
    </xf>
    <xf numFmtId="1" fontId="53" fillId="18" borderId="0" xfId="0" applyNumberFormat="1" applyFont="1" applyFill="1" applyAlignment="1">
      <alignment horizontal="left"/>
    </xf>
    <xf numFmtId="0" fontId="48" fillId="18" borderId="0" xfId="0" applyFont="1" applyFill="1"/>
    <xf numFmtId="165" fontId="48" fillId="18" borderId="0" xfId="137" applyNumberFormat="1" applyFont="1" applyFill="1" applyBorder="1" applyAlignment="1">
      <alignment horizontal="center"/>
    </xf>
    <xf numFmtId="0" fontId="41" fillId="18" borderId="0" xfId="105" applyFont="1" applyFill="1" applyAlignment="1">
      <alignment horizontal="left" vertical="top" wrapText="1"/>
    </xf>
    <xf numFmtId="0" fontId="27" fillId="18" borderId="0" xfId="105" applyFont="1" applyFill="1" applyAlignment="1">
      <alignment horizontal="left" vertical="top" wrapText="1"/>
    </xf>
    <xf numFmtId="0" fontId="38" fillId="18" borderId="0" xfId="102" applyFont="1" applyFill="1"/>
    <xf numFmtId="0" fontId="31" fillId="18" borderId="11" xfId="0" applyFont="1" applyFill="1" applyBorder="1" applyAlignment="1">
      <alignment horizontal="center"/>
    </xf>
    <xf numFmtId="0" fontId="49" fillId="18" borderId="11" xfId="0" applyFont="1" applyFill="1" applyBorder="1" applyAlignment="1">
      <alignment horizontal="center"/>
    </xf>
    <xf numFmtId="0" fontId="49" fillId="18" borderId="11" xfId="0" applyFont="1" applyFill="1" applyBorder="1" applyAlignment="1">
      <alignment horizontal="center" vertical="center"/>
    </xf>
    <xf numFmtId="0" fontId="49" fillId="18" borderId="13" xfId="0" applyFont="1" applyFill="1" applyBorder="1" applyAlignment="1">
      <alignment horizontal="center"/>
    </xf>
  </cellXfs>
  <cellStyles count="168">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10" xfId="55" xr:uid="{00000000-0005-0000-0000-000036000000}"/>
    <cellStyle name="Comma 11" xfId="56" xr:uid="{00000000-0005-0000-0000-000037000000}"/>
    <cellStyle name="Comma 2" xfId="165" xr:uid="{DF7084A4-908B-4152-8CD8-D2B49089D252}"/>
    <cellStyle name="Comma 2 2" xfId="57" xr:uid="{00000000-0005-0000-0000-000038000000}"/>
    <cellStyle name="Comma 2 2 2" xfId="58" xr:uid="{00000000-0005-0000-0000-000039000000}"/>
    <cellStyle name="Comma 2 2 3" xfId="59" xr:uid="{00000000-0005-0000-0000-00003A000000}"/>
    <cellStyle name="Comma 2 3" xfId="60" xr:uid="{00000000-0005-0000-0000-00003B000000}"/>
    <cellStyle name="Comma 28" xfId="61" xr:uid="{00000000-0005-0000-0000-00003C000000}"/>
    <cellStyle name="Comma 29" xfId="62" xr:uid="{00000000-0005-0000-0000-00003D000000}"/>
    <cellStyle name="Comma 29 2" xfId="63" xr:uid="{00000000-0005-0000-0000-00003E000000}"/>
    <cellStyle name="Comma 3" xfId="159" xr:uid="{AF8DBBFA-2898-4D60-905A-7CECE212BBC4}"/>
    <cellStyle name="Comma 3 2" xfId="64" xr:uid="{00000000-0005-0000-0000-00003F000000}"/>
    <cellStyle name="Comma 3 3" xfId="65" xr:uid="{00000000-0005-0000-0000-000040000000}"/>
    <cellStyle name="Comma 30" xfId="66" xr:uid="{00000000-0005-0000-0000-000041000000}"/>
    <cellStyle name="Comma 30 2" xfId="67" xr:uid="{00000000-0005-0000-0000-000042000000}"/>
    <cellStyle name="Comma 4 2" xfId="68" xr:uid="{00000000-0005-0000-0000-000043000000}"/>
    <cellStyle name="Comma 5 2" xfId="69" xr:uid="{00000000-0005-0000-0000-000044000000}"/>
    <cellStyle name="Comma 7" xfId="70" xr:uid="{00000000-0005-0000-0000-000045000000}"/>
    <cellStyle name="Comma 8" xfId="71" xr:uid="{00000000-0005-0000-0000-000046000000}"/>
    <cellStyle name="Comma 9" xfId="72" xr:uid="{00000000-0005-0000-0000-000047000000}"/>
    <cellStyle name="Explanatory Text" xfId="73" builtinId="53" customBuiltin="1"/>
    <cellStyle name="Explanatory Text 2" xfId="74" xr:uid="{00000000-0005-0000-0000-000049000000}"/>
    <cellStyle name="Followed Hyperlink" xfId="75" builtinId="9" customBuiltin="1"/>
    <cellStyle name="Good" xfId="76" builtinId="26" customBuiltin="1"/>
    <cellStyle name="Good 2" xfId="77" xr:uid="{00000000-0005-0000-0000-00004C000000}"/>
    <cellStyle name="head" xfId="78" xr:uid="{00000000-0005-0000-0000-00004D000000}"/>
    <cellStyle name="Heading 1" xfId="79" builtinId="16" customBuiltin="1"/>
    <cellStyle name="Heading 1 2" xfId="80" xr:uid="{00000000-0005-0000-0000-00004F000000}"/>
    <cellStyle name="Heading 2" xfId="81" builtinId="17" customBuiltin="1"/>
    <cellStyle name="Heading 2 2" xfId="82" xr:uid="{00000000-0005-0000-0000-000051000000}"/>
    <cellStyle name="Heading 3" xfId="83" builtinId="18" customBuiltin="1"/>
    <cellStyle name="Heading 3 2" xfId="84" xr:uid="{00000000-0005-0000-0000-000053000000}"/>
    <cellStyle name="Heading 4" xfId="85" builtinId="19" customBuiltin="1"/>
    <cellStyle name="Heading 4 2" xfId="86" xr:uid="{00000000-0005-0000-0000-000055000000}"/>
    <cellStyle name="Hyperlink" xfId="87" builtinId="8" customBuiltin="1"/>
    <cellStyle name="Hyperlink 2" xfId="88" xr:uid="{00000000-0005-0000-0000-000057000000}"/>
    <cellStyle name="Hyperlink 2 2" xfId="89" xr:uid="{00000000-0005-0000-0000-000058000000}"/>
    <cellStyle name="Hyperlink 3" xfId="90" xr:uid="{00000000-0005-0000-0000-000059000000}"/>
    <cellStyle name="Input" xfId="91" builtinId="20" customBuiltin="1"/>
    <cellStyle name="Input 2" xfId="92" xr:uid="{00000000-0005-0000-0000-00005B000000}"/>
    <cellStyle name="Linked Cell" xfId="93" builtinId="24" customBuiltin="1"/>
    <cellStyle name="Linked Cell 2" xfId="94" xr:uid="{00000000-0005-0000-0000-00005D000000}"/>
    <cellStyle name="Neutral" xfId="95" builtinId="28" customBuiltin="1"/>
    <cellStyle name="Neutral 2" xfId="96" xr:uid="{00000000-0005-0000-0000-00005F000000}"/>
    <cellStyle name="Normal" xfId="0" builtinId="0"/>
    <cellStyle name="Normal 10" xfId="97" xr:uid="{00000000-0005-0000-0000-000061000000}"/>
    <cellStyle name="Normal 10 2" xfId="98" xr:uid="{00000000-0005-0000-0000-000062000000}"/>
    <cellStyle name="Normal 10 3" xfId="161" xr:uid="{6115A474-5540-49F2-B285-CB74B72EF476}"/>
    <cellStyle name="Normal 12" xfId="99" xr:uid="{00000000-0005-0000-0000-000063000000}"/>
    <cellStyle name="Normal 12 2" xfId="100" xr:uid="{00000000-0005-0000-0000-000064000000}"/>
    <cellStyle name="Normal 2" xfId="101" xr:uid="{00000000-0005-0000-0000-000065000000}"/>
    <cellStyle name="Normal 2 2" xfId="102" xr:uid="{00000000-0005-0000-0000-000066000000}"/>
    <cellStyle name="Normal 2 2 2" xfId="103" xr:uid="{00000000-0005-0000-0000-000067000000}"/>
    <cellStyle name="Normal 2 2 3" xfId="104" xr:uid="{00000000-0005-0000-0000-000068000000}"/>
    <cellStyle name="Normal 2 2 4" xfId="105" xr:uid="{00000000-0005-0000-0000-000069000000}"/>
    <cellStyle name="Normal 2 2 4 2" xfId="164" xr:uid="{E803B80E-44F5-43CE-B2E7-83EC358855AA}"/>
    <cellStyle name="Normal 2 3" xfId="106" xr:uid="{00000000-0005-0000-0000-00006A000000}"/>
    <cellStyle name="Normal 2 3 2" xfId="107" xr:uid="{00000000-0005-0000-0000-00006B000000}"/>
    <cellStyle name="Normal 2 3 3" xfId="162" xr:uid="{1EEA6799-C606-4D41-AB1C-29692EB63D0A}"/>
    <cellStyle name="Normal 2 4" xfId="108" xr:uid="{00000000-0005-0000-0000-00006C000000}"/>
    <cellStyle name="Normal 2 5" xfId="160" xr:uid="{2B8A3D41-D07D-4E07-8257-EBD573991004}"/>
    <cellStyle name="Normal 28" xfId="109" xr:uid="{00000000-0005-0000-0000-00006D000000}"/>
    <cellStyle name="Normal 29" xfId="110" xr:uid="{00000000-0005-0000-0000-00006E000000}"/>
    <cellStyle name="Normal 29 2" xfId="111" xr:uid="{00000000-0005-0000-0000-00006F000000}"/>
    <cellStyle name="Normal 3" xfId="167" xr:uid="{296BFE80-1F7D-49C4-BE56-3BC0E62AF5BD}"/>
    <cellStyle name="Normal 3 2" xfId="112" xr:uid="{00000000-0005-0000-0000-000070000000}"/>
    <cellStyle name="Normal 30" xfId="113" xr:uid="{00000000-0005-0000-0000-000071000000}"/>
    <cellStyle name="Normal 30 2" xfId="114" xr:uid="{00000000-0005-0000-0000-000072000000}"/>
    <cellStyle name="Normal 31" xfId="115" xr:uid="{00000000-0005-0000-0000-000073000000}"/>
    <cellStyle name="Normal 31 2" xfId="116" xr:uid="{00000000-0005-0000-0000-000074000000}"/>
    <cellStyle name="Normal 32" xfId="117" xr:uid="{00000000-0005-0000-0000-000075000000}"/>
    <cellStyle name="Normal 32 2" xfId="118" xr:uid="{00000000-0005-0000-0000-000076000000}"/>
    <cellStyle name="Normal 32 3" xfId="119" xr:uid="{00000000-0005-0000-0000-000077000000}"/>
    <cellStyle name="Normal 32 3 2" xfId="120" xr:uid="{00000000-0005-0000-0000-000078000000}"/>
    <cellStyle name="Normal 4" xfId="158" xr:uid="{1B0FA707-523B-4EB5-9CFD-5BBFEC87C795}"/>
    <cellStyle name="Normal 4 2" xfId="121" xr:uid="{00000000-0005-0000-0000-000079000000}"/>
    <cellStyle name="Normal 5 2" xfId="122" xr:uid="{00000000-0005-0000-0000-00007A000000}"/>
    <cellStyle name="Normal 5 2 2" xfId="123" xr:uid="{00000000-0005-0000-0000-00007B000000}"/>
    <cellStyle name="Normal 5 2 3" xfId="124" xr:uid="{00000000-0005-0000-0000-00007C000000}"/>
    <cellStyle name="Normal 5 3" xfId="125" xr:uid="{00000000-0005-0000-0000-00007D000000}"/>
    <cellStyle name="Normal 57" xfId="157" xr:uid="{00000000-0005-0000-0000-00007E000000}"/>
    <cellStyle name="Normal 6 2" xfId="126" xr:uid="{00000000-0005-0000-0000-00007F000000}"/>
    <cellStyle name="Normal 7" xfId="127" xr:uid="{00000000-0005-0000-0000-000080000000}"/>
    <cellStyle name="Normal 7 2" xfId="128" xr:uid="{00000000-0005-0000-0000-000081000000}"/>
    <cellStyle name="Normal 7 3" xfId="163" xr:uid="{61368ED8-9CFC-4179-9FB6-B65FF21B8CED}"/>
    <cellStyle name="Normal 8" xfId="129" xr:uid="{00000000-0005-0000-0000-000082000000}"/>
    <cellStyle name="Note" xfId="130" builtinId="10" customBuiltin="1"/>
    <cellStyle name="Note 2" xfId="131" xr:uid="{00000000-0005-0000-0000-000084000000}"/>
    <cellStyle name="Note 3" xfId="132" xr:uid="{00000000-0005-0000-0000-000085000000}"/>
    <cellStyle name="Note 3 2" xfId="133" xr:uid="{00000000-0005-0000-0000-000086000000}"/>
    <cellStyle name="Note 3 3" xfId="134" xr:uid="{00000000-0005-0000-0000-000087000000}"/>
    <cellStyle name="Output" xfId="135" builtinId="21" customBuiltin="1"/>
    <cellStyle name="Output 2" xfId="136" xr:uid="{00000000-0005-0000-0000-000089000000}"/>
    <cellStyle name="Percent" xfId="137" builtinId="5"/>
    <cellStyle name="Percent 10" xfId="138" xr:uid="{00000000-0005-0000-0000-00008B000000}"/>
    <cellStyle name="Percent 11" xfId="139" xr:uid="{00000000-0005-0000-0000-00008C000000}"/>
    <cellStyle name="Percent 2" xfId="166" xr:uid="{A4C49221-491E-4798-990C-5A3C1217BB20}"/>
    <cellStyle name="Percent 2 2" xfId="140" xr:uid="{00000000-0005-0000-0000-00008D000000}"/>
    <cellStyle name="Percent 28" xfId="141" xr:uid="{00000000-0005-0000-0000-00008E000000}"/>
    <cellStyle name="Percent 29" xfId="142" xr:uid="{00000000-0005-0000-0000-00008F000000}"/>
    <cellStyle name="Percent 29 2" xfId="143" xr:uid="{00000000-0005-0000-0000-000090000000}"/>
    <cellStyle name="Percent 30" xfId="144" xr:uid="{00000000-0005-0000-0000-000091000000}"/>
    <cellStyle name="Percent 30 2" xfId="145" xr:uid="{00000000-0005-0000-0000-000092000000}"/>
    <cellStyle name="Percent 4 2" xfId="146" xr:uid="{00000000-0005-0000-0000-000093000000}"/>
    <cellStyle name="Percent 5 2" xfId="147" xr:uid="{00000000-0005-0000-0000-000094000000}"/>
    <cellStyle name="Percent 7" xfId="148" xr:uid="{00000000-0005-0000-0000-000095000000}"/>
    <cellStyle name="Percent 8" xfId="149" xr:uid="{00000000-0005-0000-0000-000096000000}"/>
    <cellStyle name="Percent 9" xfId="150" xr:uid="{00000000-0005-0000-0000-000097000000}"/>
    <cellStyle name="Title" xfId="151" builtinId="15" customBuiltin="1"/>
    <cellStyle name="Title 2" xfId="152" xr:uid="{00000000-0005-0000-0000-000099000000}"/>
    <cellStyle name="Total" xfId="153" builtinId="25" customBuiltin="1"/>
    <cellStyle name="Total 2" xfId="154" xr:uid="{00000000-0005-0000-0000-00009B000000}"/>
    <cellStyle name="Warning Text" xfId="155" builtinId="11" customBuiltin="1"/>
    <cellStyle name="Warning Text 2" xfId="156" xr:uid="{00000000-0005-0000-0000-00009D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161925</xdr:colOff>
      <xdr:row>11</xdr:row>
      <xdr:rowOff>0</xdr:rowOff>
    </xdr:from>
    <xdr:to>
      <xdr:col>5</xdr:col>
      <xdr:colOff>0</xdr:colOff>
      <xdr:row>15</xdr:row>
      <xdr:rowOff>91440</xdr:rowOff>
    </xdr:to>
    <xdr:pic>
      <xdr:nvPicPr>
        <xdr:cNvPr id="5126" name="Picture 2">
          <a:extLst>
            <a:ext uri="{FF2B5EF4-FFF2-40B4-BE49-F238E27FC236}">
              <a16:creationId xmlns:a16="http://schemas.microsoft.com/office/drawing/2014/main" id="{6A9117AA-9CC9-4D56-AE6F-7870518CDB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72050" y="1781175"/>
          <a:ext cx="1704975" cy="739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 Template 2023">
  <a:themeElements>
    <a:clrScheme name="Custom 5">
      <a:dk1>
        <a:sysClr val="windowText" lastClr="000000"/>
      </a:dk1>
      <a:lt1>
        <a:sysClr val="window" lastClr="FFFFFF"/>
      </a:lt1>
      <a:dk2>
        <a:srgbClr val="71953E"/>
      </a:dk2>
      <a:lt2>
        <a:srgbClr val="94B5E1"/>
      </a:lt2>
      <a:accent1>
        <a:srgbClr val="71953E"/>
      </a:accent1>
      <a:accent2>
        <a:srgbClr val="AEC876"/>
      </a:accent2>
      <a:accent3>
        <a:srgbClr val="94B5E1"/>
      </a:accent3>
      <a:accent4>
        <a:srgbClr val="5F6C7D"/>
      </a:accent4>
      <a:accent5>
        <a:srgbClr val="A3A6B1"/>
      </a:accent5>
      <a:accent6>
        <a:srgbClr val="50B2CE"/>
      </a:accent6>
      <a:hlink>
        <a:srgbClr val="50B2CE"/>
      </a:hlink>
      <a:folHlink>
        <a:srgbClr val="AEC87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w="6350">
          <a:noFill/>
        </a:ln>
        <a:effectLst/>
      </a:spPr>
      <a:bodyPr rot="0" spcFirstLastPara="0" vertOverflow="overflow" horzOverflow="overflow" vert="horz" wrap="square" lIns="0" tIns="0" rIns="0" bIns="0" numCol="1" spcCol="0" rtlCol="0" fromWordArt="0" anchor="b" anchorCtr="0" forceAA="0" compatLnSpc="1">
        <a:prstTxWarp prst="textNoShape">
          <a:avLst/>
        </a:prstTxWarp>
        <a:spAutoFit/>
      </a:bodyPr>
      <a:lstStyle/>
      <a:style>
        <a:lnRef idx="0">
          <a:schemeClr val="accent1"/>
        </a:lnRef>
        <a:fillRef idx="0">
          <a:schemeClr val="accent1"/>
        </a:fillRef>
        <a:effectRef idx="0">
          <a:schemeClr val="accent1"/>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3"/>
  <sheetViews>
    <sheetView tabSelected="1" workbookViewId="0"/>
  </sheetViews>
  <sheetFormatPr defaultColWidth="10.42578125" defaultRowHeight="12.75"/>
  <cols>
    <col min="1" max="1" width="5.28515625" style="1" customWidth="1"/>
    <col min="2" max="2" width="15.85546875" style="1" customWidth="1"/>
    <col min="3" max="3" width="51" style="1" customWidth="1"/>
    <col min="4" max="4" width="12.42578125" style="1" customWidth="1"/>
    <col min="5" max="5" width="15.5703125" style="6" customWidth="1"/>
    <col min="6" max="16384" width="10.42578125" style="1"/>
  </cols>
  <sheetData>
    <row r="1" spans="2:5">
      <c r="B1" s="90" t="s">
        <v>30</v>
      </c>
      <c r="C1" s="90"/>
      <c r="D1" s="90"/>
      <c r="E1" s="90"/>
    </row>
    <row r="2" spans="2:5">
      <c r="B2" s="1" t="s">
        <v>9</v>
      </c>
      <c r="C2" s="7">
        <v>45691</v>
      </c>
      <c r="D2" s="20"/>
      <c r="E2" s="20"/>
    </row>
    <row r="5" spans="2:5">
      <c r="B5" s="20" t="s">
        <v>10</v>
      </c>
      <c r="C5" s="20" t="s">
        <v>1</v>
      </c>
      <c r="D5" s="20" t="s">
        <v>11</v>
      </c>
      <c r="E5" s="3" t="s">
        <v>12</v>
      </c>
    </row>
    <row r="6" spans="2:5">
      <c r="B6" s="2">
        <v>1</v>
      </c>
      <c r="C6" s="56" t="s">
        <v>16</v>
      </c>
      <c r="D6" s="1" t="s">
        <v>27</v>
      </c>
      <c r="E6" s="4" t="s">
        <v>75</v>
      </c>
    </row>
    <row r="7" spans="2:5">
      <c r="B7" s="2">
        <v>2</v>
      </c>
      <c r="C7" s="56" t="s">
        <v>31</v>
      </c>
      <c r="D7" s="1" t="s">
        <v>27</v>
      </c>
      <c r="E7" s="4" t="str">
        <f>E6</f>
        <v>January 2024</v>
      </c>
    </row>
    <row r="8" spans="2:5">
      <c r="B8" s="2">
        <v>3</v>
      </c>
      <c r="C8" s="56" t="s">
        <v>25</v>
      </c>
      <c r="D8" s="1" t="s">
        <v>26</v>
      </c>
      <c r="E8" s="6" t="s">
        <v>72</v>
      </c>
    </row>
    <row r="9" spans="2:5">
      <c r="B9" s="2"/>
      <c r="C9" s="12"/>
    </row>
    <row r="11" spans="2:5">
      <c r="B11" s="5" t="s">
        <v>13</v>
      </c>
    </row>
    <row r="13" spans="2:5">
      <c r="C13" s="57"/>
    </row>
    <row r="14" spans="2:5">
      <c r="B14" s="20" t="s">
        <v>2</v>
      </c>
      <c r="E14" s="7"/>
    </row>
    <row r="15" spans="2:5">
      <c r="B15" s="1" t="s">
        <v>14</v>
      </c>
      <c r="C15" s="8" t="s">
        <v>8</v>
      </c>
    </row>
    <row r="19" spans="2:10" s="9" customFormat="1" ht="33.75" customHeight="1">
      <c r="B19" s="88" t="s">
        <v>15</v>
      </c>
      <c r="C19" s="88"/>
      <c r="D19" s="88"/>
      <c r="E19" s="88"/>
      <c r="F19" s="10"/>
      <c r="G19" s="10"/>
      <c r="H19" s="10"/>
      <c r="I19" s="10"/>
      <c r="J19" s="10"/>
    </row>
    <row r="20" spans="2:10" s="9" customFormat="1" ht="11.25" customHeight="1">
      <c r="B20" s="19"/>
      <c r="C20" s="19"/>
      <c r="D20" s="19"/>
      <c r="E20" s="19"/>
      <c r="F20" s="11"/>
      <c r="G20" s="11"/>
      <c r="H20" s="11"/>
      <c r="I20" s="11"/>
      <c r="J20" s="11"/>
    </row>
    <row r="21" spans="2:10" s="9" customFormat="1" ht="67.5" customHeight="1">
      <c r="B21" s="89" t="s">
        <v>6</v>
      </c>
      <c r="C21" s="89"/>
      <c r="D21" s="89"/>
      <c r="E21" s="89"/>
      <c r="F21" s="11"/>
      <c r="G21" s="11"/>
      <c r="H21" s="11"/>
      <c r="I21" s="11"/>
      <c r="J21" s="11"/>
    </row>
    <row r="22" spans="2:10" s="9" customFormat="1" ht="11.25" customHeight="1">
      <c r="B22" s="19"/>
      <c r="C22" s="19"/>
      <c r="D22" s="19"/>
      <c r="E22" s="19"/>
      <c r="F22" s="11"/>
      <c r="G22" s="11"/>
      <c r="H22" s="11"/>
      <c r="I22" s="11"/>
      <c r="J22" s="11"/>
    </row>
    <row r="23" spans="2:10" s="9" customFormat="1" ht="11.25">
      <c r="B23" s="89" t="s">
        <v>74</v>
      </c>
      <c r="C23" s="89"/>
      <c r="D23" s="89"/>
      <c r="E23" s="89"/>
    </row>
  </sheetData>
  <mergeCells count="4">
    <mergeCell ref="B19:E19"/>
    <mergeCell ref="B21:E21"/>
    <mergeCell ref="B23:E23"/>
    <mergeCell ref="B1:E1"/>
  </mergeCells>
  <hyperlinks>
    <hyperlink ref="C6" location="Issuance!A1" display="US Corporate Bonds: Issuance" xr:uid="{00000000-0004-0000-0000-000000000000}"/>
    <hyperlink ref="C15" r:id="rId1" xr:uid="{00000000-0004-0000-0000-000001000000}"/>
    <hyperlink ref="C7" location="'Trading Volume'!A1" display="US Corporate Bonds: Trading Volume" xr:uid="{00000000-0004-0000-0000-000002000000}"/>
    <hyperlink ref="C8" location="Outstanding!A1" display="US Corporate Bonds: Outstanding" xr:uid="{00000000-0004-0000-0000-000003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57"/>
  <sheetViews>
    <sheetView showWhiteSpace="0" zoomScaleNormal="100" zoomScaleSheetLayoutView="100" workbookViewId="0">
      <pane xSplit="1" ySplit="9" topLeftCell="B21" activePane="bottomRight" state="frozen"/>
      <selection pane="topRight" activeCell="B1" sqref="B1"/>
      <selection pane="bottomLeft" activeCell="A10" sqref="A10"/>
      <selection pane="bottomRight" activeCell="A48" sqref="A48"/>
    </sheetView>
  </sheetViews>
  <sheetFormatPr defaultColWidth="9.140625" defaultRowHeight="12"/>
  <cols>
    <col min="1" max="1" width="8.7109375" style="32" customWidth="1"/>
    <col min="2" max="4" width="9.7109375" style="32" customWidth="1"/>
    <col min="5" max="5" width="2.140625" style="32" customWidth="1"/>
    <col min="6" max="7" width="9.7109375" style="32" customWidth="1"/>
    <col min="8" max="8" width="2.140625" style="32" customWidth="1"/>
    <col min="9" max="10" width="9.7109375" style="32" customWidth="1"/>
    <col min="11" max="11" width="2.140625" style="32" customWidth="1"/>
    <col min="12" max="12" width="9.7109375" style="32" customWidth="1"/>
    <col min="13" max="13" width="2.140625" style="32" customWidth="1"/>
    <col min="14" max="14" width="9.7109375" style="32" customWidth="1"/>
    <col min="15" max="15" width="2.7109375" style="32" customWidth="1"/>
    <col min="16" max="18" width="9.7109375" style="70" customWidth="1"/>
    <col min="19" max="19" width="9.85546875" style="70" customWidth="1"/>
    <col min="20" max="20" width="9.7109375" style="70" customWidth="1"/>
    <col min="21" max="21" width="1.7109375" style="70" customWidth="1"/>
    <col min="22" max="24" width="9.7109375" style="70" customWidth="1"/>
    <col min="25" max="25" width="9.85546875" style="70" customWidth="1"/>
    <col min="26" max="26" width="9.7109375" style="70" customWidth="1"/>
    <col min="27" max="27" width="2.7109375" style="32" customWidth="1"/>
    <col min="28" max="16384" width="9.140625" style="32"/>
  </cols>
  <sheetData>
    <row r="1" spans="1:31" s="24" customFormat="1" ht="12.75">
      <c r="A1" s="14" t="s">
        <v>17</v>
      </c>
      <c r="B1" s="23" t="s">
        <v>21</v>
      </c>
      <c r="P1" s="64"/>
      <c r="Q1" s="64"/>
      <c r="R1" s="64"/>
      <c r="S1" s="64"/>
      <c r="T1" s="64"/>
      <c r="U1" s="64"/>
      <c r="V1" s="64"/>
      <c r="W1" s="64"/>
      <c r="X1" s="64"/>
      <c r="Y1" s="64"/>
      <c r="Z1" s="64"/>
    </row>
    <row r="2" spans="1:31" s="24" customFormat="1" ht="12.75">
      <c r="A2" s="14" t="s">
        <v>18</v>
      </c>
      <c r="B2" s="23" t="s">
        <v>24</v>
      </c>
      <c r="P2" s="64"/>
      <c r="Q2" s="64"/>
      <c r="R2" s="64"/>
      <c r="S2" s="64"/>
      <c r="T2" s="64"/>
      <c r="U2" s="64"/>
      <c r="V2" s="64"/>
      <c r="W2" s="64"/>
      <c r="X2" s="64"/>
      <c r="Y2" s="64"/>
      <c r="Z2" s="64"/>
    </row>
    <row r="3" spans="1:31" s="24" customFormat="1" ht="12.75">
      <c r="A3" s="15" t="s">
        <v>19</v>
      </c>
      <c r="B3" s="23" t="s">
        <v>29</v>
      </c>
      <c r="P3" s="64"/>
      <c r="Q3" s="64"/>
      <c r="R3" s="64"/>
      <c r="S3" s="64"/>
      <c r="T3" s="64"/>
      <c r="U3" s="64"/>
      <c r="V3" s="64"/>
      <c r="W3" s="64"/>
      <c r="X3" s="64"/>
      <c r="Y3" s="64"/>
      <c r="Z3" s="64"/>
    </row>
    <row r="4" spans="1:31" s="26" customFormat="1" ht="11.25">
      <c r="A4" s="16" t="s">
        <v>3</v>
      </c>
      <c r="B4" s="25" t="s">
        <v>7</v>
      </c>
      <c r="P4" s="65"/>
      <c r="Q4" s="65"/>
      <c r="R4" s="65"/>
      <c r="S4" s="65"/>
      <c r="T4" s="65"/>
      <c r="U4" s="65"/>
      <c r="V4" s="65"/>
      <c r="W4" s="65"/>
      <c r="X4" s="65"/>
      <c r="Y4" s="65"/>
      <c r="Z4" s="65"/>
    </row>
    <row r="5" spans="1:31" s="26" customFormat="1" ht="11.25">
      <c r="A5" s="17" t="s">
        <v>20</v>
      </c>
      <c r="B5" s="27" t="s">
        <v>71</v>
      </c>
      <c r="C5" s="27"/>
      <c r="P5" s="65"/>
      <c r="Q5" s="65"/>
      <c r="R5" s="65"/>
      <c r="S5" s="65"/>
      <c r="T5" s="65"/>
      <c r="U5" s="65"/>
      <c r="V5" s="65"/>
      <c r="W5" s="65"/>
      <c r="X5" s="65"/>
      <c r="Y5" s="65"/>
      <c r="Z5" s="65"/>
    </row>
    <row r="6" spans="1:31" s="26" customFormat="1">
      <c r="A6" s="17"/>
      <c r="B6" s="27"/>
      <c r="C6" s="27"/>
      <c r="P6" s="66"/>
      <c r="Q6" s="66"/>
      <c r="R6" s="66"/>
      <c r="S6" s="66"/>
      <c r="T6" s="66"/>
      <c r="U6" s="65"/>
      <c r="V6" s="65"/>
      <c r="W6" s="65"/>
      <c r="X6" s="65"/>
      <c r="Y6" s="65"/>
      <c r="Z6" s="65"/>
    </row>
    <row r="7" spans="1:31" s="28" customFormat="1">
      <c r="C7" s="34"/>
      <c r="P7" s="93" t="s">
        <v>51</v>
      </c>
      <c r="Q7" s="93"/>
      <c r="R7" s="93"/>
      <c r="S7" s="93"/>
      <c r="T7" s="93"/>
      <c r="U7" s="66"/>
      <c r="V7" s="93" t="s">
        <v>58</v>
      </c>
      <c r="W7" s="93"/>
      <c r="X7" s="93"/>
      <c r="Y7" s="93"/>
      <c r="Z7" s="93"/>
    </row>
    <row r="8" spans="1:31" s="28" customFormat="1">
      <c r="A8" s="29"/>
      <c r="B8" s="91" t="s">
        <v>53</v>
      </c>
      <c r="C8" s="91"/>
      <c r="D8" s="91"/>
      <c r="E8" s="91"/>
      <c r="F8" s="91"/>
      <c r="G8" s="91"/>
      <c r="H8" s="91"/>
      <c r="I8" s="91"/>
      <c r="J8" s="91"/>
      <c r="K8" s="36"/>
      <c r="L8" s="37" t="s">
        <v>4</v>
      </c>
      <c r="M8" s="58"/>
      <c r="N8" s="37" t="s">
        <v>5</v>
      </c>
      <c r="P8" s="92" t="s">
        <v>53</v>
      </c>
      <c r="Q8" s="92"/>
      <c r="R8" s="92"/>
      <c r="S8" s="61"/>
      <c r="T8" s="61"/>
      <c r="U8" s="66"/>
      <c r="V8" s="94" t="s">
        <v>53</v>
      </c>
      <c r="W8" s="94"/>
      <c r="X8" s="94"/>
      <c r="Y8" s="61"/>
      <c r="Z8" s="61"/>
    </row>
    <row r="9" spans="1:31" s="40" customFormat="1" ht="24.75" thickBot="1">
      <c r="A9" s="30"/>
      <c r="B9" s="38" t="s">
        <v>22</v>
      </c>
      <c r="C9" s="38" t="s">
        <v>23</v>
      </c>
      <c r="D9" s="38" t="s">
        <v>0</v>
      </c>
      <c r="E9" s="38"/>
      <c r="F9" s="39" t="s">
        <v>54</v>
      </c>
      <c r="G9" s="39" t="s">
        <v>55</v>
      </c>
      <c r="H9" s="38"/>
      <c r="I9" s="39" t="s">
        <v>56</v>
      </c>
      <c r="J9" s="39" t="s">
        <v>57</v>
      </c>
      <c r="K9" s="38"/>
      <c r="L9" s="39" t="s">
        <v>0</v>
      </c>
      <c r="M9" s="38"/>
      <c r="N9" s="38"/>
      <c r="P9" s="67" t="s">
        <v>22</v>
      </c>
      <c r="Q9" s="67" t="s">
        <v>23</v>
      </c>
      <c r="R9" s="67" t="s">
        <v>0</v>
      </c>
      <c r="S9" s="68" t="s">
        <v>4</v>
      </c>
      <c r="T9" s="68" t="s">
        <v>5</v>
      </c>
      <c r="U9" s="69"/>
      <c r="V9" s="67" t="s">
        <v>22</v>
      </c>
      <c r="W9" s="67" t="s">
        <v>23</v>
      </c>
      <c r="X9" s="67" t="s">
        <v>0</v>
      </c>
      <c r="Y9" s="68" t="s">
        <v>4</v>
      </c>
      <c r="Z9" s="68" t="s">
        <v>5</v>
      </c>
    </row>
    <row r="10" spans="1:31" ht="12.75" thickTop="1">
      <c r="A10" s="31">
        <v>2014</v>
      </c>
      <c r="B10" s="41">
        <v>1126.79195</v>
      </c>
      <c r="C10" s="41">
        <v>315.30901999999998</v>
      </c>
      <c r="D10" s="41">
        <v>1442.1009700000004</v>
      </c>
      <c r="F10" s="42">
        <v>941.02836000000013</v>
      </c>
      <c r="G10" s="42">
        <v>501.07259999999997</v>
      </c>
      <c r="I10" s="42">
        <v>1293.56043</v>
      </c>
      <c r="J10" s="42">
        <v>148.54053000000002</v>
      </c>
      <c r="L10" s="43">
        <v>58.776909999999994</v>
      </c>
      <c r="N10" s="41">
        <v>1500.8778800000005</v>
      </c>
      <c r="O10" s="41"/>
      <c r="P10" s="59" t="s">
        <v>50</v>
      </c>
      <c r="Q10" s="59" t="s">
        <v>50</v>
      </c>
      <c r="R10" s="59" t="s">
        <v>50</v>
      </c>
      <c r="S10" s="59" t="s">
        <v>50</v>
      </c>
      <c r="T10" s="59" t="s">
        <v>50</v>
      </c>
      <c r="V10" s="59" t="s">
        <v>50</v>
      </c>
      <c r="W10" s="59" t="s">
        <v>50</v>
      </c>
      <c r="X10" s="59" t="s">
        <v>50</v>
      </c>
      <c r="Y10" s="59" t="s">
        <v>50</v>
      </c>
      <c r="Z10" s="59" t="s">
        <v>50</v>
      </c>
      <c r="AB10" s="41"/>
      <c r="AC10" s="41"/>
      <c r="AD10" s="41"/>
      <c r="AE10" s="41"/>
    </row>
    <row r="11" spans="1:31">
      <c r="A11" s="31">
        <v>2015</v>
      </c>
      <c r="B11" s="41">
        <v>1240.7635299999997</v>
      </c>
      <c r="C11" s="41">
        <v>258.27453000000003</v>
      </c>
      <c r="D11" s="41">
        <v>1499.0380600000001</v>
      </c>
      <c r="F11" s="42">
        <v>1081.43723</v>
      </c>
      <c r="G11" s="42">
        <v>417.60086999999993</v>
      </c>
      <c r="I11" s="42">
        <v>1384.8307399999999</v>
      </c>
      <c r="J11" s="42">
        <v>114.20736000000001</v>
      </c>
      <c r="L11" s="43">
        <v>30.109460000000006</v>
      </c>
      <c r="N11" s="41">
        <v>1529.14752</v>
      </c>
      <c r="O11" s="41"/>
      <c r="P11" s="60">
        <f t="shared" ref="P11:P17" si="0">B11/B10-1</f>
        <v>0.1011469597382193</v>
      </c>
      <c r="Q11" s="60">
        <f t="shared" ref="Q11:Q17" si="1">C11/C10-1</f>
        <v>-0.18088442252619341</v>
      </c>
      <c r="R11" s="60">
        <f t="shared" ref="R11:R17" si="2">D11/D10-1</f>
        <v>3.948204126095245E-2</v>
      </c>
      <c r="S11" s="60">
        <f t="shared" ref="S11:S17" si="3">L11/L10-1</f>
        <v>-0.48773319318759678</v>
      </c>
      <c r="T11" s="60">
        <f t="shared" ref="T11:T17" si="4">N11/N10-1</f>
        <v>1.8835403184168209E-2</v>
      </c>
      <c r="V11" s="59" t="s">
        <v>50</v>
      </c>
      <c r="W11" s="59" t="s">
        <v>50</v>
      </c>
      <c r="X11" s="59" t="s">
        <v>50</v>
      </c>
      <c r="Y11" s="59" t="s">
        <v>50</v>
      </c>
      <c r="Z11" s="59" t="s">
        <v>50</v>
      </c>
      <c r="AB11" s="41"/>
      <c r="AC11" s="41"/>
      <c r="AD11" s="41"/>
      <c r="AE11" s="41"/>
    </row>
    <row r="12" spans="1:31">
      <c r="A12" s="31">
        <v>2016</v>
      </c>
      <c r="B12" s="41">
        <v>1288.9823399999998</v>
      </c>
      <c r="C12" s="41">
        <v>236.54110999999997</v>
      </c>
      <c r="D12" s="41">
        <v>1525.5234499999999</v>
      </c>
      <c r="F12" s="42">
        <v>1116.79196</v>
      </c>
      <c r="G12" s="42">
        <v>408.73147000000006</v>
      </c>
      <c r="I12" s="42">
        <v>1409.1700900000001</v>
      </c>
      <c r="J12" s="42">
        <v>116.35334</v>
      </c>
      <c r="L12" s="43">
        <v>39.178869999999989</v>
      </c>
      <c r="N12" s="41">
        <v>1564.7023199999999</v>
      </c>
      <c r="O12" s="41"/>
      <c r="P12" s="60">
        <f t="shared" si="0"/>
        <v>3.8862207692387685E-2</v>
      </c>
      <c r="Q12" s="60">
        <f t="shared" si="1"/>
        <v>-8.4148522117144298E-2</v>
      </c>
      <c r="R12" s="60">
        <f t="shared" si="2"/>
        <v>1.7668257202221982E-2</v>
      </c>
      <c r="S12" s="60">
        <f t="shared" si="3"/>
        <v>0.30121463486890776</v>
      </c>
      <c r="T12" s="60">
        <f t="shared" si="4"/>
        <v>2.325138649801417E-2</v>
      </c>
      <c r="V12" s="59" t="s">
        <v>50</v>
      </c>
      <c r="W12" s="59" t="s">
        <v>50</v>
      </c>
      <c r="X12" s="59" t="s">
        <v>50</v>
      </c>
      <c r="Y12" s="59" t="s">
        <v>50</v>
      </c>
      <c r="Z12" s="59" t="s">
        <v>50</v>
      </c>
      <c r="AB12" s="41"/>
      <c r="AC12" s="41"/>
      <c r="AD12" s="41"/>
      <c r="AE12" s="41"/>
    </row>
    <row r="13" spans="1:31">
      <c r="A13" s="31">
        <v>2017</v>
      </c>
      <c r="B13" s="41">
        <v>1362.3462299999999</v>
      </c>
      <c r="C13" s="41">
        <v>283.34769</v>
      </c>
      <c r="D13" s="41">
        <v>1645.6939199999999</v>
      </c>
      <c r="F13" s="42">
        <v>1229.1948799999998</v>
      </c>
      <c r="G13" s="42">
        <v>416.49905999999999</v>
      </c>
      <c r="I13" s="42">
        <v>1370.2823299999998</v>
      </c>
      <c r="J13" s="42">
        <v>275.41161</v>
      </c>
      <c r="L13" s="43">
        <v>37.815570000000001</v>
      </c>
      <c r="N13" s="41">
        <v>1683.5094899999999</v>
      </c>
      <c r="O13" s="41"/>
      <c r="P13" s="60">
        <f t="shared" si="0"/>
        <v>5.6916132768739081E-2</v>
      </c>
      <c r="Q13" s="60">
        <f t="shared" si="1"/>
        <v>0.19787926081855289</v>
      </c>
      <c r="R13" s="60">
        <f t="shared" si="2"/>
        <v>7.8773269594774264E-2</v>
      </c>
      <c r="S13" s="60">
        <f t="shared" si="3"/>
        <v>-3.4796817774478628E-2</v>
      </c>
      <c r="T13" s="60">
        <f t="shared" si="4"/>
        <v>7.5929567229120032E-2</v>
      </c>
      <c r="V13" s="59" t="s">
        <v>50</v>
      </c>
      <c r="W13" s="59" t="s">
        <v>50</v>
      </c>
      <c r="X13" s="59" t="s">
        <v>50</v>
      </c>
      <c r="Y13" s="59" t="s">
        <v>50</v>
      </c>
      <c r="Z13" s="59" t="s">
        <v>50</v>
      </c>
      <c r="AB13" s="41"/>
      <c r="AC13" s="41"/>
      <c r="AD13" s="41"/>
      <c r="AE13" s="41"/>
    </row>
    <row r="14" spans="1:31">
      <c r="A14" s="31">
        <v>2018</v>
      </c>
      <c r="B14" s="41">
        <v>1162.7857200000001</v>
      </c>
      <c r="C14" s="41">
        <v>172.30395000000001</v>
      </c>
      <c r="D14" s="41">
        <v>1335.0896699999998</v>
      </c>
      <c r="F14" s="42">
        <v>996.66455999999994</v>
      </c>
      <c r="G14" s="42">
        <v>338.42510000000004</v>
      </c>
      <c r="I14" s="42">
        <v>1078.6934299999998</v>
      </c>
      <c r="J14" s="42">
        <v>256.39623</v>
      </c>
      <c r="L14" s="43">
        <v>52.684979999999996</v>
      </c>
      <c r="N14" s="41">
        <v>1387.7746499999998</v>
      </c>
      <c r="O14" s="41"/>
      <c r="P14" s="60">
        <f t="shared" si="0"/>
        <v>-0.14648296123665994</v>
      </c>
      <c r="Q14" s="60">
        <f t="shared" si="1"/>
        <v>-0.3918992245887023</v>
      </c>
      <c r="R14" s="60">
        <f t="shared" si="2"/>
        <v>-0.18873755698143435</v>
      </c>
      <c r="S14" s="60">
        <f t="shared" si="3"/>
        <v>0.39320867039687601</v>
      </c>
      <c r="T14" s="60">
        <f t="shared" si="4"/>
        <v>-0.17566568038770014</v>
      </c>
      <c r="V14" s="59" t="s">
        <v>50</v>
      </c>
      <c r="W14" s="59" t="s">
        <v>50</v>
      </c>
      <c r="X14" s="59" t="s">
        <v>50</v>
      </c>
      <c r="Y14" s="59" t="s">
        <v>50</v>
      </c>
      <c r="Z14" s="59" t="s">
        <v>50</v>
      </c>
      <c r="AB14" s="41"/>
      <c r="AC14" s="41"/>
      <c r="AD14" s="41"/>
      <c r="AE14" s="41"/>
    </row>
    <row r="15" spans="1:31">
      <c r="A15" s="31">
        <v>2019</v>
      </c>
      <c r="B15" s="41">
        <v>1136.8138799999999</v>
      </c>
      <c r="C15" s="41">
        <v>278.63612999999998</v>
      </c>
      <c r="D15" s="41">
        <v>1415.4500099999998</v>
      </c>
      <c r="F15" s="42">
        <v>1149.2458700000002</v>
      </c>
      <c r="G15" s="42">
        <v>266.20414</v>
      </c>
      <c r="I15" s="42">
        <v>1260.6076500000001</v>
      </c>
      <c r="J15" s="42">
        <v>154.84235999999999</v>
      </c>
      <c r="L15" s="43">
        <v>46.032920000000004</v>
      </c>
      <c r="N15" s="41">
        <v>1461.4829299999999</v>
      </c>
      <c r="O15" s="41"/>
      <c r="P15" s="60">
        <f t="shared" si="0"/>
        <v>-2.2335878015426691E-2</v>
      </c>
      <c r="Q15" s="60">
        <f t="shared" si="1"/>
        <v>0.61711980485647566</v>
      </c>
      <c r="R15" s="60">
        <f t="shared" si="2"/>
        <v>6.0190968296534031E-2</v>
      </c>
      <c r="S15" s="60">
        <f t="shared" si="3"/>
        <v>-0.12626103303066627</v>
      </c>
      <c r="T15" s="60">
        <f t="shared" si="4"/>
        <v>5.3112571266523689E-2</v>
      </c>
      <c r="V15" s="59" t="s">
        <v>50</v>
      </c>
      <c r="W15" s="59" t="s">
        <v>50</v>
      </c>
      <c r="X15" s="59" t="s">
        <v>50</v>
      </c>
      <c r="Y15" s="59" t="s">
        <v>50</v>
      </c>
      <c r="Z15" s="59" t="s">
        <v>50</v>
      </c>
      <c r="AB15" s="41"/>
      <c r="AC15" s="41"/>
      <c r="AD15" s="41"/>
      <c r="AE15" s="41"/>
    </row>
    <row r="16" spans="1:31">
      <c r="A16" s="31">
        <v>2020</v>
      </c>
      <c r="B16" s="41">
        <v>1848.0731300000002</v>
      </c>
      <c r="C16" s="41">
        <v>424.07720999999998</v>
      </c>
      <c r="D16" s="41">
        <v>2272.1503400000001</v>
      </c>
      <c r="F16" s="42">
        <v>2001.6468400000001</v>
      </c>
      <c r="G16" s="42">
        <v>270.50351999999998</v>
      </c>
      <c r="I16" s="42">
        <v>2064.3874300000002</v>
      </c>
      <c r="J16" s="42">
        <v>207.76292999999998</v>
      </c>
      <c r="L16" s="43">
        <v>103.92049</v>
      </c>
      <c r="N16" s="41">
        <v>2376.0708300000001</v>
      </c>
      <c r="O16" s="41"/>
      <c r="P16" s="60">
        <f t="shared" si="0"/>
        <v>0.62566024440166079</v>
      </c>
      <c r="Q16" s="60">
        <f t="shared" si="1"/>
        <v>0.52197494991047999</v>
      </c>
      <c r="R16" s="60">
        <f t="shared" si="2"/>
        <v>0.60524944289625626</v>
      </c>
      <c r="S16" s="60">
        <f t="shared" si="3"/>
        <v>1.2575254839362784</v>
      </c>
      <c r="T16" s="60">
        <f t="shared" si="4"/>
        <v>0.62579444564569786</v>
      </c>
      <c r="V16" s="59" t="s">
        <v>50</v>
      </c>
      <c r="W16" s="59" t="s">
        <v>50</v>
      </c>
      <c r="X16" s="59" t="s">
        <v>50</v>
      </c>
      <c r="Y16" s="59" t="s">
        <v>50</v>
      </c>
      <c r="Z16" s="59" t="s">
        <v>50</v>
      </c>
      <c r="AB16" s="41"/>
      <c r="AC16" s="41"/>
      <c r="AD16" s="41"/>
      <c r="AE16" s="41"/>
    </row>
    <row r="17" spans="1:31">
      <c r="A17" s="31">
        <v>2021</v>
      </c>
      <c r="B17" s="41">
        <v>1471.0233500000002</v>
      </c>
      <c r="C17" s="41">
        <v>487.44190999999995</v>
      </c>
      <c r="D17" s="41">
        <v>1958.4652599999999</v>
      </c>
      <c r="E17" s="41"/>
      <c r="F17" s="41">
        <v>1703.3022699999999</v>
      </c>
      <c r="G17" s="41">
        <v>255.16298999999998</v>
      </c>
      <c r="H17" s="41"/>
      <c r="I17" s="41">
        <v>1682.8417199999999</v>
      </c>
      <c r="J17" s="41">
        <v>275.62353999999993</v>
      </c>
      <c r="K17" s="41"/>
      <c r="L17" s="41">
        <v>94.674430000000001</v>
      </c>
      <c r="M17" s="41"/>
      <c r="N17" s="41">
        <v>2053.13969</v>
      </c>
      <c r="O17" s="41"/>
      <c r="P17" s="60">
        <f t="shared" si="0"/>
        <v>-0.2040231925237721</v>
      </c>
      <c r="Q17" s="60">
        <f t="shared" si="1"/>
        <v>0.14941783832241295</v>
      </c>
      <c r="R17" s="60">
        <f t="shared" si="2"/>
        <v>-0.13805648089289735</v>
      </c>
      <c r="S17" s="60">
        <f t="shared" si="3"/>
        <v>-8.8972444221538938E-2</v>
      </c>
      <c r="T17" s="60">
        <f t="shared" si="4"/>
        <v>-0.13590972790992095</v>
      </c>
      <c r="V17" s="59" t="s">
        <v>50</v>
      </c>
      <c r="W17" s="59" t="s">
        <v>50</v>
      </c>
      <c r="X17" s="59" t="s">
        <v>50</v>
      </c>
      <c r="Y17" s="59" t="s">
        <v>50</v>
      </c>
      <c r="Z17" s="59" t="s">
        <v>50</v>
      </c>
      <c r="AB17" s="41"/>
      <c r="AC17" s="41"/>
      <c r="AD17" s="41"/>
      <c r="AE17" s="41"/>
    </row>
    <row r="18" spans="1:31">
      <c r="A18" s="31">
        <v>2022</v>
      </c>
      <c r="B18" s="41">
        <v>1247.0699099999997</v>
      </c>
      <c r="C18" s="41">
        <v>112.32694000000001</v>
      </c>
      <c r="D18" s="41">
        <v>1359.3968499999999</v>
      </c>
      <c r="E18" s="41"/>
      <c r="F18" s="41">
        <v>1170.5053599999999</v>
      </c>
      <c r="G18" s="41">
        <v>188.89154000000002</v>
      </c>
      <c r="H18" s="41"/>
      <c r="I18" s="41">
        <v>1058.7997199999998</v>
      </c>
      <c r="J18" s="41">
        <v>300.59717999999998</v>
      </c>
      <c r="K18" s="41"/>
      <c r="L18" s="41">
        <v>38.046870000000006</v>
      </c>
      <c r="M18" s="41"/>
      <c r="N18" s="41">
        <v>1397.4437199999998</v>
      </c>
      <c r="O18" s="41"/>
      <c r="P18" s="60">
        <f t="shared" ref="P18:R18" si="5">B18/B17-1</f>
        <v>-0.15224329375872958</v>
      </c>
      <c r="Q18" s="60">
        <f t="shared" si="5"/>
        <v>-0.76955830490652721</v>
      </c>
      <c r="R18" s="60">
        <f t="shared" si="5"/>
        <v>-0.30588666658299579</v>
      </c>
      <c r="S18" s="60">
        <f>L18/L17-1</f>
        <v>-0.59812939988125624</v>
      </c>
      <c r="T18" s="60">
        <f>N18/N17-1</f>
        <v>-0.31936257098999443</v>
      </c>
      <c r="V18" s="59" t="s">
        <v>50</v>
      </c>
      <c r="W18" s="59" t="s">
        <v>50</v>
      </c>
      <c r="X18" s="59" t="s">
        <v>50</v>
      </c>
      <c r="Y18" s="59" t="s">
        <v>50</v>
      </c>
      <c r="Z18" s="59" t="s">
        <v>50</v>
      </c>
      <c r="AB18" s="41"/>
      <c r="AC18" s="41"/>
      <c r="AD18" s="41"/>
      <c r="AE18" s="41"/>
    </row>
    <row r="19" spans="1:31">
      <c r="A19" s="31">
        <v>2023</v>
      </c>
      <c r="B19" s="41">
        <v>1258.3487800000003</v>
      </c>
      <c r="C19" s="41">
        <v>183.59156999999999</v>
      </c>
      <c r="D19" s="41">
        <v>1441.9403500000001</v>
      </c>
      <c r="E19" s="41"/>
      <c r="F19" s="41">
        <v>1267.1834899999999</v>
      </c>
      <c r="G19" s="41">
        <v>174.75686999999999</v>
      </c>
      <c r="H19" s="41"/>
      <c r="I19" s="41">
        <v>1202.33062</v>
      </c>
      <c r="J19" s="41">
        <v>239.60974000000004</v>
      </c>
      <c r="K19" s="41"/>
      <c r="L19" s="41">
        <v>61.529260000000001</v>
      </c>
      <c r="M19" s="41"/>
      <c r="N19" s="41">
        <v>1503.4696100000001</v>
      </c>
      <c r="O19" s="41"/>
      <c r="P19" s="60">
        <f>B19/B18-1</f>
        <v>9.0442964821439986E-3</v>
      </c>
      <c r="Q19" s="60">
        <f>C19/C18-1</f>
        <v>0.63443934286823778</v>
      </c>
      <c r="R19" s="60">
        <f>D19/D18-1</f>
        <v>6.0720679174738557E-2</v>
      </c>
      <c r="S19" s="60">
        <f>L19/L18-1</f>
        <v>0.61719636858432758</v>
      </c>
      <c r="T19" s="60">
        <f>N19/N18-1</f>
        <v>7.5871313085868142E-2</v>
      </c>
      <c r="V19" s="59" t="s">
        <v>50</v>
      </c>
      <c r="W19" s="59" t="s">
        <v>50</v>
      </c>
      <c r="X19" s="59" t="s">
        <v>50</v>
      </c>
      <c r="Y19" s="59" t="s">
        <v>50</v>
      </c>
      <c r="Z19" s="59" t="s">
        <v>50</v>
      </c>
      <c r="AB19" s="41"/>
      <c r="AC19" s="41"/>
      <c r="AD19" s="41"/>
      <c r="AE19" s="41"/>
    </row>
    <row r="20" spans="1:31">
      <c r="A20" s="31">
        <v>2024</v>
      </c>
      <c r="B20" s="41">
        <v>1568.5215499999999</v>
      </c>
      <c r="C20" s="41">
        <v>301.99182000000008</v>
      </c>
      <c r="D20" s="41">
        <v>1870.5133699999999</v>
      </c>
      <c r="E20" s="41"/>
      <c r="F20" s="41">
        <v>1652.6316400000001</v>
      </c>
      <c r="G20" s="41">
        <v>217.88172000000003</v>
      </c>
      <c r="H20" s="41"/>
      <c r="I20" s="41">
        <v>1561.8008900000002</v>
      </c>
      <c r="J20" s="41">
        <v>308.71247</v>
      </c>
      <c r="K20" s="41"/>
      <c r="L20" s="41">
        <v>97.064189999999996</v>
      </c>
      <c r="M20" s="41"/>
      <c r="N20" s="41">
        <v>1967.5775599999999</v>
      </c>
      <c r="O20" s="41"/>
      <c r="P20" s="60">
        <f t="shared" ref="P20" si="6">B20/B19-1</f>
        <v>0.24649189074590239</v>
      </c>
      <c r="Q20" s="60">
        <f t="shared" ref="Q20" si="7">C20/C19-1</f>
        <v>0.64491114706410579</v>
      </c>
      <c r="R20" s="60">
        <f t="shared" ref="R20" si="8">D20/D19-1</f>
        <v>0.29721965960658481</v>
      </c>
      <c r="S20" s="60">
        <f t="shared" ref="S20" si="9">L20/L19-1</f>
        <v>0.57752896751886817</v>
      </c>
      <c r="T20" s="60">
        <f t="shared" ref="T20" si="10">N20/N19-1</f>
        <v>0.3086912744448489</v>
      </c>
      <c r="V20" s="59" t="s">
        <v>50</v>
      </c>
      <c r="W20" s="59" t="s">
        <v>50</v>
      </c>
      <c r="X20" s="59" t="s">
        <v>50</v>
      </c>
      <c r="Y20" s="59" t="s">
        <v>50</v>
      </c>
      <c r="Z20" s="59" t="s">
        <v>50</v>
      </c>
      <c r="AB20" s="41"/>
      <c r="AC20" s="41"/>
      <c r="AD20" s="41"/>
      <c r="AE20" s="41"/>
    </row>
    <row r="21" spans="1:31">
      <c r="A21" s="31"/>
      <c r="B21" s="41"/>
      <c r="C21" s="41"/>
      <c r="D21" s="41"/>
      <c r="E21" s="41"/>
      <c r="F21" s="41"/>
      <c r="G21" s="41"/>
      <c r="H21" s="41"/>
      <c r="I21" s="41"/>
      <c r="J21" s="41"/>
      <c r="K21" s="41"/>
      <c r="L21" s="41"/>
      <c r="M21" s="41"/>
      <c r="N21" s="41"/>
      <c r="O21" s="41"/>
      <c r="P21" s="60"/>
      <c r="Q21" s="60"/>
      <c r="R21" s="60"/>
      <c r="S21" s="60"/>
      <c r="T21" s="60"/>
      <c r="V21" s="59"/>
      <c r="W21" s="59"/>
      <c r="X21" s="59"/>
      <c r="Y21" s="59"/>
      <c r="Z21" s="59"/>
      <c r="AB21" s="41"/>
      <c r="AC21" s="41"/>
      <c r="AD21" s="41"/>
      <c r="AE21" s="41"/>
    </row>
    <row r="22" spans="1:31">
      <c r="A22" s="71" t="s">
        <v>67</v>
      </c>
      <c r="B22" s="72">
        <v>194.64381</v>
      </c>
      <c r="C22" s="72">
        <v>33.140099999999997</v>
      </c>
      <c r="D22" s="72">
        <v>227.78391000000002</v>
      </c>
      <c r="E22" s="72"/>
      <c r="F22" s="72">
        <v>192.74929000000003</v>
      </c>
      <c r="G22" s="72">
        <v>35.034619999999997</v>
      </c>
      <c r="H22" s="72"/>
      <c r="I22" s="72">
        <v>175.78391000000002</v>
      </c>
      <c r="J22" s="72">
        <v>52</v>
      </c>
      <c r="K22" s="72"/>
      <c r="L22" s="72">
        <v>2.08175</v>
      </c>
      <c r="M22" s="72"/>
      <c r="N22" s="72">
        <v>229.86566000000002</v>
      </c>
      <c r="O22" s="72"/>
      <c r="P22" s="73"/>
      <c r="Q22" s="73"/>
      <c r="R22" s="73"/>
      <c r="S22" s="73"/>
      <c r="T22" s="73"/>
      <c r="U22" s="74"/>
      <c r="V22" s="75"/>
      <c r="W22" s="75"/>
      <c r="X22" s="75"/>
      <c r="Y22" s="75"/>
      <c r="Z22" s="75"/>
      <c r="AB22" s="41"/>
      <c r="AC22" s="41"/>
      <c r="AD22" s="41"/>
      <c r="AE22" s="41"/>
    </row>
    <row r="23" spans="1:31">
      <c r="A23" s="71" t="s">
        <v>76</v>
      </c>
      <c r="B23" s="72">
        <v>186.77148</v>
      </c>
      <c r="C23" s="72">
        <v>27.53331</v>
      </c>
      <c r="D23" s="72">
        <v>214.30479</v>
      </c>
      <c r="E23" s="72"/>
      <c r="F23" s="72">
        <v>185.37092999999999</v>
      </c>
      <c r="G23" s="72">
        <v>28.933860000000003</v>
      </c>
      <c r="H23" s="72"/>
      <c r="I23" s="72">
        <v>138.05482999999998</v>
      </c>
      <c r="J23" s="72">
        <v>76.249960000000002</v>
      </c>
      <c r="K23" s="72"/>
      <c r="L23" s="72">
        <v>1.9643299999999999</v>
      </c>
      <c r="M23" s="72"/>
      <c r="N23" s="72">
        <v>216.26911999999999</v>
      </c>
      <c r="O23" s="72"/>
      <c r="P23" s="73">
        <f>B23/B22-1</f>
        <v>-4.044480017114338E-2</v>
      </c>
      <c r="Q23" s="73">
        <f>C23/C22-1</f>
        <v>-0.16918446232811601</v>
      </c>
      <c r="R23" s="73">
        <f>D23/D22-1</f>
        <v>-5.917503128293844E-2</v>
      </c>
      <c r="S23" s="73">
        <f>L23/L22-1</f>
        <v>-5.6404467395220426E-2</v>
      </c>
      <c r="T23" s="73">
        <f>N23/N22-1</f>
        <v>-5.9149940012788504E-2</v>
      </c>
      <c r="U23" s="74"/>
      <c r="V23" s="75" t="s">
        <v>50</v>
      </c>
      <c r="W23" s="75" t="s">
        <v>50</v>
      </c>
      <c r="X23" s="75" t="s">
        <v>50</v>
      </c>
      <c r="Y23" s="75" t="s">
        <v>50</v>
      </c>
      <c r="Z23" s="75" t="s">
        <v>50</v>
      </c>
      <c r="AB23" s="41"/>
      <c r="AC23" s="41"/>
      <c r="AD23" s="41"/>
      <c r="AE23" s="41"/>
    </row>
    <row r="24" spans="1:31">
      <c r="A24" s="31"/>
      <c r="B24" s="41"/>
      <c r="C24" s="41"/>
      <c r="D24" s="41"/>
      <c r="F24" s="42"/>
      <c r="G24" s="42"/>
      <c r="I24" s="42"/>
      <c r="J24" s="42"/>
      <c r="L24" s="43"/>
      <c r="N24" s="41"/>
      <c r="O24" s="41"/>
      <c r="P24" s="59"/>
      <c r="AB24" s="41"/>
      <c r="AC24" s="41"/>
      <c r="AD24" s="41"/>
      <c r="AE24" s="41"/>
    </row>
    <row r="25" spans="1:31">
      <c r="A25" s="31" t="s">
        <v>61</v>
      </c>
      <c r="B25" s="41">
        <v>205.64071000000001</v>
      </c>
      <c r="C25" s="41">
        <v>16.134340000000002</v>
      </c>
      <c r="D25" s="41">
        <v>221.77504999999999</v>
      </c>
      <c r="E25" s="41"/>
      <c r="F25" s="41">
        <v>197.41259000000002</v>
      </c>
      <c r="G25" s="41">
        <v>24.362469999999998</v>
      </c>
      <c r="H25" s="41"/>
      <c r="I25" s="41">
        <v>175.01432</v>
      </c>
      <c r="J25" s="41">
        <v>46.760740000000006</v>
      </c>
      <c r="K25" s="41"/>
      <c r="L25" s="41">
        <v>12.287749999999999</v>
      </c>
      <c r="M25" s="41"/>
      <c r="N25" s="41">
        <v>234.06279999999998</v>
      </c>
      <c r="O25" s="41"/>
      <c r="P25" s="59" t="s">
        <v>50</v>
      </c>
      <c r="Q25" s="59" t="s">
        <v>50</v>
      </c>
      <c r="R25" s="59" t="s">
        <v>50</v>
      </c>
      <c r="S25" s="59" t="s">
        <v>50</v>
      </c>
      <c r="T25" s="59" t="s">
        <v>50</v>
      </c>
      <c r="V25" s="59" t="s">
        <v>50</v>
      </c>
      <c r="W25" s="59" t="s">
        <v>50</v>
      </c>
      <c r="X25" s="59" t="s">
        <v>50</v>
      </c>
      <c r="Y25" s="59" t="s">
        <v>50</v>
      </c>
      <c r="Z25" s="59" t="s">
        <v>50</v>
      </c>
      <c r="AB25" s="41"/>
      <c r="AC25" s="41"/>
      <c r="AD25" s="41"/>
      <c r="AE25" s="41"/>
    </row>
    <row r="26" spans="1:31">
      <c r="A26" s="31" t="s">
        <v>63</v>
      </c>
      <c r="B26" s="41">
        <v>412.84955000000002</v>
      </c>
      <c r="C26" s="41">
        <v>40.482249999999993</v>
      </c>
      <c r="D26" s="41">
        <v>453.33179999999993</v>
      </c>
      <c r="E26" s="41"/>
      <c r="F26" s="41">
        <v>392.26401000000004</v>
      </c>
      <c r="G26" s="41">
        <v>61.067790000000009</v>
      </c>
      <c r="H26" s="41"/>
      <c r="I26" s="41">
        <v>407.32076000000006</v>
      </c>
      <c r="J26" s="41">
        <v>46.011040000000008</v>
      </c>
      <c r="K26" s="41"/>
      <c r="L26" s="41">
        <v>14.032879999999999</v>
      </c>
      <c r="M26" s="41"/>
      <c r="N26" s="41">
        <v>467.36467999999991</v>
      </c>
      <c r="O26" s="41"/>
      <c r="P26" s="59" t="s">
        <v>50</v>
      </c>
      <c r="Q26" s="59" t="s">
        <v>50</v>
      </c>
      <c r="R26" s="59" t="s">
        <v>50</v>
      </c>
      <c r="S26" s="59" t="s">
        <v>50</v>
      </c>
      <c r="T26" s="59" t="s">
        <v>50</v>
      </c>
      <c r="V26" s="60">
        <f t="shared" ref="V26:V30" si="11">B26/B25-1</f>
        <v>1.0076255815300383</v>
      </c>
      <c r="W26" s="60">
        <f t="shared" ref="W26:W30" si="12">C26/C25-1</f>
        <v>1.5090738139892919</v>
      </c>
      <c r="X26" s="60">
        <f t="shared" ref="X26:X30" si="13">D26/D25-1</f>
        <v>1.0441064042145407</v>
      </c>
      <c r="Y26" s="60">
        <f t="shared" ref="Y26" si="14">L26/L25-1</f>
        <v>0.14202193241236194</v>
      </c>
      <c r="Z26" s="60">
        <f t="shared" ref="Z26:Z30" si="15">N26/N25-1</f>
        <v>0.99674907759797771</v>
      </c>
      <c r="AB26" s="41"/>
      <c r="AC26" s="41"/>
      <c r="AD26" s="41"/>
      <c r="AE26" s="41"/>
    </row>
    <row r="27" spans="1:31">
      <c r="A27" s="31" t="s">
        <v>64</v>
      </c>
      <c r="B27" s="41">
        <v>334.92902000000004</v>
      </c>
      <c r="C27" s="41">
        <v>56.675400000000003</v>
      </c>
      <c r="D27" s="41">
        <v>391.60442</v>
      </c>
      <c r="E27" s="41"/>
      <c r="F27" s="41">
        <v>358.88085999999998</v>
      </c>
      <c r="G27" s="41">
        <v>32.723559999999999</v>
      </c>
      <c r="H27" s="41"/>
      <c r="I27" s="41">
        <v>327.22941999999995</v>
      </c>
      <c r="J27" s="41">
        <v>64.375</v>
      </c>
      <c r="K27" s="41"/>
      <c r="L27" s="41">
        <v>17.297440000000002</v>
      </c>
      <c r="M27" s="41"/>
      <c r="N27" s="41">
        <v>408.90186</v>
      </c>
      <c r="O27" s="41"/>
      <c r="P27" s="59" t="s">
        <v>50</v>
      </c>
      <c r="Q27" s="59" t="s">
        <v>50</v>
      </c>
      <c r="R27" s="59" t="s">
        <v>50</v>
      </c>
      <c r="S27" s="59" t="s">
        <v>50</v>
      </c>
      <c r="T27" s="59" t="s">
        <v>50</v>
      </c>
      <c r="V27" s="60">
        <f t="shared" si="11"/>
        <v>-0.18873831883793979</v>
      </c>
      <c r="W27" s="60">
        <f t="shared" si="12"/>
        <v>0.40000617554607287</v>
      </c>
      <c r="X27" s="60">
        <f t="shared" si="13"/>
        <v>-0.13616379878931928</v>
      </c>
      <c r="Y27" s="60" t="s">
        <v>50</v>
      </c>
      <c r="Z27" s="60">
        <f t="shared" si="15"/>
        <v>-0.12509036840353427</v>
      </c>
      <c r="AB27" s="41"/>
      <c r="AC27" s="41"/>
      <c r="AD27" s="41"/>
      <c r="AE27" s="41"/>
    </row>
    <row r="28" spans="1:31">
      <c r="A28" s="31" t="s">
        <v>65</v>
      </c>
      <c r="B28" s="41">
        <v>291.34162000000003</v>
      </c>
      <c r="C28" s="41">
        <v>39.952860000000001</v>
      </c>
      <c r="D28" s="41">
        <v>331.29448000000002</v>
      </c>
      <c r="F28" s="42">
        <v>279.24241999999998</v>
      </c>
      <c r="G28" s="42">
        <v>52.052060000000004</v>
      </c>
      <c r="I28" s="42">
        <v>264.06310000000002</v>
      </c>
      <c r="J28" s="42">
        <v>67.231380000000001</v>
      </c>
      <c r="L28" s="43">
        <v>17.264670000000002</v>
      </c>
      <c r="N28" s="41">
        <v>348.55915000000005</v>
      </c>
      <c r="O28" s="41"/>
      <c r="P28" s="59" t="s">
        <v>50</v>
      </c>
      <c r="Q28" s="59" t="s">
        <v>50</v>
      </c>
      <c r="R28" s="59" t="s">
        <v>50</v>
      </c>
      <c r="S28" s="59" t="s">
        <v>50</v>
      </c>
      <c r="T28" s="59" t="s">
        <v>50</v>
      </c>
      <c r="V28" s="60">
        <f t="shared" si="11"/>
        <v>-0.13013921576577625</v>
      </c>
      <c r="W28" s="60">
        <f t="shared" si="12"/>
        <v>-0.29505817338739559</v>
      </c>
      <c r="X28" s="60">
        <f t="shared" si="13"/>
        <v>-0.15400730155190789</v>
      </c>
      <c r="Y28" s="60">
        <f>L28/L27-1</f>
        <v>-1.8944999953749431E-3</v>
      </c>
      <c r="Z28" s="60">
        <f t="shared" si="15"/>
        <v>-0.14757259847142767</v>
      </c>
      <c r="AB28" s="41"/>
      <c r="AC28" s="41"/>
      <c r="AD28" s="41"/>
      <c r="AE28" s="41"/>
    </row>
    <row r="29" spans="1:31">
      <c r="A29" s="31" t="s">
        <v>66</v>
      </c>
      <c r="B29" s="41">
        <v>219.22859000000003</v>
      </c>
      <c r="C29" s="41">
        <v>46.481059999999999</v>
      </c>
      <c r="D29" s="41">
        <v>265.70965000000001</v>
      </c>
      <c r="F29" s="42">
        <v>236.79619999999997</v>
      </c>
      <c r="G29" s="42">
        <v>28.913459999999997</v>
      </c>
      <c r="I29" s="42">
        <v>203.71733999999998</v>
      </c>
      <c r="J29" s="42">
        <v>61.992319999999999</v>
      </c>
      <c r="L29" s="43">
        <v>12.93427</v>
      </c>
      <c r="N29" s="41">
        <v>278.64392000000004</v>
      </c>
      <c r="O29" s="41"/>
      <c r="P29" s="60">
        <f t="shared" ref="P29:R30" si="16">B29/B25-1</f>
        <v>6.6075827106413021E-2</v>
      </c>
      <c r="Q29" s="60">
        <f t="shared" si="16"/>
        <v>1.8808776807728109</v>
      </c>
      <c r="R29" s="60">
        <f t="shared" si="16"/>
        <v>0.19810434041160185</v>
      </c>
      <c r="S29" s="60">
        <f t="shared" ref="S29:S30" si="17">L29/L25-1</f>
        <v>5.2615002746637884E-2</v>
      </c>
      <c r="T29" s="60">
        <f t="shared" ref="T29:T30" si="18">N29/N25-1</f>
        <v>0.19046649018981254</v>
      </c>
      <c r="V29" s="60">
        <f t="shared" si="11"/>
        <v>-0.24752052247118006</v>
      </c>
      <c r="W29" s="60">
        <f t="shared" si="12"/>
        <v>0.16339756402920846</v>
      </c>
      <c r="X29" s="60">
        <f t="shared" si="13"/>
        <v>-0.1979653569839136</v>
      </c>
      <c r="Y29" s="60" t="s">
        <v>50</v>
      </c>
      <c r="Z29" s="60">
        <f t="shared" si="15"/>
        <v>-0.20058354514578081</v>
      </c>
      <c r="AB29" s="41"/>
      <c r="AC29" s="41"/>
      <c r="AD29" s="41"/>
      <c r="AE29" s="41"/>
    </row>
    <row r="30" spans="1:31">
      <c r="A30" s="31" t="s">
        <v>68</v>
      </c>
      <c r="B30" s="41">
        <v>537.21496000000002</v>
      </c>
      <c r="C30" s="41">
        <v>88.855980000000002</v>
      </c>
      <c r="D30" s="41">
        <v>626.07094000000006</v>
      </c>
      <c r="F30" s="42">
        <v>556.54022999999995</v>
      </c>
      <c r="G30" s="42">
        <v>69.530699999999996</v>
      </c>
      <c r="I30" s="42">
        <v>535.66184999999996</v>
      </c>
      <c r="J30" s="42">
        <v>90.409079999999989</v>
      </c>
      <c r="L30" s="43">
        <v>21.48038</v>
      </c>
      <c r="N30" s="41">
        <v>647.55132000000003</v>
      </c>
      <c r="O30" s="41"/>
      <c r="P30" s="60">
        <f t="shared" si="16"/>
        <v>0.30123663692984515</v>
      </c>
      <c r="Q30" s="60">
        <f t="shared" si="16"/>
        <v>1.1949367932859469</v>
      </c>
      <c r="R30" s="60">
        <f t="shared" si="16"/>
        <v>0.38104350941187048</v>
      </c>
      <c r="S30" s="60">
        <f t="shared" si="17"/>
        <v>0.5307178569188935</v>
      </c>
      <c r="T30" s="60">
        <f t="shared" si="18"/>
        <v>0.38553756351464163</v>
      </c>
      <c r="V30" s="60">
        <f t="shared" si="11"/>
        <v>1.4504785621254963</v>
      </c>
      <c r="W30" s="60">
        <f t="shared" si="12"/>
        <v>0.91165993202392559</v>
      </c>
      <c r="X30" s="60">
        <f t="shared" si="13"/>
        <v>1.3562220641967655</v>
      </c>
      <c r="Y30" s="60" t="s">
        <v>50</v>
      </c>
      <c r="Z30" s="60">
        <f t="shared" si="15"/>
        <v>1.323938451626721</v>
      </c>
      <c r="AB30" s="41"/>
      <c r="AC30" s="41"/>
      <c r="AD30" s="41"/>
      <c r="AE30" s="41"/>
    </row>
    <row r="31" spans="1:31">
      <c r="A31" s="31" t="s">
        <v>69</v>
      </c>
      <c r="B31" s="41">
        <v>354.97654999999997</v>
      </c>
      <c r="C31" s="41">
        <v>81.495509999999996</v>
      </c>
      <c r="D31" s="41">
        <v>436.47206000000006</v>
      </c>
      <c r="F31" s="42">
        <v>385.57639</v>
      </c>
      <c r="G31" s="42">
        <v>50.895679999999999</v>
      </c>
      <c r="I31" s="42">
        <v>373.90713999999997</v>
      </c>
      <c r="J31" s="42">
        <v>62.564930000000004</v>
      </c>
      <c r="L31" s="43">
        <v>28.954530000000005</v>
      </c>
      <c r="N31" s="41">
        <v>465.42659000000003</v>
      </c>
      <c r="O31" s="41"/>
      <c r="P31" s="60">
        <f t="shared" ref="P31:P33" si="19">B31/B27-1</f>
        <v>5.9856055471096292E-2</v>
      </c>
      <c r="Q31" s="60">
        <f t="shared" ref="Q31:Q33" si="20">C31/C27-1</f>
        <v>0.43793444774981727</v>
      </c>
      <c r="R31" s="60">
        <f t="shared" ref="R31:R33" si="21">D31/D27-1</f>
        <v>0.11457388555522452</v>
      </c>
      <c r="S31" s="60">
        <f t="shared" ref="S31:S33" si="22">L31/L27-1</f>
        <v>0.67391995578536501</v>
      </c>
      <c r="T31" s="60">
        <f t="shared" ref="T31:T33" si="23">N31/N27-1</f>
        <v>0.13823544358541207</v>
      </c>
      <c r="V31" s="60">
        <f t="shared" ref="V31:V33" si="24">B31/B30-1</f>
        <v>-0.33922809967913037</v>
      </c>
      <c r="W31" s="60">
        <f t="shared" ref="W31:W33" si="25">C31/C30-1</f>
        <v>-8.2835955441603493E-2</v>
      </c>
      <c r="X31" s="60">
        <f t="shared" ref="X31:X33" si="26">D31/D30-1</f>
        <v>-0.30283929166237933</v>
      </c>
      <c r="Y31" s="60">
        <f>L31/L30-1</f>
        <v>0.34795241052532622</v>
      </c>
      <c r="Z31" s="60">
        <f t="shared" ref="Z31:Z33" si="27">N31/N30-1</f>
        <v>-0.28125142266716407</v>
      </c>
      <c r="AB31" s="41"/>
      <c r="AC31" s="41"/>
      <c r="AD31" s="41"/>
      <c r="AE31" s="41"/>
    </row>
    <row r="32" spans="1:31">
      <c r="A32" s="31" t="s">
        <v>70</v>
      </c>
      <c r="B32" s="41">
        <v>428.64317</v>
      </c>
      <c r="C32" s="41">
        <v>79.372230000000002</v>
      </c>
      <c r="D32" s="41">
        <v>508.0154</v>
      </c>
      <c r="F32" s="42">
        <v>453.53399999999999</v>
      </c>
      <c r="G32" s="42">
        <v>54.481399999999994</v>
      </c>
      <c r="I32" s="42">
        <v>424.15039999999999</v>
      </c>
      <c r="J32" s="42">
        <v>83.865000000000009</v>
      </c>
      <c r="L32" s="43">
        <v>16.672449999999998</v>
      </c>
      <c r="N32" s="41">
        <v>524.68785000000003</v>
      </c>
      <c r="P32" s="60">
        <f t="shared" si="19"/>
        <v>0.47127338002719954</v>
      </c>
      <c r="Q32" s="60">
        <f t="shared" si="20"/>
        <v>0.98664701350541617</v>
      </c>
      <c r="R32" s="60">
        <f t="shared" si="21"/>
        <v>0.53342548900905307</v>
      </c>
      <c r="S32" s="60">
        <f t="shared" si="22"/>
        <v>-3.4302422229906759E-2</v>
      </c>
      <c r="T32" s="60">
        <f t="shared" si="23"/>
        <v>0.50530505367596845</v>
      </c>
      <c r="V32" s="60">
        <f t="shared" si="24"/>
        <v>0.20752531399609353</v>
      </c>
      <c r="W32" s="60">
        <f t="shared" si="25"/>
        <v>-2.6053950702314643E-2</v>
      </c>
      <c r="X32" s="60">
        <f t="shared" si="26"/>
        <v>0.16391275995993859</v>
      </c>
      <c r="Y32" s="60">
        <f>L32/L31-1</f>
        <v>-0.42418509297163531</v>
      </c>
      <c r="Z32" s="60">
        <f t="shared" si="27"/>
        <v>0.12732676059612325</v>
      </c>
      <c r="AB32" s="41"/>
      <c r="AC32" s="41"/>
      <c r="AD32" s="41"/>
      <c r="AE32" s="41"/>
    </row>
    <row r="33" spans="1:31">
      <c r="A33" s="31" t="s">
        <v>73</v>
      </c>
      <c r="B33" s="41">
        <v>247.68687</v>
      </c>
      <c r="C33" s="41">
        <v>52.268099999999997</v>
      </c>
      <c r="D33" s="41">
        <v>299.95497</v>
      </c>
      <c r="F33" s="42">
        <v>256.98101999999994</v>
      </c>
      <c r="G33" s="42">
        <v>42.973939999999999</v>
      </c>
      <c r="I33" s="42">
        <v>228.08149999999995</v>
      </c>
      <c r="J33" s="42">
        <v>71.873459999999994</v>
      </c>
      <c r="L33" s="43">
        <v>29.956830000000004</v>
      </c>
      <c r="N33" s="41">
        <v>329.91180000000003</v>
      </c>
      <c r="P33" s="60">
        <f t="shared" si="19"/>
        <v>0.12981098861238838</v>
      </c>
      <c r="Q33" s="60">
        <f t="shared" si="20"/>
        <v>0.12450318473804156</v>
      </c>
      <c r="R33" s="60">
        <f t="shared" si="21"/>
        <v>0.12888248507346267</v>
      </c>
      <c r="S33" s="60">
        <f t="shared" si="22"/>
        <v>1.3160820054011557</v>
      </c>
      <c r="T33" s="60">
        <f t="shared" si="23"/>
        <v>0.18399066450113089</v>
      </c>
      <c r="V33" s="60">
        <f t="shared" si="24"/>
        <v>-0.42216069837296133</v>
      </c>
      <c r="W33" s="60">
        <f t="shared" si="25"/>
        <v>-0.3414812712204256</v>
      </c>
      <c r="X33" s="60">
        <f t="shared" si="26"/>
        <v>-0.40955535993593895</v>
      </c>
      <c r="Y33" s="60" t="s">
        <v>50</v>
      </c>
      <c r="Z33" s="60">
        <f t="shared" si="27"/>
        <v>-0.37122271842201027</v>
      </c>
      <c r="AB33" s="41"/>
      <c r="AC33" s="41"/>
      <c r="AD33" s="41"/>
      <c r="AE33" s="41"/>
    </row>
    <row r="34" spans="1:31">
      <c r="A34" s="33"/>
      <c r="F34" s="28"/>
      <c r="G34" s="28"/>
      <c r="I34" s="28"/>
      <c r="J34" s="28"/>
      <c r="L34" s="28"/>
      <c r="N34" s="41"/>
      <c r="O34" s="44"/>
      <c r="P34" s="59"/>
      <c r="AB34" s="41"/>
      <c r="AC34" s="41"/>
      <c r="AD34" s="41"/>
      <c r="AE34" s="41"/>
    </row>
    <row r="35" spans="1:31">
      <c r="A35" s="18">
        <v>45322</v>
      </c>
      <c r="B35" s="42">
        <v>194.64381</v>
      </c>
      <c r="C35" s="42">
        <v>33.140099999999997</v>
      </c>
      <c r="D35" s="45">
        <v>227.78391000000002</v>
      </c>
      <c r="F35" s="45">
        <v>192.74929000000003</v>
      </c>
      <c r="G35" s="45">
        <v>35.034619999999997</v>
      </c>
      <c r="I35" s="46">
        <v>175.78391000000002</v>
      </c>
      <c r="J35" s="46">
        <v>52</v>
      </c>
      <c r="L35" s="46">
        <v>2.08175</v>
      </c>
      <c r="N35" s="41">
        <v>229.86566000000002</v>
      </c>
      <c r="O35" s="44"/>
      <c r="P35" s="59" t="s">
        <v>50</v>
      </c>
      <c r="Q35" s="59" t="s">
        <v>50</v>
      </c>
      <c r="R35" s="59" t="s">
        <v>50</v>
      </c>
      <c r="S35" s="59" t="s">
        <v>50</v>
      </c>
      <c r="T35" s="59" t="s">
        <v>50</v>
      </c>
      <c r="V35" s="59" t="s">
        <v>50</v>
      </c>
      <c r="W35" s="59" t="s">
        <v>50</v>
      </c>
      <c r="X35" s="59" t="s">
        <v>50</v>
      </c>
      <c r="Y35" s="59" t="s">
        <v>50</v>
      </c>
      <c r="Z35" s="59" t="s">
        <v>50</v>
      </c>
      <c r="AB35" s="41"/>
      <c r="AC35" s="41"/>
      <c r="AD35" s="41"/>
      <c r="AE35" s="41"/>
    </row>
    <row r="36" spans="1:31">
      <c r="A36" s="18">
        <v>45351</v>
      </c>
      <c r="B36" s="42">
        <v>200.28017000000003</v>
      </c>
      <c r="C36" s="42">
        <v>28.05125</v>
      </c>
      <c r="D36" s="45">
        <v>228.33142000000004</v>
      </c>
      <c r="F36" s="45">
        <v>213.38559999999998</v>
      </c>
      <c r="G36" s="45">
        <v>14.945809999999998</v>
      </c>
      <c r="I36" s="46">
        <v>213.38233</v>
      </c>
      <c r="J36" s="46">
        <v>14.949079999999999</v>
      </c>
      <c r="L36" s="46">
        <v>7.7480500000000001</v>
      </c>
      <c r="N36" s="41">
        <v>236.07947000000004</v>
      </c>
      <c r="O36" s="44"/>
      <c r="P36" s="59" t="s">
        <v>50</v>
      </c>
      <c r="Q36" s="59" t="s">
        <v>50</v>
      </c>
      <c r="R36" s="59" t="s">
        <v>50</v>
      </c>
      <c r="S36" s="59" t="s">
        <v>50</v>
      </c>
      <c r="T36" s="59" t="s">
        <v>50</v>
      </c>
      <c r="V36" s="60">
        <f t="shared" ref="V36:V41" si="28">B36/B35-1</f>
        <v>2.8957304113601312E-2</v>
      </c>
      <c r="W36" s="60">
        <f t="shared" ref="W36:W41" si="29">C36/C35-1</f>
        <v>-0.15355566217362038</v>
      </c>
      <c r="X36" s="60">
        <f t="shared" ref="X36:X41" si="30">D36/D35-1</f>
        <v>2.4036377284066823E-3</v>
      </c>
      <c r="Y36" s="60">
        <f t="shared" ref="Y36:Y41" si="31">IFERROR(L36/L35-1,"n/a")</f>
        <v>2.7218926384051878</v>
      </c>
      <c r="Z36" s="60">
        <f t="shared" ref="Z36:Z41" si="32">N36/N35-1</f>
        <v>2.7032354463037311E-2</v>
      </c>
      <c r="AB36" s="41"/>
      <c r="AC36" s="41"/>
      <c r="AD36" s="41"/>
      <c r="AE36" s="41"/>
    </row>
    <row r="37" spans="1:31">
      <c r="A37" s="18">
        <v>45382</v>
      </c>
      <c r="B37" s="42">
        <v>142.29098000000002</v>
      </c>
      <c r="C37" s="42">
        <v>27.664630000000002</v>
      </c>
      <c r="D37" s="45">
        <v>169.95561000000004</v>
      </c>
      <c r="F37" s="45">
        <v>150.40534</v>
      </c>
      <c r="G37" s="45">
        <v>19.550270000000001</v>
      </c>
      <c r="I37" s="46">
        <v>146.49561</v>
      </c>
      <c r="J37" s="46">
        <v>23.46</v>
      </c>
      <c r="L37" s="46">
        <v>11.65058</v>
      </c>
      <c r="N37" s="41">
        <v>181.60619000000003</v>
      </c>
      <c r="O37" s="44"/>
      <c r="P37" s="59" t="s">
        <v>50</v>
      </c>
      <c r="Q37" s="59" t="s">
        <v>50</v>
      </c>
      <c r="R37" s="59" t="s">
        <v>50</v>
      </c>
      <c r="S37" s="59" t="s">
        <v>50</v>
      </c>
      <c r="T37" s="59" t="s">
        <v>50</v>
      </c>
      <c r="V37" s="60">
        <f t="shared" si="28"/>
        <v>-0.28954034740433865</v>
      </c>
      <c r="W37" s="60">
        <f t="shared" si="29"/>
        <v>-1.3782630007575292E-2</v>
      </c>
      <c r="X37" s="60">
        <f t="shared" si="30"/>
        <v>-0.25566262409264562</v>
      </c>
      <c r="Y37" s="60">
        <f t="shared" si="31"/>
        <v>0.50367899019753359</v>
      </c>
      <c r="Z37" s="60">
        <f t="shared" si="32"/>
        <v>-0.23074128385666071</v>
      </c>
      <c r="AB37" s="41"/>
      <c r="AC37" s="41"/>
      <c r="AD37" s="41"/>
      <c r="AE37" s="41"/>
    </row>
    <row r="38" spans="1:31">
      <c r="A38" s="18">
        <v>45412</v>
      </c>
      <c r="B38" s="42">
        <v>115.27002999999999</v>
      </c>
      <c r="C38" s="42">
        <v>27.568049999999999</v>
      </c>
      <c r="D38" s="45">
        <v>142.83807999999999</v>
      </c>
      <c r="F38" s="45">
        <v>131.29883999999998</v>
      </c>
      <c r="G38" s="45">
        <v>11.539239999999999</v>
      </c>
      <c r="I38" s="46">
        <v>109.38965999999999</v>
      </c>
      <c r="J38" s="46">
        <v>33.448419999999999</v>
      </c>
      <c r="L38" s="46">
        <v>0.80020000000000002</v>
      </c>
      <c r="N38" s="41">
        <v>143.63827999999998</v>
      </c>
      <c r="O38" s="44"/>
      <c r="P38" s="59" t="s">
        <v>50</v>
      </c>
      <c r="Q38" s="59" t="s">
        <v>50</v>
      </c>
      <c r="R38" s="59" t="s">
        <v>50</v>
      </c>
      <c r="S38" s="59" t="s">
        <v>50</v>
      </c>
      <c r="T38" s="59" t="s">
        <v>50</v>
      </c>
      <c r="V38" s="60">
        <f t="shared" si="28"/>
        <v>-0.18989924730295638</v>
      </c>
      <c r="W38" s="60">
        <f t="shared" si="29"/>
        <v>-3.4911003689549469E-3</v>
      </c>
      <c r="X38" s="60">
        <f t="shared" si="30"/>
        <v>-0.15955654538264452</v>
      </c>
      <c r="Y38" s="60">
        <f t="shared" si="31"/>
        <v>-0.93131672414592237</v>
      </c>
      <c r="Z38" s="60">
        <f t="shared" si="32"/>
        <v>-0.209067268026492</v>
      </c>
      <c r="AB38" s="41"/>
      <c r="AC38" s="41"/>
      <c r="AD38" s="41"/>
      <c r="AE38" s="41"/>
    </row>
    <row r="39" spans="1:31">
      <c r="A39" s="18">
        <v>45443</v>
      </c>
      <c r="B39" s="42">
        <v>133.56516999999999</v>
      </c>
      <c r="C39" s="42">
        <v>33.732100000000003</v>
      </c>
      <c r="D39" s="45">
        <v>167.29727000000003</v>
      </c>
      <c r="F39" s="45">
        <v>150.21680999999998</v>
      </c>
      <c r="G39" s="45">
        <v>17.080469999999998</v>
      </c>
      <c r="I39" s="46">
        <v>150.28474999999997</v>
      </c>
      <c r="J39" s="46">
        <v>17.012530000000002</v>
      </c>
      <c r="L39" s="46">
        <v>17.889470000000003</v>
      </c>
      <c r="N39" s="41">
        <v>185.18674000000004</v>
      </c>
      <c r="O39" s="44"/>
      <c r="P39" s="59" t="s">
        <v>50</v>
      </c>
      <c r="Q39" s="59" t="s">
        <v>50</v>
      </c>
      <c r="R39" s="59" t="s">
        <v>50</v>
      </c>
      <c r="S39" s="59" t="s">
        <v>50</v>
      </c>
      <c r="T39" s="59" t="s">
        <v>50</v>
      </c>
      <c r="V39" s="60">
        <f t="shared" si="28"/>
        <v>0.15871549612679026</v>
      </c>
      <c r="W39" s="60">
        <f t="shared" si="29"/>
        <v>0.22359397926222568</v>
      </c>
      <c r="X39" s="60">
        <f t="shared" si="30"/>
        <v>0.17123717988928466</v>
      </c>
      <c r="Y39" s="60">
        <f t="shared" si="31"/>
        <v>21.356248437890532</v>
      </c>
      <c r="Z39" s="60">
        <f t="shared" si="32"/>
        <v>0.28925757117113959</v>
      </c>
    </row>
    <row r="40" spans="1:31">
      <c r="A40" s="18">
        <v>45473</v>
      </c>
      <c r="B40" s="42">
        <v>106.14135</v>
      </c>
      <c r="C40" s="42">
        <v>20.195360000000001</v>
      </c>
      <c r="D40" s="45">
        <v>126.33671000000001</v>
      </c>
      <c r="F40" s="45">
        <v>104.06074</v>
      </c>
      <c r="G40" s="45">
        <v>22.275970000000001</v>
      </c>
      <c r="I40" s="46">
        <v>114.23273</v>
      </c>
      <c r="J40" s="46">
        <v>12.10398</v>
      </c>
      <c r="L40" s="46">
        <v>10.264860000000001</v>
      </c>
      <c r="N40" s="41">
        <v>136.60157000000001</v>
      </c>
      <c r="O40" s="44"/>
      <c r="P40" s="59" t="s">
        <v>50</v>
      </c>
      <c r="Q40" s="59" t="s">
        <v>50</v>
      </c>
      <c r="R40" s="59" t="s">
        <v>50</v>
      </c>
      <c r="S40" s="59" t="s">
        <v>50</v>
      </c>
      <c r="T40" s="59" t="s">
        <v>50</v>
      </c>
      <c r="V40" s="60">
        <f t="shared" si="28"/>
        <v>-0.20532164186217106</v>
      </c>
      <c r="W40" s="60">
        <f t="shared" si="29"/>
        <v>-0.40130143098117221</v>
      </c>
      <c r="X40" s="60">
        <f t="shared" si="30"/>
        <v>-0.24483698986839419</v>
      </c>
      <c r="Y40" s="60">
        <f t="shared" si="31"/>
        <v>-0.42620658968655867</v>
      </c>
      <c r="Z40" s="60">
        <f t="shared" si="32"/>
        <v>-0.26235771524462292</v>
      </c>
    </row>
    <row r="41" spans="1:31">
      <c r="A41" s="18">
        <v>45504</v>
      </c>
      <c r="B41" s="42">
        <v>131.64846</v>
      </c>
      <c r="C41" s="42">
        <v>20.57179</v>
      </c>
      <c r="D41" s="45">
        <v>152.22024999999999</v>
      </c>
      <c r="F41" s="45">
        <v>129.26397</v>
      </c>
      <c r="G41" s="45">
        <v>22.95628</v>
      </c>
      <c r="I41" s="46">
        <v>105.44525</v>
      </c>
      <c r="J41" s="46">
        <v>46.775000000000006</v>
      </c>
      <c r="L41" s="46">
        <v>5.5349500000000003</v>
      </c>
      <c r="N41" s="41">
        <v>157.7552</v>
      </c>
      <c r="O41" s="44"/>
      <c r="P41" s="59" t="s">
        <v>50</v>
      </c>
      <c r="Q41" s="59" t="s">
        <v>50</v>
      </c>
      <c r="R41" s="59" t="s">
        <v>50</v>
      </c>
      <c r="S41" s="59" t="s">
        <v>50</v>
      </c>
      <c r="T41" s="59" t="s">
        <v>50</v>
      </c>
      <c r="V41" s="60">
        <f t="shared" si="28"/>
        <v>0.24031265854447859</v>
      </c>
      <c r="W41" s="60">
        <f t="shared" si="29"/>
        <v>1.8639430047297845E-2</v>
      </c>
      <c r="X41" s="60">
        <f t="shared" si="30"/>
        <v>0.20487742636324779</v>
      </c>
      <c r="Y41" s="60">
        <f t="shared" si="31"/>
        <v>-0.46078660595468424</v>
      </c>
      <c r="Z41" s="60">
        <f t="shared" si="32"/>
        <v>0.15485641929298466</v>
      </c>
    </row>
    <row r="42" spans="1:31">
      <c r="A42" s="18">
        <v>45535</v>
      </c>
      <c r="B42" s="42">
        <v>107.55241000000001</v>
      </c>
      <c r="C42" s="42">
        <v>19.405639999999998</v>
      </c>
      <c r="D42" s="45">
        <v>126.95805</v>
      </c>
      <c r="F42" s="45">
        <v>118.56112</v>
      </c>
      <c r="G42" s="45">
        <v>8.3969300000000011</v>
      </c>
      <c r="I42" s="46">
        <v>117.61805</v>
      </c>
      <c r="J42" s="46">
        <v>9.34</v>
      </c>
      <c r="L42" s="46">
        <v>2.4336599999999997</v>
      </c>
      <c r="N42" s="41">
        <v>129.39170999999999</v>
      </c>
      <c r="O42" s="44"/>
      <c r="P42" s="59" t="s">
        <v>50</v>
      </c>
      <c r="Q42" s="59" t="s">
        <v>50</v>
      </c>
      <c r="R42" s="59" t="s">
        <v>50</v>
      </c>
      <c r="S42" s="59" t="s">
        <v>50</v>
      </c>
      <c r="T42" s="59" t="s">
        <v>50</v>
      </c>
      <c r="V42" s="60">
        <f t="shared" ref="V42:V44" si="33">B42/B41-1</f>
        <v>-0.18303328424806486</v>
      </c>
      <c r="W42" s="60">
        <f t="shared" ref="W42:W44" si="34">C42/C41-1</f>
        <v>-5.6686851265738247E-2</v>
      </c>
      <c r="X42" s="60">
        <f t="shared" ref="X42:X44" si="35">D42/D41-1</f>
        <v>-0.16595820858262944</v>
      </c>
      <c r="Y42" s="60">
        <f t="shared" ref="Y42:Y44" si="36">IFERROR(L42/L41-1,"n/a")</f>
        <v>-0.56031039124111337</v>
      </c>
      <c r="Z42" s="60">
        <f t="shared" ref="Z42:Z44" si="37">N42/N41-1</f>
        <v>-0.17979432690649821</v>
      </c>
    </row>
    <row r="43" spans="1:31">
      <c r="A43" s="18">
        <v>45565</v>
      </c>
      <c r="B43" s="42">
        <v>189.44229999999999</v>
      </c>
      <c r="C43" s="42">
        <v>39.394800000000004</v>
      </c>
      <c r="D43" s="45">
        <v>228.83709999999999</v>
      </c>
      <c r="F43" s="45">
        <v>205.70891</v>
      </c>
      <c r="G43" s="45">
        <v>23.128189999999996</v>
      </c>
      <c r="I43" s="46">
        <v>201.08709999999999</v>
      </c>
      <c r="J43" s="46">
        <v>27.75</v>
      </c>
      <c r="L43" s="46">
        <v>8.7038399999999996</v>
      </c>
      <c r="N43" s="41">
        <v>237.54093999999998</v>
      </c>
      <c r="O43" s="44"/>
      <c r="P43" s="59" t="s">
        <v>50</v>
      </c>
      <c r="Q43" s="59" t="s">
        <v>50</v>
      </c>
      <c r="R43" s="59" t="s">
        <v>50</v>
      </c>
      <c r="S43" s="59" t="s">
        <v>50</v>
      </c>
      <c r="T43" s="59" t="s">
        <v>50</v>
      </c>
      <c r="V43" s="60">
        <f t="shared" si="33"/>
        <v>0.76139521187856207</v>
      </c>
      <c r="W43" s="60">
        <f t="shared" si="34"/>
        <v>1.0300696086292445</v>
      </c>
      <c r="X43" s="60">
        <f t="shared" si="35"/>
        <v>0.80246230940062468</v>
      </c>
      <c r="Y43" s="60">
        <f t="shared" si="36"/>
        <v>2.5764404230664928</v>
      </c>
      <c r="Z43" s="60">
        <f t="shared" si="37"/>
        <v>0.8358281222189583</v>
      </c>
    </row>
    <row r="44" spans="1:31">
      <c r="A44" s="18">
        <v>45596</v>
      </c>
      <c r="B44" s="42">
        <v>103.61969000000001</v>
      </c>
      <c r="C44" s="42">
        <v>25.28885</v>
      </c>
      <c r="D44" s="45">
        <v>128.90853999999999</v>
      </c>
      <c r="F44" s="45">
        <v>114.53789999999999</v>
      </c>
      <c r="G44" s="45">
        <v>14.37064</v>
      </c>
      <c r="I44" s="46">
        <v>91.886569999999992</v>
      </c>
      <c r="J44" s="46">
        <v>37.021969999999996</v>
      </c>
      <c r="L44" s="46">
        <v>10.29832</v>
      </c>
      <c r="N44" s="41">
        <v>139.20685999999998</v>
      </c>
      <c r="O44" s="44"/>
      <c r="P44" s="59" t="s">
        <v>50</v>
      </c>
      <c r="Q44" s="59" t="s">
        <v>50</v>
      </c>
      <c r="R44" s="59" t="s">
        <v>50</v>
      </c>
      <c r="S44" s="59" t="s">
        <v>50</v>
      </c>
      <c r="T44" s="59" t="s">
        <v>50</v>
      </c>
      <c r="V44" s="60">
        <f t="shared" si="33"/>
        <v>-0.45302770289423211</v>
      </c>
      <c r="W44" s="60">
        <f t="shared" si="34"/>
        <v>-0.35806629301329118</v>
      </c>
      <c r="X44" s="60">
        <f t="shared" si="35"/>
        <v>-0.43667989150360675</v>
      </c>
      <c r="Y44" s="60">
        <f t="shared" si="36"/>
        <v>0.18319270574826763</v>
      </c>
      <c r="Z44" s="60">
        <f t="shared" si="37"/>
        <v>-0.41396687240523677</v>
      </c>
    </row>
    <row r="45" spans="1:31">
      <c r="A45" s="18">
        <v>45626</v>
      </c>
      <c r="B45" s="42">
        <v>98.68459</v>
      </c>
      <c r="C45" s="42">
        <v>13.706290000000001</v>
      </c>
      <c r="D45" s="45">
        <v>112.39088</v>
      </c>
      <c r="F45" s="45">
        <v>94.203759999999988</v>
      </c>
      <c r="G45" s="45">
        <v>18.18712</v>
      </c>
      <c r="I45" s="46">
        <v>83.223789999999994</v>
      </c>
      <c r="J45" s="46">
        <v>29.167090000000002</v>
      </c>
      <c r="L45" s="46">
        <v>7.9720600000000008</v>
      </c>
      <c r="N45" s="41">
        <v>120.36293999999999</v>
      </c>
      <c r="O45" s="44"/>
      <c r="P45" s="59" t="s">
        <v>50</v>
      </c>
      <c r="Q45" s="59" t="s">
        <v>50</v>
      </c>
      <c r="R45" s="59" t="s">
        <v>50</v>
      </c>
      <c r="S45" s="59" t="s">
        <v>50</v>
      </c>
      <c r="T45" s="59" t="s">
        <v>50</v>
      </c>
      <c r="V45" s="60">
        <f t="shared" ref="V45:V46" si="38">B45/B44-1</f>
        <v>-4.7627048488564361E-2</v>
      </c>
      <c r="W45" s="60">
        <f t="shared" ref="W45:W46" si="39">C45/C44-1</f>
        <v>-0.45801054614978531</v>
      </c>
      <c r="X45" s="60">
        <f t="shared" ref="X45:X46" si="40">D45/D44-1</f>
        <v>-0.12813472249394797</v>
      </c>
      <c r="Y45" s="60">
        <f t="shared" ref="Y45:Y46" si="41">IFERROR(L45/L44-1,"n/a")</f>
        <v>-0.22588732919544152</v>
      </c>
      <c r="Z45" s="60">
        <f t="shared" ref="Z45:Z46" si="42">N45/N44-1</f>
        <v>-0.13536631743579297</v>
      </c>
    </row>
    <row r="46" spans="1:31">
      <c r="A46" s="18">
        <v>45657</v>
      </c>
      <c r="B46" s="42">
        <v>45.382589999999993</v>
      </c>
      <c r="C46" s="42">
        <v>13.272959999999999</v>
      </c>
      <c r="D46" s="45">
        <v>58.655549999999991</v>
      </c>
      <c r="F46" s="45">
        <v>48.239359999999998</v>
      </c>
      <c r="G46" s="45">
        <v>10.416180000000001</v>
      </c>
      <c r="I46" s="46">
        <v>52.971139999999998</v>
      </c>
      <c r="J46" s="46">
        <v>5.6844000000000001</v>
      </c>
      <c r="L46" s="46">
        <v>11.686450000000001</v>
      </c>
      <c r="N46" s="41">
        <v>70.341999999999985</v>
      </c>
      <c r="O46" s="44"/>
      <c r="P46" s="59" t="s">
        <v>50</v>
      </c>
      <c r="Q46" s="59" t="s">
        <v>50</v>
      </c>
      <c r="R46" s="59" t="s">
        <v>50</v>
      </c>
      <c r="S46" s="59" t="s">
        <v>50</v>
      </c>
      <c r="T46" s="59" t="s">
        <v>50</v>
      </c>
      <c r="V46" s="60">
        <f t="shared" si="38"/>
        <v>-0.54012485637321905</v>
      </c>
      <c r="W46" s="60">
        <f t="shared" si="39"/>
        <v>-3.1615411610290023E-2</v>
      </c>
      <c r="X46" s="60">
        <f t="shared" si="40"/>
        <v>-0.47811112431898395</v>
      </c>
      <c r="Y46" s="60">
        <f t="shared" si="41"/>
        <v>0.4659259965429261</v>
      </c>
      <c r="Z46" s="60">
        <f t="shared" si="42"/>
        <v>-0.41558423215650941</v>
      </c>
    </row>
    <row r="47" spans="1:31">
      <c r="A47" s="18">
        <v>45688</v>
      </c>
      <c r="B47" s="42">
        <v>186.77148</v>
      </c>
      <c r="C47" s="42">
        <v>27.53331</v>
      </c>
      <c r="D47" s="45">
        <v>214.30479</v>
      </c>
      <c r="F47" s="45">
        <v>185.37092999999999</v>
      </c>
      <c r="G47" s="45">
        <v>28.933860000000003</v>
      </c>
      <c r="I47" s="46">
        <v>138.05482999999998</v>
      </c>
      <c r="J47" s="46">
        <v>76.249960000000002</v>
      </c>
      <c r="L47" s="46">
        <v>1.9643299999999999</v>
      </c>
      <c r="N47" s="41">
        <v>216.26911999999999</v>
      </c>
      <c r="O47" s="44"/>
      <c r="P47" s="60">
        <f t="shared" ref="P47" si="43">B47/B35-1</f>
        <v>-4.044480017114338E-2</v>
      </c>
      <c r="Q47" s="60">
        <f t="shared" ref="Q47" si="44">C47/C35-1</f>
        <v>-0.16918446232811601</v>
      </c>
      <c r="R47" s="60">
        <f t="shared" ref="R47" si="45">D47/D35-1</f>
        <v>-5.917503128293844E-2</v>
      </c>
      <c r="S47" s="60">
        <f t="shared" ref="S47" si="46">IFERROR(L47/L35-1,"n/a")</f>
        <v>-5.6404467395220426E-2</v>
      </c>
      <c r="T47" s="60">
        <f t="shared" ref="T47" si="47">N47/N35-1</f>
        <v>-5.9149940012788504E-2</v>
      </c>
      <c r="V47" s="60">
        <f t="shared" ref="V47" si="48">B47/B46-1</f>
        <v>3.1154874589572792</v>
      </c>
      <c r="W47" s="60">
        <f t="shared" ref="W47" si="49">C47/C46-1</f>
        <v>1.0743910928685088</v>
      </c>
      <c r="X47" s="60">
        <f t="shared" ref="X47" si="50">D47/D46-1</f>
        <v>2.6536148753187043</v>
      </c>
      <c r="Y47" s="60">
        <f t="shared" ref="Y47" si="51">IFERROR(L47/L46-1,"n/a")</f>
        <v>-0.83191388317239201</v>
      </c>
      <c r="Z47" s="60">
        <f t="shared" ref="Z47" si="52">N47/N46-1</f>
        <v>2.0745375451366188</v>
      </c>
    </row>
    <row r="48" spans="1:31">
      <c r="B48" s="62"/>
      <c r="C48" s="62"/>
      <c r="D48" s="62"/>
      <c r="E48" s="62"/>
      <c r="F48" s="62"/>
      <c r="G48" s="62"/>
      <c r="H48" s="62"/>
      <c r="I48" s="62"/>
      <c r="J48" s="62"/>
      <c r="K48" s="62"/>
      <c r="L48" s="62"/>
      <c r="M48" s="62"/>
      <c r="N48" s="62"/>
      <c r="P48" s="60"/>
      <c r="Q48" s="60"/>
      <c r="R48" s="60"/>
      <c r="S48" s="60"/>
      <c r="T48" s="60"/>
      <c r="V48" s="60"/>
      <c r="W48" s="60"/>
      <c r="X48" s="60"/>
      <c r="Y48" s="60"/>
      <c r="Z48" s="60"/>
    </row>
    <row r="49" spans="2:14">
      <c r="B49" s="41"/>
      <c r="C49" s="41"/>
      <c r="D49" s="41"/>
      <c r="E49" s="41"/>
      <c r="F49" s="41"/>
      <c r="G49" s="41"/>
      <c r="H49" s="41"/>
      <c r="I49" s="41"/>
      <c r="J49" s="41"/>
      <c r="K49" s="41"/>
      <c r="L49" s="41"/>
      <c r="M49" s="41"/>
      <c r="N49" s="41"/>
    </row>
    <row r="50" spans="2:14">
      <c r="B50" s="41"/>
      <c r="C50" s="41"/>
      <c r="D50" s="41"/>
      <c r="E50" s="41"/>
      <c r="F50" s="41"/>
      <c r="G50" s="41"/>
      <c r="H50" s="41"/>
      <c r="I50" s="41"/>
      <c r="J50" s="41"/>
      <c r="K50" s="41"/>
      <c r="L50" s="41"/>
      <c r="M50" s="41"/>
      <c r="N50" s="41"/>
    </row>
    <row r="51" spans="2:14">
      <c r="B51" s="41"/>
      <c r="C51" s="41"/>
      <c r="D51" s="41"/>
      <c r="E51" s="41"/>
      <c r="F51" s="41"/>
      <c r="G51" s="41"/>
      <c r="H51" s="41"/>
      <c r="I51" s="41"/>
      <c r="J51" s="41"/>
      <c r="K51" s="41"/>
      <c r="L51" s="41"/>
      <c r="M51" s="41"/>
      <c r="N51" s="41"/>
    </row>
    <row r="52" spans="2:14">
      <c r="B52" s="41"/>
      <c r="C52" s="41"/>
      <c r="D52" s="41"/>
      <c r="E52" s="41"/>
      <c r="F52" s="41"/>
      <c r="G52" s="41"/>
      <c r="H52" s="41"/>
      <c r="I52" s="41"/>
      <c r="J52" s="41"/>
      <c r="K52" s="41"/>
      <c r="L52" s="41"/>
      <c r="M52" s="41"/>
      <c r="N52" s="41"/>
    </row>
    <row r="54" spans="2:14">
      <c r="B54" s="41"/>
      <c r="C54" s="41"/>
      <c r="D54" s="41"/>
      <c r="E54" s="41"/>
      <c r="F54" s="41"/>
      <c r="G54" s="41"/>
      <c r="H54" s="41"/>
      <c r="I54" s="41"/>
      <c r="J54" s="41"/>
      <c r="K54" s="41"/>
      <c r="L54" s="41"/>
      <c r="M54" s="41"/>
      <c r="N54" s="41"/>
    </row>
    <row r="55" spans="2:14">
      <c r="B55" s="41"/>
      <c r="C55" s="41"/>
      <c r="D55" s="41"/>
      <c r="E55" s="41"/>
      <c r="F55" s="41"/>
      <c r="G55" s="41"/>
      <c r="H55" s="41"/>
      <c r="I55" s="41"/>
      <c r="J55" s="41"/>
      <c r="K55" s="41"/>
      <c r="L55" s="41"/>
      <c r="M55" s="41"/>
      <c r="N55" s="41"/>
    </row>
    <row r="56" spans="2:14">
      <c r="B56" s="41"/>
      <c r="C56" s="41"/>
      <c r="D56" s="41"/>
      <c r="E56" s="41"/>
      <c r="F56" s="41"/>
      <c r="G56" s="41"/>
      <c r="H56" s="41"/>
      <c r="I56" s="41"/>
      <c r="J56" s="41"/>
      <c r="K56" s="41"/>
      <c r="L56" s="41"/>
      <c r="M56" s="41"/>
      <c r="N56" s="41"/>
    </row>
    <row r="57" spans="2:14">
      <c r="B57" s="41"/>
      <c r="C57" s="41"/>
      <c r="D57" s="41"/>
      <c r="E57" s="41"/>
      <c r="F57" s="41"/>
      <c r="G57" s="41"/>
      <c r="H57" s="41"/>
      <c r="I57" s="41"/>
      <c r="J57" s="41"/>
      <c r="K57" s="41"/>
      <c r="L57" s="41"/>
      <c r="M57" s="41"/>
      <c r="N57" s="41"/>
    </row>
  </sheetData>
  <mergeCells count="5">
    <mergeCell ref="B8:J8"/>
    <mergeCell ref="P8:R8"/>
    <mergeCell ref="P7:T7"/>
    <mergeCell ref="V7:Z7"/>
    <mergeCell ref="V8:X8"/>
  </mergeCells>
  <phoneticPr fontId="50" type="noConversion"/>
  <pageMargins left="0.75" right="0.75" top="1.5" bottom="1" header="0.5" footer="0.5"/>
  <pageSetup scale="88" orientation="portrait" horizontalDpi="300" verticalDpi="300" r:id="rId1"/>
  <headerFooter alignWithMargins="0">
    <oddHeader>&amp;L&amp;"Times New Roman,Bold"&amp;14U.S. Corporate Bond Issuance&amp;X1&amp;X - Investment Grade 
and High-Yield
$ Billions&amp;R&amp;G</oddHeader>
  </headerFooter>
  <colBreaks count="1" manualBreakCount="1">
    <brk id="12"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50"/>
  <sheetViews>
    <sheetView zoomScaleNormal="100" workbookViewId="0">
      <pane xSplit="1" ySplit="9" topLeftCell="B18" activePane="bottomRight" state="frozen"/>
      <selection pane="topRight" activeCell="B1" sqref="B1"/>
      <selection pane="bottomLeft" activeCell="A10" sqref="A10"/>
      <selection pane="bottomRight"/>
    </sheetView>
  </sheetViews>
  <sheetFormatPr defaultColWidth="9.140625" defaultRowHeight="12"/>
  <cols>
    <col min="1" max="1" width="8.7109375" style="32" customWidth="1"/>
    <col min="2" max="4" width="9.7109375" style="32" customWidth="1"/>
    <col min="5" max="5" width="1.7109375" style="32" customWidth="1"/>
    <col min="6" max="8" width="9.7109375" style="32" customWidth="1"/>
    <col min="9" max="9" width="1.7109375" style="32" customWidth="1"/>
    <col min="10" max="12" width="9.7109375" style="32" customWidth="1"/>
    <col min="13" max="13" width="1.7109375" style="32" customWidth="1"/>
    <col min="14" max="14" width="9.140625" style="35"/>
    <col min="15" max="15" width="1.7109375" style="32" customWidth="1"/>
    <col min="16" max="16" width="9.140625" style="35"/>
    <col min="17" max="17" width="1.7109375" style="35" customWidth="1"/>
    <col min="18" max="29" width="5.7109375" style="32" customWidth="1"/>
    <col min="30" max="30" width="1.7109375" style="32" customWidth="1"/>
    <col min="31" max="33" width="9.7109375" style="32" customWidth="1"/>
    <col min="34" max="34" width="2.7109375" style="35" customWidth="1"/>
    <col min="35" max="39" width="10.7109375" style="76" customWidth="1"/>
    <col min="40" max="40" width="1.7109375" style="76" customWidth="1"/>
    <col min="41" max="43" width="10.7109375" style="76" customWidth="1"/>
    <col min="44" max="44" width="10.7109375" style="22" customWidth="1"/>
    <col min="45" max="45" width="10.7109375" style="35" customWidth="1"/>
    <col min="46" max="46" width="2.7109375" style="35" customWidth="1"/>
    <col min="47" max="16384" width="9.140625" style="35"/>
  </cols>
  <sheetData>
    <row r="1" spans="1:45" s="49" customFormat="1" ht="12.75">
      <c r="A1" s="14" t="s">
        <v>17</v>
      </c>
      <c r="B1" s="23" t="s">
        <v>21</v>
      </c>
      <c r="C1" s="23"/>
      <c r="D1" s="23"/>
      <c r="E1" s="23"/>
      <c r="F1" s="23"/>
      <c r="G1" s="23"/>
      <c r="H1" s="23"/>
      <c r="I1" s="23"/>
      <c r="J1" s="23"/>
      <c r="K1" s="23"/>
      <c r="L1" s="23"/>
      <c r="M1" s="23"/>
      <c r="O1" s="23"/>
      <c r="R1" s="23"/>
      <c r="S1" s="23"/>
      <c r="T1" s="23"/>
      <c r="U1" s="23"/>
      <c r="V1" s="23"/>
      <c r="W1" s="23"/>
      <c r="X1" s="23"/>
      <c r="Y1" s="23"/>
      <c r="Z1" s="23"/>
      <c r="AA1" s="23"/>
      <c r="AB1" s="23"/>
      <c r="AC1" s="23"/>
      <c r="AD1" s="23"/>
      <c r="AE1" s="23"/>
      <c r="AF1" s="23"/>
      <c r="AG1" s="23"/>
      <c r="AI1" s="64"/>
      <c r="AJ1" s="64"/>
      <c r="AK1" s="64"/>
      <c r="AL1" s="64"/>
      <c r="AM1" s="64"/>
      <c r="AN1" s="64"/>
      <c r="AO1" s="64"/>
      <c r="AP1" s="64"/>
      <c r="AQ1" s="64"/>
      <c r="AR1" s="51"/>
    </row>
    <row r="2" spans="1:45" s="49" customFormat="1" ht="12.75">
      <c r="A2" s="14" t="s">
        <v>18</v>
      </c>
      <c r="B2" s="23" t="s">
        <v>32</v>
      </c>
      <c r="C2" s="23"/>
      <c r="D2" s="23"/>
      <c r="E2" s="23"/>
      <c r="F2" s="23"/>
      <c r="G2" s="23"/>
      <c r="H2" s="23"/>
      <c r="I2" s="23"/>
      <c r="J2" s="23"/>
      <c r="K2" s="23"/>
      <c r="L2" s="23"/>
      <c r="M2" s="23"/>
      <c r="O2" s="23"/>
      <c r="R2" s="23"/>
      <c r="S2" s="23"/>
      <c r="T2" s="23"/>
      <c r="U2" s="23"/>
      <c r="V2" s="23"/>
      <c r="W2" s="23"/>
      <c r="X2" s="23"/>
      <c r="Y2" s="23"/>
      <c r="Z2" s="23"/>
      <c r="AA2" s="23"/>
      <c r="AB2" s="23"/>
      <c r="AC2" s="23"/>
      <c r="AD2" s="23"/>
      <c r="AE2" s="23"/>
      <c r="AF2" s="23"/>
      <c r="AG2" s="23"/>
      <c r="AI2" s="64"/>
      <c r="AJ2" s="64"/>
      <c r="AK2" s="64"/>
      <c r="AL2" s="64"/>
      <c r="AM2" s="64"/>
      <c r="AN2" s="64"/>
      <c r="AO2" s="64"/>
      <c r="AP2" s="64"/>
      <c r="AQ2" s="64"/>
      <c r="AR2" s="51"/>
    </row>
    <row r="3" spans="1:45" s="49" customFormat="1" ht="12.75">
      <c r="A3" s="15" t="s">
        <v>19</v>
      </c>
      <c r="B3" s="23" t="s">
        <v>29</v>
      </c>
      <c r="C3" s="23"/>
      <c r="D3" s="23"/>
      <c r="E3" s="23"/>
      <c r="F3" s="23"/>
      <c r="G3" s="23"/>
      <c r="H3" s="23"/>
      <c r="I3" s="23"/>
      <c r="J3" s="23"/>
      <c r="K3" s="23"/>
      <c r="L3" s="23"/>
      <c r="M3" s="23"/>
      <c r="O3" s="23"/>
      <c r="R3" s="23"/>
      <c r="S3" s="23"/>
      <c r="T3" s="23"/>
      <c r="U3" s="23"/>
      <c r="V3" s="23"/>
      <c r="W3" s="23"/>
      <c r="X3" s="23"/>
      <c r="Y3" s="23"/>
      <c r="Z3" s="23"/>
      <c r="AA3" s="23"/>
      <c r="AB3" s="23"/>
      <c r="AC3" s="23"/>
      <c r="AD3" s="23"/>
      <c r="AE3" s="23"/>
      <c r="AF3" s="23"/>
      <c r="AG3" s="23"/>
      <c r="AI3" s="64"/>
      <c r="AJ3" s="64"/>
      <c r="AK3" s="64"/>
      <c r="AL3" s="64"/>
      <c r="AM3" s="64"/>
      <c r="AN3" s="64"/>
      <c r="AO3" s="64"/>
      <c r="AP3" s="64"/>
      <c r="AQ3" s="64"/>
      <c r="AR3" s="51"/>
    </row>
    <row r="4" spans="1:45" s="50" customFormat="1" ht="11.25">
      <c r="A4" s="16" t="s">
        <v>3</v>
      </c>
      <c r="B4" s="25" t="s">
        <v>33</v>
      </c>
      <c r="C4" s="25"/>
      <c r="D4" s="25"/>
      <c r="E4" s="25"/>
      <c r="F4" s="25"/>
      <c r="G4" s="25"/>
      <c r="H4" s="25"/>
      <c r="I4" s="25"/>
      <c r="J4" s="25"/>
      <c r="K4" s="25"/>
      <c r="L4" s="25"/>
      <c r="M4" s="25"/>
      <c r="O4" s="25"/>
      <c r="R4" s="25"/>
      <c r="S4" s="25"/>
      <c r="T4" s="25"/>
      <c r="U4" s="25"/>
      <c r="V4" s="25"/>
      <c r="W4" s="25"/>
      <c r="X4" s="25"/>
      <c r="Y4" s="25"/>
      <c r="Z4" s="25"/>
      <c r="AA4" s="25"/>
      <c r="AB4" s="25"/>
      <c r="AC4" s="25"/>
      <c r="AD4" s="25"/>
      <c r="AE4" s="25"/>
      <c r="AF4" s="25"/>
      <c r="AG4" s="25"/>
      <c r="AI4" s="65"/>
      <c r="AJ4" s="65"/>
      <c r="AK4" s="65"/>
      <c r="AL4" s="65"/>
      <c r="AM4" s="65"/>
      <c r="AN4" s="65"/>
      <c r="AO4" s="65"/>
      <c r="AP4" s="65"/>
      <c r="AQ4" s="65"/>
      <c r="AR4" s="52"/>
    </row>
    <row r="5" spans="1:45" s="50" customFormat="1" ht="11.25">
      <c r="A5" s="17" t="s">
        <v>20</v>
      </c>
      <c r="B5" s="27" t="s">
        <v>77</v>
      </c>
      <c r="C5" s="27"/>
      <c r="D5" s="27"/>
      <c r="E5" s="27"/>
      <c r="F5" s="27"/>
      <c r="G5" s="27"/>
      <c r="H5" s="27"/>
      <c r="I5" s="27"/>
      <c r="J5" s="27"/>
      <c r="K5" s="27"/>
      <c r="L5" s="27"/>
      <c r="M5" s="27"/>
      <c r="O5" s="27"/>
      <c r="R5" s="27"/>
      <c r="S5" s="27"/>
      <c r="T5" s="27"/>
      <c r="U5" s="27"/>
      <c r="V5" s="27"/>
      <c r="W5" s="27"/>
      <c r="X5" s="27"/>
      <c r="Y5" s="27"/>
      <c r="Z5" s="27"/>
      <c r="AA5" s="27"/>
      <c r="AB5" s="27"/>
      <c r="AC5" s="27"/>
      <c r="AD5" s="27"/>
      <c r="AE5" s="27"/>
      <c r="AF5" s="27"/>
      <c r="AG5" s="27"/>
      <c r="AI5" s="65"/>
      <c r="AJ5" s="65"/>
      <c r="AK5" s="65"/>
      <c r="AL5" s="65"/>
      <c r="AM5" s="65"/>
      <c r="AN5" s="65"/>
      <c r="AO5" s="65"/>
      <c r="AP5" s="65"/>
      <c r="AQ5" s="65"/>
      <c r="AR5" s="52"/>
    </row>
    <row r="6" spans="1:45">
      <c r="A6" s="28"/>
      <c r="B6" s="28"/>
      <c r="C6" s="28"/>
      <c r="D6" s="28"/>
      <c r="E6" s="28"/>
      <c r="F6" s="28"/>
      <c r="G6" s="28"/>
      <c r="H6" s="28"/>
      <c r="I6" s="28"/>
      <c r="J6" s="28"/>
      <c r="K6" s="28"/>
      <c r="L6" s="28"/>
      <c r="M6" s="28"/>
      <c r="O6" s="28"/>
      <c r="R6" s="28"/>
      <c r="S6" s="28"/>
      <c r="T6" s="28"/>
      <c r="U6" s="28"/>
      <c r="V6" s="28"/>
      <c r="W6" s="28"/>
      <c r="X6" s="28"/>
      <c r="Y6" s="28"/>
      <c r="Z6" s="28"/>
      <c r="AA6" s="28"/>
      <c r="AB6" s="28"/>
      <c r="AC6" s="28"/>
      <c r="AD6" s="28"/>
      <c r="AE6" s="28"/>
      <c r="AF6" s="28"/>
      <c r="AG6" s="28"/>
      <c r="AI6" s="66"/>
      <c r="AJ6" s="66"/>
      <c r="AK6" s="66"/>
      <c r="AL6" s="66"/>
      <c r="AM6" s="66"/>
      <c r="AN6" s="66"/>
      <c r="AO6" s="66"/>
      <c r="AP6" s="66"/>
      <c r="AQ6" s="66"/>
      <c r="AR6" s="53"/>
    </row>
    <row r="7" spans="1:45">
      <c r="A7" s="29"/>
      <c r="B7" s="35"/>
      <c r="C7" s="35"/>
      <c r="D7" s="35"/>
      <c r="E7" s="35"/>
      <c r="F7" s="35"/>
      <c r="G7" s="35"/>
      <c r="H7" s="35"/>
      <c r="I7" s="35"/>
      <c r="J7" s="35"/>
      <c r="K7" s="35"/>
      <c r="L7" s="35"/>
      <c r="M7" s="35"/>
      <c r="O7" s="35"/>
      <c r="R7" s="35"/>
      <c r="S7" s="35"/>
      <c r="T7" s="35"/>
      <c r="U7" s="35"/>
      <c r="V7" s="35"/>
      <c r="W7" s="35"/>
      <c r="X7" s="35"/>
      <c r="Y7" s="35"/>
      <c r="Z7" s="35"/>
      <c r="AA7" s="35"/>
      <c r="AB7" s="35"/>
      <c r="AC7" s="35"/>
      <c r="AD7" s="35"/>
      <c r="AE7" s="35"/>
      <c r="AF7" s="35"/>
      <c r="AG7" s="35"/>
      <c r="AI7" s="93" t="s">
        <v>51</v>
      </c>
      <c r="AJ7" s="93"/>
      <c r="AK7" s="93"/>
      <c r="AL7" s="93"/>
      <c r="AM7" s="93"/>
      <c r="AN7" s="66"/>
      <c r="AO7" s="93" t="s">
        <v>58</v>
      </c>
      <c r="AP7" s="93"/>
      <c r="AQ7" s="93"/>
      <c r="AR7" s="93"/>
      <c r="AS7" s="93"/>
    </row>
    <row r="8" spans="1:45">
      <c r="A8" s="29"/>
      <c r="B8" s="91" t="s">
        <v>34</v>
      </c>
      <c r="C8" s="91"/>
      <c r="D8" s="91"/>
      <c r="E8" s="47"/>
      <c r="F8" s="91" t="s">
        <v>35</v>
      </c>
      <c r="G8" s="91"/>
      <c r="H8" s="91"/>
      <c r="I8" s="47"/>
      <c r="J8" s="91" t="s">
        <v>49</v>
      </c>
      <c r="K8" s="91"/>
      <c r="L8" s="91"/>
      <c r="M8" s="47"/>
      <c r="N8" s="36" t="s">
        <v>4</v>
      </c>
      <c r="O8" s="47"/>
      <c r="P8" s="36" t="s">
        <v>5</v>
      </c>
      <c r="R8" s="91" t="s">
        <v>48</v>
      </c>
      <c r="S8" s="91"/>
      <c r="T8" s="91"/>
      <c r="U8" s="91"/>
      <c r="V8" s="91"/>
      <c r="W8" s="91"/>
      <c r="X8" s="91"/>
      <c r="Y8" s="91"/>
      <c r="Z8" s="91"/>
      <c r="AA8" s="91"/>
      <c r="AB8" s="91"/>
      <c r="AC8" s="91"/>
      <c r="AD8" s="47"/>
      <c r="AE8" s="91" t="s">
        <v>36</v>
      </c>
      <c r="AF8" s="91"/>
      <c r="AG8" s="91"/>
      <c r="AI8" s="92" t="s">
        <v>53</v>
      </c>
      <c r="AJ8" s="92"/>
      <c r="AK8" s="92"/>
      <c r="AL8" s="61"/>
      <c r="AM8" s="61"/>
      <c r="AN8" s="66"/>
      <c r="AO8" s="94" t="s">
        <v>53</v>
      </c>
      <c r="AP8" s="94"/>
      <c r="AQ8" s="94"/>
      <c r="AR8" s="61"/>
      <c r="AS8" s="61"/>
    </row>
    <row r="9" spans="1:45" ht="24.75" thickBot="1">
      <c r="A9" s="30"/>
      <c r="B9" s="38" t="s">
        <v>22</v>
      </c>
      <c r="C9" s="38" t="s">
        <v>23</v>
      </c>
      <c r="D9" s="38" t="s">
        <v>0</v>
      </c>
      <c r="E9" s="55"/>
      <c r="F9" s="38" t="s">
        <v>22</v>
      </c>
      <c r="G9" s="38" t="s">
        <v>23</v>
      </c>
      <c r="H9" s="38" t="s">
        <v>0</v>
      </c>
      <c r="I9" s="55"/>
      <c r="J9" s="38" t="s">
        <v>22</v>
      </c>
      <c r="K9" s="38" t="s">
        <v>23</v>
      </c>
      <c r="L9" s="38" t="s">
        <v>0</v>
      </c>
      <c r="M9" s="55"/>
      <c r="N9" s="48" t="s">
        <v>0</v>
      </c>
      <c r="O9" s="55"/>
      <c r="P9" s="48"/>
      <c r="R9" s="38" t="s">
        <v>37</v>
      </c>
      <c r="S9" s="38" t="s">
        <v>38</v>
      </c>
      <c r="T9" s="38" t="s">
        <v>39</v>
      </c>
      <c r="U9" s="38" t="s">
        <v>40</v>
      </c>
      <c r="V9" s="38" t="s">
        <v>41</v>
      </c>
      <c r="W9" s="38" t="s">
        <v>42</v>
      </c>
      <c r="X9" s="38" t="s">
        <v>43</v>
      </c>
      <c r="Y9" s="38" t="s">
        <v>44</v>
      </c>
      <c r="Z9" s="38" t="s">
        <v>45</v>
      </c>
      <c r="AA9" s="38" t="s">
        <v>46</v>
      </c>
      <c r="AB9" s="38" t="s">
        <v>47</v>
      </c>
      <c r="AC9" s="38" t="s">
        <v>0</v>
      </c>
      <c r="AD9" s="55"/>
      <c r="AE9" s="38" t="s">
        <v>22</v>
      </c>
      <c r="AF9" s="38" t="s">
        <v>23</v>
      </c>
      <c r="AG9" s="38" t="s">
        <v>0</v>
      </c>
      <c r="AI9" s="67" t="s">
        <v>22</v>
      </c>
      <c r="AJ9" s="67" t="s">
        <v>23</v>
      </c>
      <c r="AK9" s="67" t="s">
        <v>0</v>
      </c>
      <c r="AL9" s="68" t="s">
        <v>4</v>
      </c>
      <c r="AM9" s="68" t="s">
        <v>5</v>
      </c>
      <c r="AN9" s="69"/>
      <c r="AO9" s="67" t="s">
        <v>22</v>
      </c>
      <c r="AP9" s="67" t="s">
        <v>23</v>
      </c>
      <c r="AQ9" s="67" t="s">
        <v>0</v>
      </c>
      <c r="AR9" s="68" t="s">
        <v>4</v>
      </c>
      <c r="AS9" s="68" t="s">
        <v>5</v>
      </c>
    </row>
    <row r="10" spans="1:45" ht="12.75" thickTop="1">
      <c r="A10" s="31">
        <v>2014</v>
      </c>
      <c r="B10" s="41">
        <v>13.227856619533702</v>
      </c>
      <c r="C10" s="41">
        <v>8.0508777510090006</v>
      </c>
      <c r="D10" s="41">
        <v>21.278734370542701</v>
      </c>
      <c r="E10" s="41"/>
      <c r="F10" s="41">
        <v>2.1265592036201499</v>
      </c>
      <c r="G10" s="41">
        <v>3.2809005028949598</v>
      </c>
      <c r="H10" s="41">
        <v>5.4074597065151098</v>
      </c>
      <c r="I10" s="41"/>
      <c r="J10" s="41">
        <v>15.354415823153852</v>
      </c>
      <c r="K10" s="41">
        <v>11.331778253903961</v>
      </c>
      <c r="L10" s="41">
        <v>26.686194077057809</v>
      </c>
      <c r="M10" s="41"/>
      <c r="N10" s="41">
        <v>1.3359293823448801</v>
      </c>
      <c r="O10" s="41"/>
      <c r="P10" s="41">
        <v>28.022123459402689</v>
      </c>
      <c r="R10" s="41">
        <v>0.34749983131134898</v>
      </c>
      <c r="S10" s="41">
        <v>1.7812947640376502</v>
      </c>
      <c r="T10" s="41">
        <v>6.26065116248067</v>
      </c>
      <c r="U10" s="41">
        <v>6.9649700653241995</v>
      </c>
      <c r="V10" s="41">
        <v>3.02898714586214</v>
      </c>
      <c r="W10" s="41">
        <v>2.8196428552537998</v>
      </c>
      <c r="X10" s="41">
        <v>1.41297615200246</v>
      </c>
      <c r="Y10" s="41">
        <v>4.9819788471666598E-2</v>
      </c>
      <c r="Z10" s="41">
        <v>7.0502156865833304E-2</v>
      </c>
      <c r="AA10" s="41">
        <v>5.8972067679682501E-2</v>
      </c>
      <c r="AB10" s="41">
        <v>3.8908780877683702</v>
      </c>
      <c r="AC10" s="41">
        <v>26.68619407705782</v>
      </c>
      <c r="AD10" s="41"/>
      <c r="AE10" s="41">
        <v>3.1164810624231301</v>
      </c>
      <c r="AF10" s="41">
        <v>1.8118473941159101</v>
      </c>
      <c r="AG10" s="41">
        <v>4.9283284565390399</v>
      </c>
      <c r="AI10" s="77" t="s">
        <v>50</v>
      </c>
      <c r="AJ10" s="77" t="s">
        <v>50</v>
      </c>
      <c r="AK10" s="77" t="s">
        <v>50</v>
      </c>
      <c r="AL10" s="77" t="s">
        <v>50</v>
      </c>
      <c r="AM10" s="77" t="s">
        <v>50</v>
      </c>
      <c r="AO10" s="77" t="s">
        <v>50</v>
      </c>
      <c r="AP10" s="77" t="s">
        <v>50</v>
      </c>
      <c r="AQ10" s="77" t="s">
        <v>50</v>
      </c>
      <c r="AR10" s="77" t="s">
        <v>50</v>
      </c>
      <c r="AS10" s="77" t="s">
        <v>50</v>
      </c>
    </row>
    <row r="11" spans="1:45">
      <c r="A11" s="31">
        <v>2015</v>
      </c>
      <c r="B11" s="41">
        <v>14.047106241936701</v>
      </c>
      <c r="C11" s="41">
        <v>8.0155277616451901</v>
      </c>
      <c r="D11" s="41">
        <v>22.062634003581891</v>
      </c>
      <c r="E11" s="41"/>
      <c r="F11" s="41">
        <v>2.3599977345355101</v>
      </c>
      <c r="G11" s="41">
        <v>3.51718068932432</v>
      </c>
      <c r="H11" s="41">
        <v>5.8771784238598297</v>
      </c>
      <c r="I11" s="41"/>
      <c r="J11" s="41">
        <v>16.407103976472211</v>
      </c>
      <c r="K11" s="41">
        <v>11.53270845096951</v>
      </c>
      <c r="L11" s="41">
        <v>27.939812427441723</v>
      </c>
      <c r="M11" s="41"/>
      <c r="N11" s="41">
        <v>1.189786495462974</v>
      </c>
      <c r="O11" s="41"/>
      <c r="P11" s="41">
        <v>29.129598922904698</v>
      </c>
      <c r="R11" s="41">
        <v>0.28227902032436503</v>
      </c>
      <c r="S11" s="41">
        <v>1.9551350501690399</v>
      </c>
      <c r="T11" s="41">
        <v>5.8818809324014198</v>
      </c>
      <c r="U11" s="41">
        <v>8.2878089735774196</v>
      </c>
      <c r="V11" s="41">
        <v>3.6015421002042398</v>
      </c>
      <c r="W11" s="41">
        <v>3.2195693425904297</v>
      </c>
      <c r="X11" s="41">
        <v>1.44160719947793</v>
      </c>
      <c r="Y11" s="41">
        <v>0.12371869427436499</v>
      </c>
      <c r="Z11" s="41">
        <v>2.9002926234245999E-2</v>
      </c>
      <c r="AA11" s="41">
        <v>0.31296518735666601</v>
      </c>
      <c r="AB11" s="41">
        <v>2.8043030008316201</v>
      </c>
      <c r="AC11" s="41">
        <v>27.939812427441741</v>
      </c>
      <c r="AD11" s="41"/>
      <c r="AE11" s="41">
        <v>2.8039982994838</v>
      </c>
      <c r="AF11" s="41">
        <v>1.8274329579125701</v>
      </c>
      <c r="AG11" s="41">
        <v>4.6314312573963701</v>
      </c>
      <c r="AI11" s="78">
        <f t="shared" ref="AI11:AI20" si="0">J11/J10-1</f>
        <v>6.8559309936816026E-2</v>
      </c>
      <c r="AJ11" s="78">
        <f t="shared" ref="AJ11:AJ20" si="1">K11/K10-1</f>
        <v>1.7731568034904388E-2</v>
      </c>
      <c r="AK11" s="78">
        <f t="shared" ref="AK11:AK20" si="2">L11/L10-1</f>
        <v>4.6976288442031944E-2</v>
      </c>
      <c r="AL11" s="78">
        <f t="shared" ref="AL11:AL20" si="3">N11/N10-1</f>
        <v>-0.10939417068991319</v>
      </c>
      <c r="AM11" s="78">
        <f t="shared" ref="AM11:AM20" si="4">P11/P10-1</f>
        <v>3.9521468282247563E-2</v>
      </c>
      <c r="AO11" s="77" t="s">
        <v>50</v>
      </c>
      <c r="AP11" s="77" t="s">
        <v>50</v>
      </c>
      <c r="AQ11" s="77" t="s">
        <v>50</v>
      </c>
      <c r="AR11" s="77" t="s">
        <v>50</v>
      </c>
      <c r="AS11" s="77" t="s">
        <v>50</v>
      </c>
    </row>
    <row r="12" spans="1:45">
      <c r="A12" s="31">
        <v>2016</v>
      </c>
      <c r="B12" s="41">
        <v>16.118168311760702</v>
      </c>
      <c r="C12" s="41">
        <v>7.9895509575507093</v>
      </c>
      <c r="D12" s="41">
        <v>24.10771926931141</v>
      </c>
      <c r="E12" s="41"/>
      <c r="F12" s="41">
        <v>2.3765293108562999</v>
      </c>
      <c r="G12" s="41">
        <v>3.5358769923528501</v>
      </c>
      <c r="H12" s="41">
        <v>5.9124063032091501</v>
      </c>
      <c r="I12" s="41"/>
      <c r="J12" s="41">
        <v>18.494697622617</v>
      </c>
      <c r="K12" s="41">
        <v>11.525427949903559</v>
      </c>
      <c r="L12" s="41">
        <v>30.020125572520559</v>
      </c>
      <c r="M12" s="41"/>
      <c r="N12" s="41">
        <v>1.13085183773988</v>
      </c>
      <c r="O12" s="41"/>
      <c r="P12" s="41">
        <v>31.150977410260438</v>
      </c>
      <c r="R12" s="41">
        <v>0.26518263265480102</v>
      </c>
      <c r="S12" s="41">
        <v>2.3550726247282099</v>
      </c>
      <c r="T12" s="41">
        <v>6.6612103395275701</v>
      </c>
      <c r="U12" s="41">
        <v>9.2132320257064215</v>
      </c>
      <c r="V12" s="41">
        <v>3.3007654149487999</v>
      </c>
      <c r="W12" s="41">
        <v>3.4927269954659099</v>
      </c>
      <c r="X12" s="41">
        <v>1.7136102819714201</v>
      </c>
      <c r="Y12" s="41">
        <v>9.5588421849920599E-2</v>
      </c>
      <c r="Z12" s="41">
        <v>7.9768362125079303E-2</v>
      </c>
      <c r="AA12" s="41">
        <v>0.49547888148055502</v>
      </c>
      <c r="AB12" s="41">
        <v>2.3474895920618599</v>
      </c>
      <c r="AC12" s="41">
        <v>30.020125572520545</v>
      </c>
      <c r="AD12" s="41"/>
      <c r="AE12" s="41">
        <v>3.21575043678174</v>
      </c>
      <c r="AF12" s="41">
        <v>1.98457173482948</v>
      </c>
      <c r="AG12" s="41">
        <v>5.2003221716112202</v>
      </c>
      <c r="AI12" s="78">
        <f t="shared" si="0"/>
        <v>0.1272371802566985</v>
      </c>
      <c r="AJ12" s="78">
        <f t="shared" si="1"/>
        <v>-6.3129152158003521E-4</v>
      </c>
      <c r="AK12" s="78">
        <f t="shared" si="2"/>
        <v>7.4456947428738207E-2</v>
      </c>
      <c r="AL12" s="78">
        <f t="shared" si="3"/>
        <v>-4.9533809593427236E-2</v>
      </c>
      <c r="AM12" s="78">
        <f t="shared" si="4"/>
        <v>6.9392595919551825E-2</v>
      </c>
      <c r="AO12" s="77" t="s">
        <v>50</v>
      </c>
      <c r="AP12" s="77" t="s">
        <v>50</v>
      </c>
      <c r="AQ12" s="77" t="s">
        <v>50</v>
      </c>
      <c r="AR12" s="77" t="s">
        <v>50</v>
      </c>
      <c r="AS12" s="77" t="s">
        <v>50</v>
      </c>
    </row>
    <row r="13" spans="1:45">
      <c r="A13" s="31">
        <v>2017</v>
      </c>
      <c r="B13" s="41">
        <v>16.750944231875401</v>
      </c>
      <c r="C13" s="41">
        <v>7.7379116618958097</v>
      </c>
      <c r="D13" s="41">
        <v>24.488855893771209</v>
      </c>
      <c r="E13" s="41"/>
      <c r="F13" s="41">
        <v>2.4156788917894003</v>
      </c>
      <c r="G13" s="41">
        <v>4.0327230261406699</v>
      </c>
      <c r="H13" s="41">
        <v>6.4484019179300702</v>
      </c>
      <c r="I13" s="41"/>
      <c r="J13" s="41">
        <v>19.166623123664802</v>
      </c>
      <c r="K13" s="41">
        <v>11.77063468803648</v>
      </c>
      <c r="L13" s="41">
        <v>30.937257811701279</v>
      </c>
      <c r="M13" s="41"/>
      <c r="N13" s="41">
        <v>1.2367120514003922</v>
      </c>
      <c r="O13" s="41"/>
      <c r="P13" s="41">
        <v>32.173969863101675</v>
      </c>
      <c r="R13" s="41">
        <v>0.43128190670968097</v>
      </c>
      <c r="S13" s="41">
        <v>1.4353925761556499</v>
      </c>
      <c r="T13" s="41">
        <v>6.5481931245556497</v>
      </c>
      <c r="U13" s="41">
        <v>10.7517555162439</v>
      </c>
      <c r="V13" s="41">
        <v>3.8211972085669297</v>
      </c>
      <c r="W13" s="41">
        <v>3.4914577636530999</v>
      </c>
      <c r="X13" s="41">
        <v>1.66864057717625</v>
      </c>
      <c r="Y13" s="41">
        <v>0.15549317353685199</v>
      </c>
      <c r="Z13" s="41">
        <v>2.3042148525378399E-2</v>
      </c>
      <c r="AA13" s="41">
        <v>0.25651038938565701</v>
      </c>
      <c r="AB13" s="41">
        <v>2.3542934271923097</v>
      </c>
      <c r="AC13" s="41">
        <v>30.937257811701354</v>
      </c>
      <c r="AD13" s="41"/>
      <c r="AE13" s="41">
        <v>3.3629686290439</v>
      </c>
      <c r="AF13" s="41">
        <v>2.0314505589460898</v>
      </c>
      <c r="AG13" s="41">
        <v>5.3944191879899899</v>
      </c>
      <c r="AI13" s="78">
        <f t="shared" si="0"/>
        <v>3.6330710280232381E-2</v>
      </c>
      <c r="AJ13" s="78">
        <f t="shared" si="1"/>
        <v>2.1275282722579725E-2</v>
      </c>
      <c r="AK13" s="78">
        <f t="shared" si="2"/>
        <v>3.0550579709107906E-2</v>
      </c>
      <c r="AL13" s="78">
        <f t="shared" si="3"/>
        <v>9.3611037385838536E-2</v>
      </c>
      <c r="AM13" s="78">
        <f t="shared" si="4"/>
        <v>3.2839818775775687E-2</v>
      </c>
      <c r="AO13" s="77" t="s">
        <v>50</v>
      </c>
      <c r="AP13" s="77" t="s">
        <v>50</v>
      </c>
      <c r="AQ13" s="77" t="s">
        <v>50</v>
      </c>
      <c r="AR13" s="77" t="s">
        <v>50</v>
      </c>
      <c r="AS13" s="77" t="s">
        <v>50</v>
      </c>
    </row>
    <row r="14" spans="1:45">
      <c r="A14" s="31">
        <v>2018</v>
      </c>
      <c r="B14" s="41">
        <v>17.771477958170898</v>
      </c>
      <c r="C14" s="41">
        <v>6.97794098270486</v>
      </c>
      <c r="D14" s="41">
        <v>24.749418940875756</v>
      </c>
      <c r="E14" s="41"/>
      <c r="F14" s="41">
        <v>2.6783824885005898</v>
      </c>
      <c r="G14" s="41">
        <v>4.1009376483161706</v>
      </c>
      <c r="H14" s="41">
        <v>6.7793201368167608</v>
      </c>
      <c r="I14" s="41"/>
      <c r="J14" s="41">
        <v>20.449860446671487</v>
      </c>
      <c r="K14" s="41">
        <v>11.078878631021031</v>
      </c>
      <c r="L14" s="41">
        <v>31.528739077692517</v>
      </c>
      <c r="M14" s="41"/>
      <c r="N14" s="41">
        <v>1.2996330361700299</v>
      </c>
      <c r="O14" s="41"/>
      <c r="P14" s="41">
        <v>32.828372113862549</v>
      </c>
      <c r="R14" s="41">
        <v>0.36281386479067701</v>
      </c>
      <c r="S14" s="41">
        <v>1.4862252150615101</v>
      </c>
      <c r="T14" s="41">
        <v>6.1895771458028204</v>
      </c>
      <c r="U14" s="41">
        <v>12.411244221016501</v>
      </c>
      <c r="V14" s="41">
        <v>4.24327798119175</v>
      </c>
      <c r="W14" s="41">
        <v>3.1125132094307499</v>
      </c>
      <c r="X14" s="41">
        <v>1.4725018160218302</v>
      </c>
      <c r="Y14" s="41">
        <v>9.8572741127489996E-2</v>
      </c>
      <c r="Z14" s="41">
        <v>5.78454794060956E-2</v>
      </c>
      <c r="AA14" s="41">
        <v>9.2312460183266887E-2</v>
      </c>
      <c r="AB14" s="41">
        <v>2.0018549436598403</v>
      </c>
      <c r="AC14" s="41">
        <v>31.528739077692524</v>
      </c>
      <c r="AD14" s="41"/>
      <c r="AE14" s="41">
        <v>3.7673926231910699</v>
      </c>
      <c r="AF14" s="41">
        <v>2.0040566075330601</v>
      </c>
      <c r="AG14" s="41">
        <v>5.7714492307241301</v>
      </c>
      <c r="AI14" s="78">
        <f t="shared" si="0"/>
        <v>6.6951664606076822E-2</v>
      </c>
      <c r="AJ14" s="78">
        <f t="shared" si="1"/>
        <v>-5.8769647971365746E-2</v>
      </c>
      <c r="AK14" s="78">
        <f t="shared" si="2"/>
        <v>1.9118736042841089E-2</v>
      </c>
      <c r="AL14" s="78">
        <f t="shared" si="3"/>
        <v>5.0877635338306249E-2</v>
      </c>
      <c r="AM14" s="78">
        <f t="shared" si="4"/>
        <v>2.0339493495683536E-2</v>
      </c>
      <c r="AO14" s="77" t="s">
        <v>50</v>
      </c>
      <c r="AP14" s="77" t="s">
        <v>50</v>
      </c>
      <c r="AQ14" s="77" t="s">
        <v>50</v>
      </c>
      <c r="AR14" s="77" t="s">
        <v>50</v>
      </c>
      <c r="AS14" s="77" t="s">
        <v>50</v>
      </c>
    </row>
    <row r="15" spans="1:45">
      <c r="A15" s="31">
        <v>2019</v>
      </c>
      <c r="B15" s="41">
        <v>19.279481752344001</v>
      </c>
      <c r="C15" s="41">
        <v>7.3997613895076908</v>
      </c>
      <c r="D15" s="41">
        <v>26.679243141851693</v>
      </c>
      <c r="E15" s="41"/>
      <c r="F15" s="41">
        <v>2.9578236009365804</v>
      </c>
      <c r="G15" s="41">
        <v>4.6197522218437594</v>
      </c>
      <c r="H15" s="41">
        <v>7.5775758227803394</v>
      </c>
      <c r="I15" s="41"/>
      <c r="J15" s="41">
        <v>22.237305353280583</v>
      </c>
      <c r="K15" s="41">
        <v>12.019513611351449</v>
      </c>
      <c r="L15" s="41">
        <v>34.256818964632032</v>
      </c>
      <c r="M15" s="41"/>
      <c r="N15" s="41">
        <v>1.334316356212337</v>
      </c>
      <c r="O15" s="41"/>
      <c r="P15" s="41">
        <v>35.591135320844366</v>
      </c>
      <c r="R15" s="41">
        <v>0.32654958198436501</v>
      </c>
      <c r="S15" s="41">
        <v>1.4992221002036099</v>
      </c>
      <c r="T15" s="41">
        <v>7.1254521474837595</v>
      </c>
      <c r="U15" s="41">
        <v>13.2860815236089</v>
      </c>
      <c r="V15" s="41">
        <v>4.4819795483756701</v>
      </c>
      <c r="W15" s="41">
        <v>3.3059193362912302</v>
      </c>
      <c r="X15" s="41">
        <v>1.40793544359412</v>
      </c>
      <c r="Y15" s="41">
        <v>0.140204503801587</v>
      </c>
      <c r="Z15" s="41">
        <v>3.6133399345238001E-2</v>
      </c>
      <c r="AA15" s="41">
        <v>0.52886888821825306</v>
      </c>
      <c r="AB15" s="41">
        <v>2.1184724917253499</v>
      </c>
      <c r="AC15" s="41">
        <v>34.256818964632082</v>
      </c>
      <c r="AD15" s="41"/>
      <c r="AE15" s="41">
        <v>4.2283000308057499</v>
      </c>
      <c r="AF15" s="41">
        <v>2.3104099216924601</v>
      </c>
      <c r="AG15" s="41">
        <v>6.53870995249821</v>
      </c>
      <c r="AI15" s="78">
        <f t="shared" si="0"/>
        <v>8.74062153759112E-2</v>
      </c>
      <c r="AJ15" s="78">
        <f t="shared" si="1"/>
        <v>8.4903446608452393E-2</v>
      </c>
      <c r="AK15" s="78">
        <f t="shared" si="2"/>
        <v>8.6526767855099829E-2</v>
      </c>
      <c r="AL15" s="78">
        <f t="shared" si="3"/>
        <v>2.6687010161358771E-2</v>
      </c>
      <c r="AM15" s="78">
        <f t="shared" si="4"/>
        <v>8.4157788799255506E-2</v>
      </c>
      <c r="AO15" s="77" t="s">
        <v>50</v>
      </c>
      <c r="AP15" s="77" t="s">
        <v>50</v>
      </c>
      <c r="AQ15" s="77" t="s">
        <v>50</v>
      </c>
      <c r="AR15" s="77" t="s">
        <v>50</v>
      </c>
      <c r="AS15" s="77" t="s">
        <v>50</v>
      </c>
    </row>
    <row r="16" spans="1:45">
      <c r="A16" s="31">
        <v>2020</v>
      </c>
      <c r="B16" s="41">
        <v>21.148140152583501</v>
      </c>
      <c r="C16" s="41">
        <v>8.4742929908701896</v>
      </c>
      <c r="D16" s="41">
        <v>29.622433143453691</v>
      </c>
      <c r="E16" s="41"/>
      <c r="F16" s="41">
        <v>3.2632574010398403</v>
      </c>
      <c r="G16" s="41">
        <v>6.0633201806347001</v>
      </c>
      <c r="H16" s="41">
        <v>9.32657758167454</v>
      </c>
      <c r="I16" s="41"/>
      <c r="J16" s="41">
        <v>24.411397553623342</v>
      </c>
      <c r="K16" s="41">
        <v>14.537613171504891</v>
      </c>
      <c r="L16" s="41">
        <v>38.949010725128232</v>
      </c>
      <c r="M16" s="41"/>
      <c r="N16" s="41">
        <v>2.060391687875724</v>
      </c>
      <c r="O16" s="41"/>
      <c r="P16" s="41">
        <v>41.009402413003954</v>
      </c>
      <c r="R16" s="41">
        <v>0.38014484102343798</v>
      </c>
      <c r="S16" s="41">
        <v>1.6651396477122899</v>
      </c>
      <c r="T16" s="41">
        <v>7.5871939575226399</v>
      </c>
      <c r="U16" s="41">
        <v>14.778919107364901</v>
      </c>
      <c r="V16" s="41">
        <v>6.3853131898701099</v>
      </c>
      <c r="W16" s="41">
        <v>3.5072578327068702</v>
      </c>
      <c r="X16" s="41">
        <v>1.5845576567495601</v>
      </c>
      <c r="Y16" s="41">
        <v>7.2446170127667908E-2</v>
      </c>
      <c r="Z16" s="41">
        <v>6.9075433047430801E-2</v>
      </c>
      <c r="AA16" s="41">
        <v>7.8799964379446599E-2</v>
      </c>
      <c r="AB16" s="41">
        <v>2.8401629246237898</v>
      </c>
      <c r="AC16" s="41">
        <v>38.949010725128147</v>
      </c>
      <c r="AD16" s="41"/>
      <c r="AE16" s="41">
        <v>4.8096375668666402</v>
      </c>
      <c r="AF16" s="41">
        <v>2.7653655015645398</v>
      </c>
      <c r="AG16" s="41">
        <v>7.5750030684311795</v>
      </c>
      <c r="AI16" s="78">
        <f t="shared" si="0"/>
        <v>9.7767790017868395E-2</v>
      </c>
      <c r="AJ16" s="78">
        <f t="shared" si="1"/>
        <v>0.20950095333103169</v>
      </c>
      <c r="AK16" s="78">
        <f t="shared" si="2"/>
        <v>0.1369710294858546</v>
      </c>
      <c r="AL16" s="78">
        <f t="shared" si="3"/>
        <v>0.54415531090727542</v>
      </c>
      <c r="AM16" s="78">
        <f t="shared" si="4"/>
        <v>0.15223642188751185</v>
      </c>
      <c r="AO16" s="77" t="s">
        <v>50</v>
      </c>
      <c r="AP16" s="77" t="s">
        <v>50</v>
      </c>
      <c r="AQ16" s="77" t="s">
        <v>50</v>
      </c>
      <c r="AR16" s="77" t="s">
        <v>50</v>
      </c>
      <c r="AS16" s="77" t="s">
        <v>50</v>
      </c>
    </row>
    <row r="17" spans="1:46">
      <c r="A17" s="31">
        <v>2021</v>
      </c>
      <c r="B17" s="41">
        <v>20.443621739589297</v>
      </c>
      <c r="C17" s="41">
        <v>6.4408561408287293</v>
      </c>
      <c r="D17" s="41">
        <v>26.884477880418025</v>
      </c>
      <c r="E17" s="41"/>
      <c r="F17" s="41">
        <v>3.5804025840304701</v>
      </c>
      <c r="G17" s="41">
        <v>6.5250570795385707</v>
      </c>
      <c r="H17" s="41">
        <v>10.105459663569041</v>
      </c>
      <c r="I17" s="41"/>
      <c r="J17" s="41">
        <v>24.024024323619766</v>
      </c>
      <c r="K17" s="41">
        <v>12.9659132203673</v>
      </c>
      <c r="L17" s="41">
        <v>36.989937543987068</v>
      </c>
      <c r="M17" s="41"/>
      <c r="N17" s="41">
        <v>2.2218913296176939</v>
      </c>
      <c r="O17" s="41"/>
      <c r="P17" s="41">
        <v>39.211828873604759</v>
      </c>
      <c r="R17" s="41">
        <v>0.29653124339273801</v>
      </c>
      <c r="S17" s="41">
        <v>1.4874245799816599</v>
      </c>
      <c r="T17" s="41">
        <v>7.6318529632334098</v>
      </c>
      <c r="U17" s="41">
        <v>14.608215537011899</v>
      </c>
      <c r="V17" s="41">
        <v>5.67936152086678</v>
      </c>
      <c r="W17" s="41">
        <v>3.5205990665520202</v>
      </c>
      <c r="X17" s="41">
        <v>1.28865849163325</v>
      </c>
      <c r="Y17" s="41">
        <v>7.1123523103174602E-2</v>
      </c>
      <c r="Z17" s="41">
        <v>1.66051884920634E-2</v>
      </c>
      <c r="AA17" s="41">
        <v>3.0028305777777702E-2</v>
      </c>
      <c r="AB17" s="41">
        <v>2.35953712394222</v>
      </c>
      <c r="AC17" s="41">
        <v>36.98993754398699</v>
      </c>
      <c r="AD17" s="41"/>
      <c r="AE17" s="41">
        <v>5.4499366763334507</v>
      </c>
      <c r="AF17" s="41">
        <v>2.7529707132959098</v>
      </c>
      <c r="AG17" s="41">
        <v>8.2029073896293596</v>
      </c>
      <c r="AI17" s="78">
        <f t="shared" si="0"/>
        <v>-1.5868539650491176E-2</v>
      </c>
      <c r="AJ17" s="78">
        <f t="shared" si="1"/>
        <v>-0.10811265457374208</v>
      </c>
      <c r="AK17" s="78">
        <f t="shared" si="2"/>
        <v>-5.029840667756047E-2</v>
      </c>
      <c r="AL17" s="78">
        <f t="shared" si="3"/>
        <v>7.8382980620775422E-2</v>
      </c>
      <c r="AM17" s="78">
        <f t="shared" si="4"/>
        <v>-4.3833204914714652E-2</v>
      </c>
      <c r="AO17" s="77" t="s">
        <v>50</v>
      </c>
      <c r="AP17" s="77" t="s">
        <v>50</v>
      </c>
      <c r="AQ17" s="77" t="s">
        <v>50</v>
      </c>
      <c r="AR17" s="77" t="s">
        <v>50</v>
      </c>
      <c r="AS17" s="77" t="s">
        <v>50</v>
      </c>
    </row>
    <row r="18" spans="1:46">
      <c r="A18" s="31">
        <v>2022</v>
      </c>
      <c r="B18" s="41">
        <v>22.463481908953202</v>
      </c>
      <c r="C18" s="41">
        <v>5.6955631047619493</v>
      </c>
      <c r="D18" s="41">
        <v>28.159045013715151</v>
      </c>
      <c r="E18" s="41"/>
      <c r="F18" s="41">
        <v>3.5423374833960501</v>
      </c>
      <c r="G18" s="41">
        <v>6.5731576603616695</v>
      </c>
      <c r="H18" s="41">
        <v>10.11549514375772</v>
      </c>
      <c r="I18" s="41"/>
      <c r="J18" s="41">
        <v>26.005819392349252</v>
      </c>
      <c r="K18" s="41">
        <v>12.268720765123618</v>
      </c>
      <c r="L18" s="41">
        <v>38.27454015747287</v>
      </c>
      <c r="M18" s="41"/>
      <c r="N18" s="41">
        <v>1.9503913826838177</v>
      </c>
      <c r="O18" s="41"/>
      <c r="P18" s="41">
        <v>40.224931540156689</v>
      </c>
      <c r="R18" s="41">
        <v>0.29088694585948199</v>
      </c>
      <c r="S18" s="41">
        <v>1.3987078785309099</v>
      </c>
      <c r="T18" s="41">
        <v>9.3492704806230602</v>
      </c>
      <c r="U18" s="41">
        <v>14.9669540873358</v>
      </c>
      <c r="V18" s="41">
        <v>4.6106827640180397</v>
      </c>
      <c r="W18" s="41">
        <v>4.0335373188224297</v>
      </c>
      <c r="X18" s="41">
        <v>1.3541677353683601</v>
      </c>
      <c r="Y18" s="41">
        <v>0.177224977436055</v>
      </c>
      <c r="Z18" s="41">
        <v>1.8860521912350499E-2</v>
      </c>
      <c r="AA18" s="41">
        <v>3.1683421195219101E-2</v>
      </c>
      <c r="AB18" s="41">
        <v>2.0425640263711502</v>
      </c>
      <c r="AC18" s="41">
        <v>38.274540157472856</v>
      </c>
      <c r="AD18" s="41"/>
      <c r="AE18" s="41">
        <v>6.2528552013904699</v>
      </c>
      <c r="AF18" s="41">
        <v>2.5822197528544999</v>
      </c>
      <c r="AG18" s="41">
        <v>8.8350749542449698</v>
      </c>
      <c r="AI18" s="78">
        <f t="shared" si="0"/>
        <v>8.2492218707131304E-2</v>
      </c>
      <c r="AJ18" s="78">
        <f t="shared" si="1"/>
        <v>-5.3771180123935114E-2</v>
      </c>
      <c r="AK18" s="78">
        <f t="shared" si="2"/>
        <v>3.472843423858718E-2</v>
      </c>
      <c r="AL18" s="78">
        <f t="shared" si="3"/>
        <v>-0.12219317088770099</v>
      </c>
      <c r="AM18" s="78">
        <f t="shared" si="4"/>
        <v>2.5836659387083349E-2</v>
      </c>
      <c r="AO18" s="77" t="s">
        <v>50</v>
      </c>
      <c r="AP18" s="77" t="s">
        <v>50</v>
      </c>
      <c r="AQ18" s="77" t="s">
        <v>50</v>
      </c>
      <c r="AR18" s="77" t="s">
        <v>50</v>
      </c>
      <c r="AS18" s="77" t="s">
        <v>50</v>
      </c>
    </row>
    <row r="19" spans="1:46">
      <c r="A19" s="31">
        <v>2023</v>
      </c>
      <c r="B19" s="41">
        <v>25.383314507255601</v>
      </c>
      <c r="C19" s="41">
        <v>5.5438282727547197</v>
      </c>
      <c r="D19" s="41">
        <v>30.927142780010321</v>
      </c>
      <c r="E19" s="41"/>
      <c r="F19" s="41">
        <v>3.33714079687556</v>
      </c>
      <c r="G19" s="41">
        <v>6.5712772445186394</v>
      </c>
      <c r="H19" s="41">
        <v>9.9084180413941993</v>
      </c>
      <c r="I19" s="41"/>
      <c r="J19" s="41">
        <v>28.720455304131161</v>
      </c>
      <c r="K19" s="41">
        <v>12.11510551727336</v>
      </c>
      <c r="L19" s="41">
        <v>40.83556082140452</v>
      </c>
      <c r="M19" s="41"/>
      <c r="N19" s="41">
        <v>2.0137677765385202</v>
      </c>
      <c r="O19" s="41"/>
      <c r="P19" s="41">
        <v>42.849328597943042</v>
      </c>
      <c r="R19" s="41">
        <v>0.31157957897663996</v>
      </c>
      <c r="S19" s="41">
        <v>1.4209665408464001</v>
      </c>
      <c r="T19" s="41">
        <v>11.362790645125099</v>
      </c>
      <c r="U19" s="41">
        <v>15.625118539183001</v>
      </c>
      <c r="V19" s="41">
        <v>4.48323232891748</v>
      </c>
      <c r="W19" s="41">
        <v>4.1932326173606</v>
      </c>
      <c r="X19" s="41">
        <v>1.3184738621450001</v>
      </c>
      <c r="Y19" s="41">
        <v>7.8683240534080004E-2</v>
      </c>
      <c r="Z19" s="41">
        <v>1.8061984E-2</v>
      </c>
      <c r="AA19" s="41">
        <v>4.200185167224E-2</v>
      </c>
      <c r="AB19" s="41">
        <v>1.9814196326439599</v>
      </c>
      <c r="AC19" s="41">
        <v>40.835560821404499</v>
      </c>
      <c r="AD19" s="41"/>
      <c r="AE19" s="41">
        <v>7.0428318949322799</v>
      </c>
      <c r="AF19" s="41">
        <v>2.5247946015036002</v>
      </c>
      <c r="AG19" s="41">
        <v>9.5676264964358797</v>
      </c>
      <c r="AI19" s="78">
        <f t="shared" si="0"/>
        <v>0.10438570963007376</v>
      </c>
      <c r="AJ19" s="78">
        <f t="shared" si="1"/>
        <v>-1.2520885493371159E-2</v>
      </c>
      <c r="AK19" s="78">
        <f t="shared" si="2"/>
        <v>6.6911859774012816E-2</v>
      </c>
      <c r="AL19" s="78">
        <f t="shared" si="3"/>
        <v>3.2494192918087084E-2</v>
      </c>
      <c r="AM19" s="78">
        <f t="shared" si="4"/>
        <v>6.5243045974271219E-2</v>
      </c>
      <c r="AO19" s="77" t="s">
        <v>50</v>
      </c>
      <c r="AP19" s="77" t="s">
        <v>50</v>
      </c>
      <c r="AQ19" s="77" t="s">
        <v>50</v>
      </c>
      <c r="AR19" s="77" t="s">
        <v>50</v>
      </c>
      <c r="AS19" s="77" t="s">
        <v>50</v>
      </c>
    </row>
    <row r="20" spans="1:46">
      <c r="A20" s="31">
        <v>2024</v>
      </c>
      <c r="B20" s="41">
        <v>30.9201239968462</v>
      </c>
      <c r="C20" s="41">
        <v>5.9457659455326901</v>
      </c>
      <c r="D20" s="41">
        <v>36.865889942378892</v>
      </c>
      <c r="E20" s="41"/>
      <c r="F20" s="41">
        <v>4.6819015950471403</v>
      </c>
      <c r="G20" s="41">
        <v>7.6933249624376501</v>
      </c>
      <c r="H20" s="41">
        <v>12.37522655748479</v>
      </c>
      <c r="I20" s="41"/>
      <c r="J20" s="41">
        <v>35.602025591893337</v>
      </c>
      <c r="K20" s="41">
        <v>13.63909090797034</v>
      </c>
      <c r="L20" s="41">
        <v>49.241116499863679</v>
      </c>
      <c r="M20" s="41"/>
      <c r="N20" s="41">
        <v>2.654971482409715</v>
      </c>
      <c r="O20" s="41"/>
      <c r="P20" s="41">
        <v>51.896087982273393</v>
      </c>
      <c r="R20" s="41">
        <v>0.397679223206587</v>
      </c>
      <c r="S20" s="41">
        <v>1.89824716135956</v>
      </c>
      <c r="T20" s="41">
        <v>13.5605662518059</v>
      </c>
      <c r="U20" s="41">
        <v>19.745532955521302</v>
      </c>
      <c r="V20" s="41">
        <v>5.1952216717029307</v>
      </c>
      <c r="W20" s="41">
        <v>4.2583321363484501</v>
      </c>
      <c r="X20" s="41">
        <v>1.52363290481626</v>
      </c>
      <c r="Y20" s="41">
        <v>0.165291456705873</v>
      </c>
      <c r="Z20" s="41">
        <v>8.007374717460311E-2</v>
      </c>
      <c r="AA20" s="41">
        <v>1.5473334079365001E-2</v>
      </c>
      <c r="AB20" s="41">
        <v>2.4010656571428499</v>
      </c>
      <c r="AC20" s="41">
        <v>49.241116499863686</v>
      </c>
      <c r="AD20" s="41"/>
      <c r="AE20" s="41">
        <v>9.3973545287801095</v>
      </c>
      <c r="AF20" s="41">
        <v>2.7753366567090003</v>
      </c>
      <c r="AG20" s="41">
        <v>12.172691185489111</v>
      </c>
      <c r="AI20" s="78">
        <f t="shared" si="0"/>
        <v>0.23960519479551312</v>
      </c>
      <c r="AJ20" s="78">
        <f t="shared" si="1"/>
        <v>0.12579216817584693</v>
      </c>
      <c r="AK20" s="78">
        <f t="shared" si="2"/>
        <v>0.20583911447233683</v>
      </c>
      <c r="AL20" s="78">
        <f t="shared" si="3"/>
        <v>0.31840995438578545</v>
      </c>
      <c r="AM20" s="78">
        <f t="shared" si="4"/>
        <v>0.21112954812469642</v>
      </c>
      <c r="AO20" s="77" t="s">
        <v>50</v>
      </c>
      <c r="AP20" s="77" t="s">
        <v>50</v>
      </c>
      <c r="AQ20" s="77" t="s">
        <v>50</v>
      </c>
      <c r="AR20" s="77" t="s">
        <v>50</v>
      </c>
      <c r="AS20" s="77" t="s">
        <v>50</v>
      </c>
    </row>
    <row r="21" spans="1:46">
      <c r="A21" s="31"/>
      <c r="B21" s="41"/>
      <c r="C21" s="41"/>
      <c r="D21" s="41"/>
      <c r="E21" s="41"/>
      <c r="F21" s="41"/>
      <c r="G21" s="41"/>
      <c r="H21" s="41"/>
      <c r="I21" s="41"/>
      <c r="J21" s="41"/>
      <c r="K21" s="41"/>
      <c r="L21" s="41"/>
      <c r="M21" s="41"/>
      <c r="N21" s="41"/>
      <c r="O21" s="41"/>
      <c r="P21" s="41"/>
      <c r="R21" s="41"/>
      <c r="S21" s="41"/>
      <c r="T21" s="41"/>
      <c r="U21" s="41"/>
      <c r="V21" s="41"/>
      <c r="W21" s="41"/>
      <c r="X21" s="41"/>
      <c r="Y21" s="41"/>
      <c r="Z21" s="41"/>
      <c r="AA21" s="41"/>
      <c r="AB21" s="41"/>
      <c r="AC21" s="41"/>
      <c r="AD21" s="41"/>
      <c r="AE21" s="41"/>
      <c r="AF21" s="41"/>
      <c r="AG21" s="41"/>
      <c r="AI21" s="78"/>
      <c r="AJ21" s="78"/>
      <c r="AK21" s="78"/>
      <c r="AL21" s="78"/>
      <c r="AM21" s="78"/>
      <c r="AO21" s="77"/>
      <c r="AP21" s="77"/>
      <c r="AQ21" s="77"/>
    </row>
    <row r="22" spans="1:46">
      <c r="A22" s="71" t="s">
        <v>67</v>
      </c>
      <c r="B22" s="72">
        <v>32.469142857142856</v>
      </c>
      <c r="C22" s="72">
        <v>7.6740000000000004</v>
      </c>
      <c r="D22" s="72">
        <v>40.143142857142855</v>
      </c>
      <c r="E22" s="72"/>
      <c r="F22" s="72">
        <v>4.4526666666666666</v>
      </c>
      <c r="G22" s="72">
        <v>8.5283333333333342</v>
      </c>
      <c r="H22" s="72">
        <v>12.981000000000002</v>
      </c>
      <c r="I22" s="72"/>
      <c r="J22" s="72">
        <v>36.921809523809522</v>
      </c>
      <c r="K22" s="72">
        <v>16.202333333333335</v>
      </c>
      <c r="L22" s="72">
        <v>53.124142857142857</v>
      </c>
      <c r="M22" s="72"/>
      <c r="N22" s="72">
        <v>2.3248095238095239</v>
      </c>
      <c r="O22" s="72"/>
      <c r="P22" s="72">
        <v>55.448952380952377</v>
      </c>
      <c r="Q22" s="80"/>
      <c r="R22" s="81" t="s">
        <v>50</v>
      </c>
      <c r="S22" s="81" t="s">
        <v>50</v>
      </c>
      <c r="T22" s="81" t="s">
        <v>50</v>
      </c>
      <c r="U22" s="81" t="s">
        <v>50</v>
      </c>
      <c r="V22" s="81" t="s">
        <v>50</v>
      </c>
      <c r="W22" s="81" t="s">
        <v>50</v>
      </c>
      <c r="X22" s="81" t="s">
        <v>50</v>
      </c>
      <c r="Y22" s="81" t="s">
        <v>50</v>
      </c>
      <c r="Z22" s="81" t="s">
        <v>50</v>
      </c>
      <c r="AA22" s="81" t="s">
        <v>50</v>
      </c>
      <c r="AB22" s="81" t="s">
        <v>50</v>
      </c>
      <c r="AC22" s="81" t="s">
        <v>50</v>
      </c>
      <c r="AD22" s="81"/>
      <c r="AE22" s="81" t="s">
        <v>50</v>
      </c>
      <c r="AF22" s="81" t="s">
        <v>50</v>
      </c>
      <c r="AG22" s="81" t="s">
        <v>50</v>
      </c>
      <c r="AH22" s="80"/>
      <c r="AI22" s="82"/>
      <c r="AJ22" s="82"/>
      <c r="AK22" s="82"/>
      <c r="AL22" s="82"/>
      <c r="AM22" s="82"/>
      <c r="AN22" s="83"/>
      <c r="AO22" s="84"/>
      <c r="AP22" s="84"/>
      <c r="AQ22" s="84"/>
      <c r="AR22" s="82"/>
      <c r="AS22" s="82"/>
      <c r="AT22" s="80"/>
    </row>
    <row r="23" spans="1:46">
      <c r="A23" s="71" t="s">
        <v>76</v>
      </c>
      <c r="B23" s="72">
        <v>33.258380952380953</v>
      </c>
      <c r="C23" s="72">
        <v>7.2106190476190477</v>
      </c>
      <c r="D23" s="72">
        <v>40.469000000000001</v>
      </c>
      <c r="E23" s="72"/>
      <c r="F23" s="72">
        <v>4.7276190476190481</v>
      </c>
      <c r="G23" s="72">
        <v>8.2763809523809524</v>
      </c>
      <c r="H23" s="72">
        <v>13.004000000000001</v>
      </c>
      <c r="I23" s="72"/>
      <c r="J23" s="72">
        <v>37.986000000000004</v>
      </c>
      <c r="K23" s="72">
        <v>15.487</v>
      </c>
      <c r="L23" s="72">
        <v>53.472999999999999</v>
      </c>
      <c r="M23" s="72"/>
      <c r="N23" s="72">
        <v>2.7076666666666664</v>
      </c>
      <c r="O23" s="72"/>
      <c r="P23" s="72">
        <v>56.180666666666667</v>
      </c>
      <c r="Q23" s="80"/>
      <c r="R23" s="81" t="s">
        <v>50</v>
      </c>
      <c r="S23" s="81" t="s">
        <v>50</v>
      </c>
      <c r="T23" s="81" t="s">
        <v>50</v>
      </c>
      <c r="U23" s="81" t="s">
        <v>50</v>
      </c>
      <c r="V23" s="81" t="s">
        <v>50</v>
      </c>
      <c r="W23" s="81" t="s">
        <v>50</v>
      </c>
      <c r="X23" s="81" t="s">
        <v>50</v>
      </c>
      <c r="Y23" s="81" t="s">
        <v>50</v>
      </c>
      <c r="Z23" s="81" t="s">
        <v>50</v>
      </c>
      <c r="AA23" s="81" t="s">
        <v>50</v>
      </c>
      <c r="AB23" s="81" t="s">
        <v>50</v>
      </c>
      <c r="AC23" s="81" t="s">
        <v>50</v>
      </c>
      <c r="AD23" s="81"/>
      <c r="AE23" s="81" t="s">
        <v>50</v>
      </c>
      <c r="AF23" s="81" t="s">
        <v>50</v>
      </c>
      <c r="AG23" s="81" t="s">
        <v>50</v>
      </c>
      <c r="AH23" s="80"/>
      <c r="AI23" s="82">
        <f>J23/J22-1</f>
        <v>2.88228147513796E-2</v>
      </c>
      <c r="AJ23" s="82">
        <f>K23/K22-1</f>
        <v>-4.4150019544510144E-2</v>
      </c>
      <c r="AK23" s="82">
        <f>L23/L22-1</f>
        <v>6.5668286412687848E-3</v>
      </c>
      <c r="AL23" s="82">
        <f>N23/N22-1</f>
        <v>0.16468323057700562</v>
      </c>
      <c r="AM23" s="82">
        <f>P23/P22-1</f>
        <v>1.31961787246615E-2</v>
      </c>
      <c r="AN23" s="83"/>
      <c r="AO23" s="84" t="s">
        <v>50</v>
      </c>
      <c r="AP23" s="84" t="s">
        <v>50</v>
      </c>
      <c r="AQ23" s="84" t="s">
        <v>50</v>
      </c>
      <c r="AR23" s="84" t="s">
        <v>50</v>
      </c>
      <c r="AS23" s="84" t="s">
        <v>50</v>
      </c>
      <c r="AT23" s="80"/>
    </row>
    <row r="24" spans="1:46">
      <c r="A24" s="31"/>
      <c r="B24" s="41"/>
      <c r="C24" s="41"/>
      <c r="D24" s="41"/>
      <c r="E24" s="41"/>
      <c r="F24" s="41"/>
      <c r="G24" s="41"/>
      <c r="H24" s="41"/>
      <c r="I24" s="41"/>
      <c r="J24" s="41"/>
      <c r="K24" s="41"/>
      <c r="L24" s="41"/>
      <c r="M24" s="41"/>
      <c r="O24" s="41"/>
      <c r="R24" s="41"/>
      <c r="S24" s="41"/>
      <c r="T24" s="41"/>
      <c r="U24" s="41"/>
      <c r="V24" s="41"/>
      <c r="W24" s="41"/>
      <c r="X24" s="41"/>
      <c r="Y24" s="41"/>
      <c r="Z24" s="41"/>
      <c r="AA24" s="41"/>
      <c r="AB24" s="41"/>
      <c r="AC24" s="41"/>
      <c r="AD24" s="41"/>
      <c r="AE24" s="41"/>
      <c r="AF24" s="41"/>
      <c r="AG24" s="41"/>
      <c r="AI24" s="78"/>
      <c r="AJ24" s="78"/>
      <c r="AK24" s="78"/>
      <c r="AL24" s="78"/>
      <c r="AM24" s="78"/>
      <c r="AO24" s="77"/>
      <c r="AP24" s="77"/>
      <c r="AQ24" s="77"/>
    </row>
    <row r="25" spans="1:46">
      <c r="A25" s="31" t="s">
        <v>61</v>
      </c>
      <c r="B25" s="41">
        <v>22.666469811005999</v>
      </c>
      <c r="C25" s="41">
        <v>4.6635612024257096</v>
      </c>
      <c r="D25" s="41">
        <v>27.330031013431707</v>
      </c>
      <c r="E25" s="41"/>
      <c r="F25" s="41">
        <v>3.36249446007047</v>
      </c>
      <c r="G25" s="41">
        <v>5.7931420993525293</v>
      </c>
      <c r="H25" s="41">
        <v>9.1556365594229998</v>
      </c>
      <c r="I25" s="41"/>
      <c r="J25" s="41">
        <v>26.028964271076468</v>
      </c>
      <c r="K25" s="41">
        <v>10.456703301778239</v>
      </c>
      <c r="L25" s="41">
        <v>36.485667572854709</v>
      </c>
      <c r="M25" s="41"/>
      <c r="N25" s="41">
        <v>1.6329551860166585</v>
      </c>
      <c r="O25" s="41"/>
      <c r="P25" s="41">
        <v>38.118622758871368</v>
      </c>
      <c r="R25" s="41">
        <v>0.31017151074777699</v>
      </c>
      <c r="S25" s="41">
        <v>1.3149681704045999</v>
      </c>
      <c r="T25" s="41">
        <v>9.5829802877898409</v>
      </c>
      <c r="U25" s="41">
        <v>14.8208443021342</v>
      </c>
      <c r="V25" s="41">
        <v>4.25918999838761</v>
      </c>
      <c r="W25" s="41">
        <v>3.8519133163149197</v>
      </c>
      <c r="X25" s="41">
        <v>1.1725691828306302</v>
      </c>
      <c r="Y25" s="41">
        <v>0.11049183521174601</v>
      </c>
      <c r="Z25" s="41">
        <v>1.0912126984126899E-2</v>
      </c>
      <c r="AA25" s="41">
        <v>1.60419717460317E-2</v>
      </c>
      <c r="AB25" s="41">
        <v>1.03558487030317</v>
      </c>
      <c r="AC25" s="41">
        <v>36.485667572854652</v>
      </c>
      <c r="AD25" s="41"/>
      <c r="AE25" s="41">
        <v>6.6787601374285694</v>
      </c>
      <c r="AF25" s="41">
        <v>2.2330787228801499</v>
      </c>
      <c r="AG25" s="41">
        <v>8.9118388603087197</v>
      </c>
      <c r="AI25" s="77" t="s">
        <v>50</v>
      </c>
      <c r="AJ25" s="77" t="s">
        <v>50</v>
      </c>
      <c r="AK25" s="77" t="s">
        <v>50</v>
      </c>
      <c r="AL25" s="77" t="s">
        <v>50</v>
      </c>
      <c r="AM25" s="77" t="s">
        <v>50</v>
      </c>
      <c r="AN25" s="79"/>
      <c r="AO25" s="77" t="s">
        <v>50</v>
      </c>
      <c r="AP25" s="77" t="s">
        <v>50</v>
      </c>
      <c r="AQ25" s="77" t="s">
        <v>50</v>
      </c>
      <c r="AR25" s="77" t="s">
        <v>50</v>
      </c>
      <c r="AS25" s="77" t="s">
        <v>50</v>
      </c>
    </row>
    <row r="26" spans="1:46">
      <c r="A26" s="31" t="s">
        <v>63</v>
      </c>
      <c r="B26" s="41">
        <v>27.484690326753501</v>
      </c>
      <c r="C26" s="41">
        <v>7.1907772066761195</v>
      </c>
      <c r="D26" s="41">
        <v>34.675467533429618</v>
      </c>
      <c r="E26" s="41"/>
      <c r="F26" s="41">
        <v>3.72096014111822</v>
      </c>
      <c r="G26" s="41">
        <v>7.6947143858666092</v>
      </c>
      <c r="H26" s="41">
        <v>11.41567452698483</v>
      </c>
      <c r="I26" s="41"/>
      <c r="J26" s="41">
        <v>31.20565046787172</v>
      </c>
      <c r="K26" s="41">
        <v>14.885491592542728</v>
      </c>
      <c r="L26" s="41">
        <v>46.091142060414448</v>
      </c>
      <c r="M26" s="41"/>
      <c r="N26" s="41">
        <v>2.1947007854153129</v>
      </c>
      <c r="O26" s="41"/>
      <c r="P26" s="41">
        <v>48.285842845829762</v>
      </c>
      <c r="R26" s="41">
        <v>0.321187476986451</v>
      </c>
      <c r="S26" s="41">
        <v>1.4951772591143502</v>
      </c>
      <c r="T26" s="41">
        <v>12.077613155229299</v>
      </c>
      <c r="U26" s="41">
        <v>17.3116725765416</v>
      </c>
      <c r="V26" s="41">
        <v>4.9376306218862895</v>
      </c>
      <c r="W26" s="41">
        <v>4.7544512573183804</v>
      </c>
      <c r="X26" s="41">
        <v>1.5265365347112898</v>
      </c>
      <c r="Y26" s="41">
        <v>9.6953187290322498E-2</v>
      </c>
      <c r="Z26" s="41">
        <v>2.5247225806451602E-2</v>
      </c>
      <c r="AA26" s="41">
        <v>7.0766431787258E-2</v>
      </c>
      <c r="AB26" s="41">
        <v>3.47390633374274</v>
      </c>
      <c r="AC26" s="41">
        <v>46.091142060414434</v>
      </c>
      <c r="AD26" s="41"/>
      <c r="AE26" s="41">
        <v>7.7700841190366097</v>
      </c>
      <c r="AF26" s="41">
        <v>3.2091560413024101</v>
      </c>
      <c r="AG26" s="41">
        <v>10.979240160339019</v>
      </c>
      <c r="AI26" s="77" t="s">
        <v>50</v>
      </c>
      <c r="AJ26" s="77" t="s">
        <v>50</v>
      </c>
      <c r="AK26" s="77" t="s">
        <v>50</v>
      </c>
      <c r="AL26" s="77" t="s">
        <v>50</v>
      </c>
      <c r="AM26" s="77" t="s">
        <v>50</v>
      </c>
      <c r="AN26" s="79"/>
      <c r="AO26" s="78">
        <f t="shared" ref="AO26:AQ33" si="5">J26/J25-1</f>
        <v>0.19888175890838711</v>
      </c>
      <c r="AP26" s="78">
        <f t="shared" si="5"/>
        <v>0.42353580884439368</v>
      </c>
      <c r="AQ26" s="78">
        <f t="shared" si="5"/>
        <v>0.26326706146679357</v>
      </c>
      <c r="AR26" s="78">
        <f t="shared" ref="AR26:AR33" si="6">N26/N25-1</f>
        <v>0.34400552091631242</v>
      </c>
      <c r="AS26" s="78">
        <f t="shared" ref="AS26:AS33" si="7">P26/P25-1</f>
        <v>0.26672579833940024</v>
      </c>
    </row>
    <row r="27" spans="1:46">
      <c r="A27" s="31" t="s">
        <v>64</v>
      </c>
      <c r="B27" s="41">
        <v>24.427848784749802</v>
      </c>
      <c r="C27" s="41">
        <v>5.2957854719456394</v>
      </c>
      <c r="D27" s="41">
        <v>29.723634256695441</v>
      </c>
      <c r="E27" s="41"/>
      <c r="F27" s="41">
        <v>3.0818082338908002</v>
      </c>
      <c r="G27" s="41">
        <v>6.3304263246469299</v>
      </c>
      <c r="H27" s="41">
        <v>9.4122345585377296</v>
      </c>
      <c r="I27" s="41"/>
      <c r="J27" s="41">
        <v>27.509657018640603</v>
      </c>
      <c r="K27" s="41">
        <v>11.626211796592569</v>
      </c>
      <c r="L27" s="41">
        <v>39.135868815233167</v>
      </c>
      <c r="M27" s="41"/>
      <c r="N27" s="41">
        <v>1.9357994426643501</v>
      </c>
      <c r="O27" s="41"/>
      <c r="P27" s="41">
        <v>41.071668257897514</v>
      </c>
      <c r="R27" s="41">
        <v>0.28840092234274101</v>
      </c>
      <c r="S27" s="41">
        <v>1.53051479672822</v>
      </c>
      <c r="T27" s="41">
        <v>11.488208515281601</v>
      </c>
      <c r="U27" s="41">
        <v>14.202532784288</v>
      </c>
      <c r="V27" s="41">
        <v>4.2475460045104798</v>
      </c>
      <c r="W27" s="41">
        <v>3.8703399999550001</v>
      </c>
      <c r="X27" s="41">
        <v>1.32543688358096</v>
      </c>
      <c r="Y27" s="41">
        <v>7.0522011241935398E-2</v>
      </c>
      <c r="Z27" s="41">
        <v>2.1888798387096699E-2</v>
      </c>
      <c r="AA27" s="41">
        <v>4.5862997802741903E-2</v>
      </c>
      <c r="AB27" s="41">
        <v>2.0446151011143501</v>
      </c>
      <c r="AC27" s="41">
        <v>39.135868815233131</v>
      </c>
      <c r="AD27" s="41"/>
      <c r="AE27" s="41">
        <v>6.4089974478409593</v>
      </c>
      <c r="AF27" s="41">
        <v>2.3675796792729003</v>
      </c>
      <c r="AG27" s="41">
        <v>8.7765771271138604</v>
      </c>
      <c r="AI27" s="77" t="s">
        <v>50</v>
      </c>
      <c r="AJ27" s="77" t="s">
        <v>50</v>
      </c>
      <c r="AK27" s="77" t="s">
        <v>50</v>
      </c>
      <c r="AL27" s="77" t="s">
        <v>50</v>
      </c>
      <c r="AM27" s="77" t="s">
        <v>50</v>
      </c>
      <c r="AN27" s="79"/>
      <c r="AO27" s="78">
        <f t="shared" si="5"/>
        <v>-0.1184398784776618</v>
      </c>
      <c r="AP27" s="78">
        <f t="shared" si="5"/>
        <v>-0.21895681279232859</v>
      </c>
      <c r="AQ27" s="78">
        <f t="shared" si="5"/>
        <v>-0.15090260154683488</v>
      </c>
      <c r="AR27" s="78">
        <f t="shared" si="6"/>
        <v>-0.11796657862040616</v>
      </c>
      <c r="AS27" s="78">
        <f t="shared" si="7"/>
        <v>-0.14940558479979615</v>
      </c>
    </row>
    <row r="28" spans="1:46">
      <c r="A28" s="31" t="s">
        <v>65</v>
      </c>
      <c r="B28" s="41">
        <v>23.295824211018001</v>
      </c>
      <c r="C28" s="41">
        <v>4.6835636955850699</v>
      </c>
      <c r="D28" s="41">
        <v>27.979387906603073</v>
      </c>
      <c r="E28" s="41"/>
      <c r="F28" s="41">
        <v>3.0329432652646</v>
      </c>
      <c r="G28" s="41">
        <v>5.7038512827052301</v>
      </c>
      <c r="H28" s="41">
        <v>8.7367945479698292</v>
      </c>
      <c r="I28" s="41"/>
      <c r="J28" s="41">
        <v>26.3287674762826</v>
      </c>
      <c r="K28" s="41">
        <v>10.3874149782903</v>
      </c>
      <c r="L28" s="41">
        <v>36.716182454572902</v>
      </c>
      <c r="M28" s="41"/>
      <c r="N28" s="41">
        <v>1.9414569779606261</v>
      </c>
      <c r="O28" s="41"/>
      <c r="P28" s="41">
        <v>38.657639432533529</v>
      </c>
      <c r="R28" s="41">
        <v>0.28748786384238001</v>
      </c>
      <c r="S28" s="41">
        <v>1.2230718680595201</v>
      </c>
      <c r="T28" s="41">
        <v>10.3974960049279</v>
      </c>
      <c r="U28" s="41">
        <v>14.4207117394528</v>
      </c>
      <c r="V28" s="41">
        <v>3.9238903223877704</v>
      </c>
      <c r="W28" s="41">
        <v>3.8062401086269797</v>
      </c>
      <c r="X28" s="41">
        <v>1.17878738495571</v>
      </c>
      <c r="Y28" s="41">
        <v>6.870369775619041E-2</v>
      </c>
      <c r="Z28" s="41">
        <v>1.3453761904761899E-2</v>
      </c>
      <c r="AA28" s="41">
        <v>2.9847432526031697E-2</v>
      </c>
      <c r="AB28" s="41">
        <v>1.3664922701328499</v>
      </c>
      <c r="AC28" s="41">
        <v>36.716182454572902</v>
      </c>
      <c r="AD28" s="41"/>
      <c r="AE28" s="41">
        <v>6.2373830715050698</v>
      </c>
      <c r="AF28" s="41">
        <v>2.14655456416269</v>
      </c>
      <c r="AG28" s="41">
        <v>8.3839376356677597</v>
      </c>
      <c r="AI28" s="77" t="s">
        <v>50</v>
      </c>
      <c r="AJ28" s="77" t="s">
        <v>50</v>
      </c>
      <c r="AK28" s="77" t="s">
        <v>50</v>
      </c>
      <c r="AL28" s="77" t="s">
        <v>50</v>
      </c>
      <c r="AM28" s="77" t="s">
        <v>50</v>
      </c>
      <c r="AN28" s="79"/>
      <c r="AO28" s="78">
        <f t="shared" si="5"/>
        <v>-4.2926363696858538E-2</v>
      </c>
      <c r="AP28" s="78">
        <f t="shared" si="5"/>
        <v>-0.10655206011861384</v>
      </c>
      <c r="AQ28" s="78">
        <f t="shared" si="5"/>
        <v>-6.1827843201437527E-2</v>
      </c>
      <c r="AR28" s="78">
        <f t="shared" si="6"/>
        <v>2.9225833893666842E-3</v>
      </c>
      <c r="AS28" s="78">
        <f t="shared" si="7"/>
        <v>-5.8776011001203998E-2</v>
      </c>
    </row>
    <row r="29" spans="1:46">
      <c r="A29" s="31" t="s">
        <v>66</v>
      </c>
      <c r="B29" s="41">
        <v>26.343083755659599</v>
      </c>
      <c r="C29" s="41">
        <v>5.0273915760677701</v>
      </c>
      <c r="D29" s="41">
        <v>31.37047533172737</v>
      </c>
      <c r="E29" s="41"/>
      <c r="F29" s="41">
        <v>3.5148910199469801</v>
      </c>
      <c r="G29" s="41">
        <v>6.5701262899585693</v>
      </c>
      <c r="H29" s="41">
        <v>10.085017309905549</v>
      </c>
      <c r="I29" s="41"/>
      <c r="J29" s="41">
        <v>29.857974775606579</v>
      </c>
      <c r="K29" s="41">
        <v>11.59751786602634</v>
      </c>
      <c r="L29" s="41">
        <v>41.455492641632915</v>
      </c>
      <c r="M29" s="41"/>
      <c r="N29" s="41">
        <v>1.984748260034443</v>
      </c>
      <c r="O29" s="41"/>
      <c r="P29" s="41">
        <v>43.440240901667359</v>
      </c>
      <c r="R29" s="41">
        <v>0.34902664386793603</v>
      </c>
      <c r="S29" s="41">
        <v>1.4380190485969802</v>
      </c>
      <c r="T29" s="41">
        <v>11.501182053954599</v>
      </c>
      <c r="U29" s="41">
        <v>16.569747029187099</v>
      </c>
      <c r="V29" s="41">
        <v>4.8273339854339596</v>
      </c>
      <c r="W29" s="41">
        <v>4.3456820562809497</v>
      </c>
      <c r="X29" s="41">
        <v>1.2465477515860299</v>
      </c>
      <c r="Y29" s="41">
        <v>7.8714521680634905E-2</v>
      </c>
      <c r="Z29" s="41">
        <v>1.1832944444444399E-2</v>
      </c>
      <c r="AA29" s="41">
        <v>2.2048413243492E-2</v>
      </c>
      <c r="AB29" s="41">
        <v>1.0653581933568199</v>
      </c>
      <c r="AC29" s="41">
        <v>41.455492641632944</v>
      </c>
      <c r="AD29" s="41"/>
      <c r="AE29" s="41">
        <v>7.7563457632038002</v>
      </c>
      <c r="AF29" s="41">
        <v>2.3842555263171401</v>
      </c>
      <c r="AG29" s="41">
        <v>10.140601289520941</v>
      </c>
      <c r="AI29" s="78">
        <f t="shared" ref="AI29:AK33" si="8">J29/J25-1</f>
        <v>0.14710575744210175</v>
      </c>
      <c r="AJ29" s="78">
        <f t="shared" si="8"/>
        <v>0.10909887479107283</v>
      </c>
      <c r="AK29" s="78">
        <f t="shared" si="8"/>
        <v>0.13621307761066559</v>
      </c>
      <c r="AL29" s="78">
        <f>N29/N25-1</f>
        <v>0.215433391577591</v>
      </c>
      <c r="AM29" s="78">
        <f>P29/P25-1</f>
        <v>0.13960677898724683</v>
      </c>
      <c r="AN29" s="79"/>
      <c r="AO29" s="78">
        <f t="shared" si="5"/>
        <v>0.13404377179840066</v>
      </c>
      <c r="AP29" s="78">
        <f t="shared" si="5"/>
        <v>0.11649701973639792</v>
      </c>
      <c r="AQ29" s="78">
        <f t="shared" si="5"/>
        <v>0.12907960115199146</v>
      </c>
      <c r="AR29" s="78">
        <f t="shared" si="6"/>
        <v>2.2298347357298409E-2</v>
      </c>
      <c r="AS29" s="78">
        <f t="shared" si="7"/>
        <v>0.12371685233084584</v>
      </c>
    </row>
    <row r="30" spans="1:46">
      <c r="A30" s="31" t="s">
        <v>68</v>
      </c>
      <c r="B30" s="41">
        <v>32.722099746866498</v>
      </c>
      <c r="C30" s="41">
        <v>6.9700136425062196</v>
      </c>
      <c r="D30" s="41">
        <v>39.692113389372714</v>
      </c>
      <c r="E30" s="41"/>
      <c r="F30" s="41">
        <v>4.7987739443481905</v>
      </c>
      <c r="G30" s="41">
        <v>8.4399546927437701</v>
      </c>
      <c r="H30" s="41">
        <v>13.23872863709196</v>
      </c>
      <c r="I30" s="41"/>
      <c r="J30" s="41">
        <v>37.520873691214689</v>
      </c>
      <c r="K30" s="41">
        <v>15.409968335249989</v>
      </c>
      <c r="L30" s="41">
        <v>52.930842026464674</v>
      </c>
      <c r="M30" s="41"/>
      <c r="N30" s="41">
        <v>2.7318197696273696</v>
      </c>
      <c r="O30" s="41"/>
      <c r="P30" s="41">
        <v>55.662661796092046</v>
      </c>
      <c r="R30" s="41">
        <v>0.43813887393786799</v>
      </c>
      <c r="S30" s="41">
        <v>1.9268025799767201</v>
      </c>
      <c r="T30" s="41">
        <v>15.2882670620514</v>
      </c>
      <c r="U30" s="41">
        <v>19.8676651752486</v>
      </c>
      <c r="V30" s="41">
        <v>5.2898947473321307</v>
      </c>
      <c r="W30" s="41">
        <v>4.2690449887575399</v>
      </c>
      <c r="X30" s="41">
        <v>1.6426616242691801</v>
      </c>
      <c r="Y30" s="41">
        <v>0.203635398590163</v>
      </c>
      <c r="Z30" s="41">
        <v>0.14724954204918</v>
      </c>
      <c r="AA30" s="41">
        <v>9.9728391475409784E-3</v>
      </c>
      <c r="AB30" s="41">
        <v>3.8475091951042599</v>
      </c>
      <c r="AC30" s="41">
        <v>52.930842026464589</v>
      </c>
      <c r="AD30" s="41"/>
      <c r="AE30" s="41">
        <v>9.4250262438932708</v>
      </c>
      <c r="AF30" s="41">
        <v>3.10691547892606</v>
      </c>
      <c r="AG30" s="41">
        <v>12.531941722819331</v>
      </c>
      <c r="AI30" s="78">
        <f t="shared" si="8"/>
        <v>0.2023743497942756</v>
      </c>
      <c r="AJ30" s="78">
        <f t="shared" si="8"/>
        <v>3.5234089478778818E-2</v>
      </c>
      <c r="AK30" s="78">
        <f t="shared" si="8"/>
        <v>0.14839510717883742</v>
      </c>
      <c r="AL30" s="78">
        <f>N30/N26-1</f>
        <v>0.24473449309419881</v>
      </c>
      <c r="AM30" s="78">
        <f>P30/P26-1</f>
        <v>0.15277395019934681</v>
      </c>
      <c r="AN30" s="79"/>
      <c r="AO30" s="78">
        <f t="shared" si="5"/>
        <v>0.2566449658155836</v>
      </c>
      <c r="AP30" s="78">
        <f t="shared" si="5"/>
        <v>0.32872986386093905</v>
      </c>
      <c r="AQ30" s="78">
        <f t="shared" si="5"/>
        <v>0.27681131385970548</v>
      </c>
      <c r="AR30" s="78">
        <f t="shared" si="6"/>
        <v>0.37640617938113818</v>
      </c>
      <c r="AS30" s="78">
        <f t="shared" si="7"/>
        <v>0.28136171993363779</v>
      </c>
    </row>
    <row r="31" spans="1:46">
      <c r="A31" s="31" t="s">
        <v>69</v>
      </c>
      <c r="B31" s="41">
        <v>29.066394007803797</v>
      </c>
      <c r="C31" s="41">
        <v>5.9812682867598399</v>
      </c>
      <c r="D31" s="41">
        <v>35.047662294563636</v>
      </c>
      <c r="E31" s="41"/>
      <c r="F31" s="41">
        <v>4.8251710098612604</v>
      </c>
      <c r="G31" s="41">
        <v>7.71288119087904</v>
      </c>
      <c r="H31" s="41">
        <v>12.538052200740299</v>
      </c>
      <c r="I31" s="41"/>
      <c r="J31" s="41">
        <v>33.891565017665059</v>
      </c>
      <c r="K31" s="41">
        <v>13.694149477638881</v>
      </c>
      <c r="L31" s="41">
        <v>47.585714495303932</v>
      </c>
      <c r="M31" s="41"/>
      <c r="N31" s="41">
        <v>2.5308163270209487</v>
      </c>
      <c r="O31" s="41"/>
      <c r="P31" s="41">
        <v>50.116530822324883</v>
      </c>
      <c r="R31" s="41">
        <v>0.40822223470952301</v>
      </c>
      <c r="S31" s="41">
        <v>1.6382495835922202</v>
      </c>
      <c r="T31" s="41">
        <v>12.9072457172892</v>
      </c>
      <c r="U31" s="41">
        <v>18.937847482074101</v>
      </c>
      <c r="V31" s="41">
        <v>4.9441938523471407</v>
      </c>
      <c r="W31" s="41">
        <v>4.1775500715038003</v>
      </c>
      <c r="X31" s="41">
        <v>1.5897512521239601</v>
      </c>
      <c r="Y31" s="41">
        <v>0.179750882857142</v>
      </c>
      <c r="Z31" s="41">
        <v>6.82892868095238E-2</v>
      </c>
      <c r="AA31" s="41">
        <v>2.9287825396825298E-2</v>
      </c>
      <c r="AB31" s="41">
        <v>2.7053263066004702</v>
      </c>
      <c r="AC31" s="41">
        <v>47.585714495303911</v>
      </c>
      <c r="AD31" s="41"/>
      <c r="AE31" s="41">
        <v>8.8334661775872991</v>
      </c>
      <c r="AF31" s="41">
        <v>2.8270404637811097</v>
      </c>
      <c r="AG31" s="41">
        <v>11.660506641368409</v>
      </c>
      <c r="AI31" s="78">
        <f t="shared" si="8"/>
        <v>0.23198791590531509</v>
      </c>
      <c r="AJ31" s="78">
        <f t="shared" si="8"/>
        <v>0.17786857122733535</v>
      </c>
      <c r="AK31" s="78">
        <f t="shared" si="8"/>
        <v>0.21591051727927302</v>
      </c>
      <c r="AL31" s="78">
        <f>N31/N27-1</f>
        <v>0.30737527413358645</v>
      </c>
      <c r="AM31" s="78">
        <f>P31/P27-1</f>
        <v>0.22022145552093964</v>
      </c>
      <c r="AN31" s="79"/>
      <c r="AO31" s="78">
        <f t="shared" si="5"/>
        <v>-9.6727722904795033E-2</v>
      </c>
      <c r="AP31" s="78">
        <f t="shared" si="5"/>
        <v>-0.11134473610086582</v>
      </c>
      <c r="AQ31" s="78">
        <f t="shared" si="5"/>
        <v>-0.10098323258277764</v>
      </c>
      <c r="AR31" s="78">
        <f t="shared" si="6"/>
        <v>-7.3578588471024386E-2</v>
      </c>
      <c r="AS31" s="78">
        <f t="shared" si="7"/>
        <v>-9.9638263690733919E-2</v>
      </c>
    </row>
    <row r="32" spans="1:46">
      <c r="A32" s="31" t="s">
        <v>70</v>
      </c>
      <c r="B32" s="41">
        <v>31.684448892872101</v>
      </c>
      <c r="C32" s="41">
        <v>5.5620133698779606</v>
      </c>
      <c r="D32" s="41">
        <v>37.246462262750065</v>
      </c>
      <c r="E32" s="41"/>
      <c r="F32" s="41">
        <v>4.6914705443038995</v>
      </c>
      <c r="G32" s="41">
        <v>7.4342096307840597</v>
      </c>
      <c r="H32" s="41">
        <v>12.125680175087959</v>
      </c>
      <c r="I32" s="41"/>
      <c r="J32" s="41">
        <v>36.375919437176002</v>
      </c>
      <c r="K32" s="41">
        <v>12.99622300066202</v>
      </c>
      <c r="L32" s="41">
        <v>49.372142437838022</v>
      </c>
      <c r="M32" s="41"/>
      <c r="N32" s="41">
        <v>2.6123320066493703</v>
      </c>
      <c r="O32" s="41"/>
      <c r="P32" s="41">
        <v>51.98447444448739</v>
      </c>
      <c r="R32" s="41">
        <v>0.34814684062875001</v>
      </c>
      <c r="S32" s="41">
        <v>2.2195644688068699</v>
      </c>
      <c r="T32" s="41">
        <v>13.4760025273454</v>
      </c>
      <c r="U32" s="41">
        <v>20.332205600395</v>
      </c>
      <c r="V32" s="41">
        <v>5.0960900319996796</v>
      </c>
      <c r="W32" s="41">
        <v>4.3137720390035899</v>
      </c>
      <c r="X32" s="41">
        <v>1.4157069342464002</v>
      </c>
      <c r="Y32" s="41">
        <v>0.143385665602343</v>
      </c>
      <c r="Z32" s="41">
        <v>4.9299242984374998E-2</v>
      </c>
      <c r="AA32" s="41">
        <v>1.2024859375E-2</v>
      </c>
      <c r="AB32" s="41">
        <v>1.96594422745062</v>
      </c>
      <c r="AC32" s="41">
        <v>49.372142437838036</v>
      </c>
      <c r="AD32" s="41"/>
      <c r="AE32" s="41">
        <v>9.9121365213957802</v>
      </c>
      <c r="AF32" s="41">
        <v>2.57352223960218</v>
      </c>
      <c r="AG32" s="41">
        <v>12.485658760997961</v>
      </c>
      <c r="AI32" s="78">
        <f t="shared" si="8"/>
        <v>0.38160358132768835</v>
      </c>
      <c r="AJ32" s="78">
        <f t="shared" si="8"/>
        <v>0.25115084242076868</v>
      </c>
      <c r="AK32" s="78">
        <f t="shared" si="8"/>
        <v>0.34469705555373875</v>
      </c>
      <c r="AL32" s="78">
        <f>N32/N28-1</f>
        <v>0.34555235387881456</v>
      </c>
      <c r="AM32" s="78">
        <f>P32/P28-1</f>
        <v>0.34474001019157563</v>
      </c>
      <c r="AN32" s="79"/>
      <c r="AO32" s="78">
        <f t="shared" si="5"/>
        <v>7.3303030362157795E-2</v>
      </c>
      <c r="AP32" s="78">
        <f t="shared" si="5"/>
        <v>-5.0965302965072956E-2</v>
      </c>
      <c r="AQ32" s="78">
        <f t="shared" si="5"/>
        <v>3.754126551384207E-2</v>
      </c>
      <c r="AR32" s="78">
        <f t="shared" si="6"/>
        <v>3.220924361760158E-2</v>
      </c>
      <c r="AS32" s="78">
        <f t="shared" si="7"/>
        <v>3.7272005693786303E-2</v>
      </c>
    </row>
    <row r="33" spans="1:45">
      <c r="A33" s="31" t="s">
        <v>73</v>
      </c>
      <c r="B33" s="41">
        <v>30.263056422045899</v>
      </c>
      <c r="C33" s="41">
        <v>5.3183348178640601</v>
      </c>
      <c r="D33" s="41">
        <v>35.581391239909962</v>
      </c>
      <c r="E33" s="41"/>
      <c r="F33" s="41">
        <v>4.4199078576551507</v>
      </c>
      <c r="G33" s="41">
        <v>7.2215581700212494</v>
      </c>
      <c r="H33" s="41">
        <v>11.641466027676401</v>
      </c>
      <c r="I33" s="41"/>
      <c r="J33" s="41">
        <v>34.682964279701054</v>
      </c>
      <c r="K33" s="41">
        <v>12.53989298788531</v>
      </c>
      <c r="L33" s="41">
        <v>47.222857267586363</v>
      </c>
      <c r="M33" s="41"/>
      <c r="N33" s="41">
        <v>2.7465801655015603</v>
      </c>
      <c r="O33" s="41"/>
      <c r="P33" s="41">
        <v>49.969437433087926</v>
      </c>
      <c r="R33" s="42">
        <v>0.39827022423296798</v>
      </c>
      <c r="S33" s="42">
        <v>1.8056480861574999</v>
      </c>
      <c r="T33" s="42">
        <v>12.641527542666001</v>
      </c>
      <c r="U33" s="42">
        <v>19.8375184266445</v>
      </c>
      <c r="V33" s="42">
        <v>5.4512235458754601</v>
      </c>
      <c r="W33" s="42">
        <v>4.2722013913223398</v>
      </c>
      <c r="X33" s="42">
        <v>1.45302437902656</v>
      </c>
      <c r="Y33" s="42">
        <v>0.13641718058328101</v>
      </c>
      <c r="Z33" s="42">
        <v>5.8421650046875002E-2</v>
      </c>
      <c r="AA33" s="42">
        <v>1.0565828124999999E-2</v>
      </c>
      <c r="AB33" s="42">
        <v>1.15803901290578</v>
      </c>
      <c r="AC33" s="42">
        <v>47.222857267586264</v>
      </c>
      <c r="AD33" s="42"/>
      <c r="AE33" s="42">
        <v>9.4112755284026512</v>
      </c>
      <c r="AF33" s="42">
        <v>2.6102190738035898</v>
      </c>
      <c r="AG33" s="42">
        <v>12.021494602206241</v>
      </c>
      <c r="AI33" s="78">
        <f>J33/J29-1</f>
        <v>0.16159801662222595</v>
      </c>
      <c r="AJ33" s="78">
        <f t="shared" si="8"/>
        <v>8.125662169657466E-2</v>
      </c>
      <c r="AK33" s="78">
        <f t="shared" si="8"/>
        <v>0.13912184510289483</v>
      </c>
      <c r="AL33" s="78">
        <f>N33/N29-1</f>
        <v>0.38384309023346685</v>
      </c>
      <c r="AM33" s="78">
        <f>P33/P29-1</f>
        <v>0.15030295403288063</v>
      </c>
      <c r="AN33" s="79"/>
      <c r="AO33" s="78">
        <f t="shared" si="5"/>
        <v>-4.6540546154408835E-2</v>
      </c>
      <c r="AP33" s="78">
        <f t="shared" si="5"/>
        <v>-3.5112510208040071E-2</v>
      </c>
      <c r="AQ33" s="78">
        <f t="shared" si="5"/>
        <v>-4.3532345653375604E-2</v>
      </c>
      <c r="AR33" s="78">
        <f t="shared" si="6"/>
        <v>5.1390159639156829E-2</v>
      </c>
      <c r="AS33" s="78">
        <f t="shared" si="7"/>
        <v>-3.876228495012024E-2</v>
      </c>
    </row>
    <row r="34" spans="1:45">
      <c r="A34" s="31"/>
      <c r="B34" s="41"/>
      <c r="C34" s="41"/>
      <c r="D34" s="41"/>
      <c r="E34" s="41"/>
      <c r="F34" s="41"/>
      <c r="G34" s="41"/>
      <c r="H34" s="41"/>
      <c r="I34" s="41"/>
      <c r="J34" s="41"/>
      <c r="K34" s="41"/>
      <c r="L34" s="41"/>
      <c r="M34" s="41"/>
      <c r="N34" s="41"/>
      <c r="O34" s="41"/>
      <c r="P34" s="41"/>
      <c r="R34" s="41"/>
      <c r="S34" s="41"/>
      <c r="T34" s="41"/>
      <c r="U34" s="41"/>
      <c r="V34" s="41"/>
      <c r="W34" s="41"/>
      <c r="X34" s="41"/>
      <c r="Y34" s="41"/>
      <c r="Z34" s="41"/>
      <c r="AA34" s="41"/>
      <c r="AB34" s="41"/>
      <c r="AC34" s="41"/>
      <c r="AD34" s="41"/>
      <c r="AE34" s="41"/>
      <c r="AF34" s="41"/>
      <c r="AG34" s="41"/>
      <c r="AI34" s="78"/>
      <c r="AJ34" s="78"/>
      <c r="AK34" s="78"/>
      <c r="AL34" s="78"/>
      <c r="AM34" s="78"/>
      <c r="AN34" s="79"/>
      <c r="AO34" s="78"/>
      <c r="AP34" s="78"/>
      <c r="AQ34" s="78"/>
      <c r="AR34" s="54"/>
    </row>
    <row r="35" spans="1:45">
      <c r="A35" s="18">
        <v>45322</v>
      </c>
      <c r="B35" s="42">
        <v>32.469142857142856</v>
      </c>
      <c r="C35" s="42">
        <v>7.6740000000000004</v>
      </c>
      <c r="D35" s="42">
        <v>40.143142857142855</v>
      </c>
      <c r="E35" s="42"/>
      <c r="F35" s="42">
        <v>4.4526666666666666</v>
      </c>
      <c r="G35" s="42">
        <v>8.5283333333333342</v>
      </c>
      <c r="H35" s="42">
        <v>12.981000000000002</v>
      </c>
      <c r="I35" s="42"/>
      <c r="J35" s="42">
        <v>36.921809523809522</v>
      </c>
      <c r="K35" s="42">
        <v>16.202333333333335</v>
      </c>
      <c r="L35" s="42">
        <v>53.124142857142857</v>
      </c>
      <c r="M35" s="42"/>
      <c r="N35" s="42">
        <v>2.3248095238095239</v>
      </c>
      <c r="O35" s="42"/>
      <c r="P35" s="41">
        <v>55.448952380952377</v>
      </c>
      <c r="R35" s="42" t="s">
        <v>50</v>
      </c>
      <c r="S35" s="42" t="s">
        <v>50</v>
      </c>
      <c r="T35" s="42" t="s">
        <v>50</v>
      </c>
      <c r="U35" s="42" t="s">
        <v>50</v>
      </c>
      <c r="V35" s="42" t="s">
        <v>50</v>
      </c>
      <c r="W35" s="42" t="s">
        <v>50</v>
      </c>
      <c r="X35" s="42" t="s">
        <v>50</v>
      </c>
      <c r="Y35" s="42" t="s">
        <v>50</v>
      </c>
      <c r="Z35" s="42" t="s">
        <v>50</v>
      </c>
      <c r="AA35" s="42" t="s">
        <v>50</v>
      </c>
      <c r="AB35" s="42" t="s">
        <v>50</v>
      </c>
      <c r="AC35" s="42" t="s">
        <v>50</v>
      </c>
      <c r="AD35" s="42"/>
      <c r="AE35" s="42" t="s">
        <v>50</v>
      </c>
      <c r="AF35" s="42" t="s">
        <v>50</v>
      </c>
      <c r="AG35" s="42" t="s">
        <v>50</v>
      </c>
      <c r="AI35" s="77" t="s">
        <v>50</v>
      </c>
      <c r="AJ35" s="77" t="s">
        <v>50</v>
      </c>
      <c r="AK35" s="77" t="s">
        <v>50</v>
      </c>
      <c r="AL35" s="77" t="s">
        <v>50</v>
      </c>
      <c r="AM35" s="77" t="s">
        <v>50</v>
      </c>
      <c r="AO35" s="77" t="s">
        <v>50</v>
      </c>
      <c r="AP35" s="77" t="s">
        <v>50</v>
      </c>
      <c r="AQ35" s="77" t="s">
        <v>50</v>
      </c>
      <c r="AR35" s="77" t="s">
        <v>50</v>
      </c>
      <c r="AS35" s="77" t="s">
        <v>50</v>
      </c>
    </row>
    <row r="36" spans="1:45">
      <c r="A36" s="18">
        <v>45351</v>
      </c>
      <c r="B36" s="42">
        <v>32.709350000000001</v>
      </c>
      <c r="C36" s="42">
        <v>8.4514999999999993</v>
      </c>
      <c r="D36" s="42">
        <v>41.160849999999996</v>
      </c>
      <c r="E36" s="42"/>
      <c r="F36" s="42">
        <v>4.2285500000000003</v>
      </c>
      <c r="G36" s="42">
        <v>8.6319999999999997</v>
      </c>
      <c r="H36" s="42">
        <v>12.86055</v>
      </c>
      <c r="I36" s="42"/>
      <c r="J36" s="42">
        <v>36.937899999999999</v>
      </c>
      <c r="K36" s="42">
        <v>17.083500000000001</v>
      </c>
      <c r="L36" s="42">
        <v>54.0214</v>
      </c>
      <c r="M36" s="42"/>
      <c r="N36" s="42">
        <v>2.8041499999999999</v>
      </c>
      <c r="O36" s="42"/>
      <c r="P36" s="41">
        <v>56.82555</v>
      </c>
      <c r="R36" s="42" t="s">
        <v>50</v>
      </c>
      <c r="S36" s="42" t="s">
        <v>50</v>
      </c>
      <c r="T36" s="42" t="s">
        <v>50</v>
      </c>
      <c r="U36" s="42" t="s">
        <v>50</v>
      </c>
      <c r="V36" s="42" t="s">
        <v>50</v>
      </c>
      <c r="W36" s="42" t="s">
        <v>50</v>
      </c>
      <c r="X36" s="42" t="s">
        <v>50</v>
      </c>
      <c r="Y36" s="42" t="s">
        <v>50</v>
      </c>
      <c r="Z36" s="42" t="s">
        <v>50</v>
      </c>
      <c r="AA36" s="42" t="s">
        <v>50</v>
      </c>
      <c r="AB36" s="42" t="s">
        <v>50</v>
      </c>
      <c r="AC36" s="42" t="s">
        <v>50</v>
      </c>
      <c r="AD36" s="42"/>
      <c r="AE36" s="42" t="s">
        <v>50</v>
      </c>
      <c r="AF36" s="42" t="s">
        <v>50</v>
      </c>
      <c r="AG36" s="42" t="s">
        <v>50</v>
      </c>
      <c r="AI36" s="77" t="s">
        <v>50</v>
      </c>
      <c r="AJ36" s="77" t="s">
        <v>50</v>
      </c>
      <c r="AK36" s="77" t="s">
        <v>50</v>
      </c>
      <c r="AL36" s="77" t="s">
        <v>50</v>
      </c>
      <c r="AM36" s="77" t="s">
        <v>50</v>
      </c>
      <c r="AO36" s="78">
        <f t="shared" ref="AO36:AO47" si="9">J36/J35-1</f>
        <v>4.357986891216914E-4</v>
      </c>
      <c r="AP36" s="78">
        <f t="shared" ref="AP36:AP47" si="10">K36/K35-1</f>
        <v>5.4385170860164145E-2</v>
      </c>
      <c r="AQ36" s="78">
        <f t="shared" ref="AQ36:AQ47" si="11">L36/L35-1</f>
        <v>1.6889818726486983E-2</v>
      </c>
      <c r="AR36" s="78">
        <f t="shared" ref="AR36:AR47" si="12">N36/N35-1</f>
        <v>0.20618483849163272</v>
      </c>
      <c r="AS36" s="78">
        <f t="shared" ref="AS36:AS47" si="13">P36/P35-1</f>
        <v>2.482639544909615E-2</v>
      </c>
    </row>
    <row r="37" spans="1:45">
      <c r="A37" s="18">
        <v>45382</v>
      </c>
      <c r="B37" s="42">
        <v>31.383650000000003</v>
      </c>
      <c r="C37" s="42">
        <v>6.5089499999999996</v>
      </c>
      <c r="D37" s="42">
        <v>37.892600000000002</v>
      </c>
      <c r="E37" s="42"/>
      <c r="F37" s="42">
        <v>4.8703500000000002</v>
      </c>
      <c r="G37" s="42">
        <v>8.5309500000000007</v>
      </c>
      <c r="H37" s="42">
        <v>13.401300000000001</v>
      </c>
      <c r="I37" s="42"/>
      <c r="J37" s="42">
        <v>36.254000000000005</v>
      </c>
      <c r="K37" s="42">
        <v>15.039899999999999</v>
      </c>
      <c r="L37" s="42">
        <v>51.293900000000001</v>
      </c>
      <c r="M37" s="42"/>
      <c r="N37" s="42">
        <v>3.0599500000000002</v>
      </c>
      <c r="O37" s="42"/>
      <c r="P37" s="41">
        <v>54.353850000000001</v>
      </c>
      <c r="R37" s="42" t="s">
        <v>50</v>
      </c>
      <c r="S37" s="42" t="s">
        <v>50</v>
      </c>
      <c r="T37" s="42" t="s">
        <v>50</v>
      </c>
      <c r="U37" s="42" t="s">
        <v>50</v>
      </c>
      <c r="V37" s="42" t="s">
        <v>50</v>
      </c>
      <c r="W37" s="42" t="s">
        <v>50</v>
      </c>
      <c r="X37" s="42" t="s">
        <v>50</v>
      </c>
      <c r="Y37" s="42" t="s">
        <v>50</v>
      </c>
      <c r="Z37" s="42" t="s">
        <v>50</v>
      </c>
      <c r="AA37" s="42" t="s">
        <v>50</v>
      </c>
      <c r="AB37" s="42" t="s">
        <v>50</v>
      </c>
      <c r="AC37" s="42" t="s">
        <v>50</v>
      </c>
      <c r="AD37" s="42"/>
      <c r="AE37" s="42" t="s">
        <v>50</v>
      </c>
      <c r="AF37" s="42" t="s">
        <v>50</v>
      </c>
      <c r="AG37" s="42" t="s">
        <v>50</v>
      </c>
      <c r="AI37" s="77" t="s">
        <v>50</v>
      </c>
      <c r="AJ37" s="77" t="s">
        <v>50</v>
      </c>
      <c r="AK37" s="77" t="s">
        <v>50</v>
      </c>
      <c r="AL37" s="77" t="s">
        <v>50</v>
      </c>
      <c r="AM37" s="77" t="s">
        <v>50</v>
      </c>
      <c r="AO37" s="78">
        <f t="shared" si="9"/>
        <v>-1.8514858722341931E-2</v>
      </c>
      <c r="AP37" s="78">
        <f t="shared" si="10"/>
        <v>-0.11962419878830455</v>
      </c>
      <c r="AQ37" s="78">
        <f t="shared" si="11"/>
        <v>-5.0489250556260967E-2</v>
      </c>
      <c r="AR37" s="78">
        <f t="shared" si="12"/>
        <v>9.1221938911969946E-2</v>
      </c>
      <c r="AS37" s="78">
        <f t="shared" si="13"/>
        <v>-4.3496279402487015E-2</v>
      </c>
    </row>
    <row r="38" spans="1:45">
      <c r="A38" s="18">
        <v>45412</v>
      </c>
      <c r="B38" s="42">
        <v>31.004590909090908</v>
      </c>
      <c r="C38" s="42">
        <v>5.8168636363636361</v>
      </c>
      <c r="D38" s="42">
        <v>36.821454545454543</v>
      </c>
      <c r="E38" s="42"/>
      <c r="F38" s="42">
        <v>4.7394090909090911</v>
      </c>
      <c r="G38" s="42">
        <v>8.4885454545454539</v>
      </c>
      <c r="H38" s="42">
        <v>13.227954545454544</v>
      </c>
      <c r="I38" s="42"/>
      <c r="J38" s="42">
        <v>35.744</v>
      </c>
      <c r="K38" s="42">
        <v>14.305409090909091</v>
      </c>
      <c r="L38" s="42">
        <v>50.049409090909087</v>
      </c>
      <c r="M38" s="42"/>
      <c r="N38" s="42">
        <v>1.9914090909090909</v>
      </c>
      <c r="O38" s="42"/>
      <c r="P38" s="41">
        <v>52.040818181818182</v>
      </c>
      <c r="R38" s="42" t="s">
        <v>50</v>
      </c>
      <c r="S38" s="42" t="s">
        <v>50</v>
      </c>
      <c r="T38" s="42" t="s">
        <v>50</v>
      </c>
      <c r="U38" s="42" t="s">
        <v>50</v>
      </c>
      <c r="V38" s="42" t="s">
        <v>50</v>
      </c>
      <c r="W38" s="42" t="s">
        <v>50</v>
      </c>
      <c r="X38" s="42" t="s">
        <v>50</v>
      </c>
      <c r="Y38" s="42" t="s">
        <v>50</v>
      </c>
      <c r="Z38" s="42" t="s">
        <v>50</v>
      </c>
      <c r="AA38" s="42" t="s">
        <v>50</v>
      </c>
      <c r="AB38" s="42" t="s">
        <v>50</v>
      </c>
      <c r="AC38" s="42" t="s">
        <v>50</v>
      </c>
      <c r="AD38" s="42"/>
      <c r="AE38" s="42" t="s">
        <v>50</v>
      </c>
      <c r="AF38" s="42" t="s">
        <v>50</v>
      </c>
      <c r="AG38" s="42" t="s">
        <v>50</v>
      </c>
      <c r="AI38" s="77" t="s">
        <v>50</v>
      </c>
      <c r="AJ38" s="77" t="s">
        <v>50</v>
      </c>
      <c r="AK38" s="77" t="s">
        <v>50</v>
      </c>
      <c r="AL38" s="77" t="s">
        <v>50</v>
      </c>
      <c r="AM38" s="77" t="s">
        <v>50</v>
      </c>
      <c r="AO38" s="78">
        <f t="shared" si="9"/>
        <v>-1.4067413250951732E-2</v>
      </c>
      <c r="AP38" s="78">
        <f t="shared" si="10"/>
        <v>-4.8836156429956867E-2</v>
      </c>
      <c r="AQ38" s="78">
        <f t="shared" si="11"/>
        <v>-2.4261966999797546E-2</v>
      </c>
      <c r="AR38" s="78">
        <f t="shared" si="12"/>
        <v>-0.3492020814362683</v>
      </c>
      <c r="AS38" s="78">
        <f t="shared" si="13"/>
        <v>-4.2555068650736216E-2</v>
      </c>
    </row>
    <row r="39" spans="1:45">
      <c r="A39" s="18">
        <v>45443</v>
      </c>
      <c r="B39" s="42">
        <v>27.114409090909092</v>
      </c>
      <c r="C39" s="42">
        <v>6.5600454545454552</v>
      </c>
      <c r="D39" s="42">
        <v>33.674454545454545</v>
      </c>
      <c r="E39" s="42"/>
      <c r="F39" s="42">
        <v>4.4213181818181821</v>
      </c>
      <c r="G39" s="42">
        <v>8.3904545454545456</v>
      </c>
      <c r="H39" s="42">
        <v>12.811772727272729</v>
      </c>
      <c r="I39" s="42"/>
      <c r="J39" s="42">
        <v>31.535727272727275</v>
      </c>
      <c r="K39" s="42">
        <v>14.950500000000002</v>
      </c>
      <c r="L39" s="42">
        <v>46.486227272727277</v>
      </c>
      <c r="M39" s="42"/>
      <c r="N39" s="42">
        <v>3.0118636363636364</v>
      </c>
      <c r="O39" s="42"/>
      <c r="P39" s="41">
        <v>49.498090909090912</v>
      </c>
      <c r="R39" s="42" t="s">
        <v>50</v>
      </c>
      <c r="S39" s="42" t="s">
        <v>50</v>
      </c>
      <c r="T39" s="42" t="s">
        <v>50</v>
      </c>
      <c r="U39" s="42" t="s">
        <v>50</v>
      </c>
      <c r="V39" s="42" t="s">
        <v>50</v>
      </c>
      <c r="W39" s="42" t="s">
        <v>50</v>
      </c>
      <c r="X39" s="42" t="s">
        <v>50</v>
      </c>
      <c r="Y39" s="42" t="s">
        <v>50</v>
      </c>
      <c r="Z39" s="42" t="s">
        <v>50</v>
      </c>
      <c r="AA39" s="42" t="s">
        <v>50</v>
      </c>
      <c r="AB39" s="42" t="s">
        <v>50</v>
      </c>
      <c r="AC39" s="42" t="s">
        <v>50</v>
      </c>
      <c r="AD39" s="42"/>
      <c r="AE39" s="42" t="s">
        <v>50</v>
      </c>
      <c r="AF39" s="42" t="s">
        <v>50</v>
      </c>
      <c r="AG39" s="42" t="s">
        <v>50</v>
      </c>
      <c r="AI39" s="77" t="s">
        <v>50</v>
      </c>
      <c r="AJ39" s="77" t="s">
        <v>50</v>
      </c>
      <c r="AK39" s="77" t="s">
        <v>50</v>
      </c>
      <c r="AL39" s="77" t="s">
        <v>50</v>
      </c>
      <c r="AM39" s="77" t="s">
        <v>50</v>
      </c>
      <c r="AO39" s="78">
        <f t="shared" si="9"/>
        <v>-0.11773368194026201</v>
      </c>
      <c r="AP39" s="78">
        <f t="shared" si="10"/>
        <v>4.5094195139155913E-2</v>
      </c>
      <c r="AQ39" s="78">
        <f t="shared" si="11"/>
        <v>-7.1193284454361794E-2</v>
      </c>
      <c r="AR39" s="78">
        <f t="shared" si="12"/>
        <v>0.51242838556526893</v>
      </c>
      <c r="AS39" s="78">
        <f t="shared" si="13"/>
        <v>-4.8860247812468782E-2</v>
      </c>
    </row>
    <row r="40" spans="1:45">
      <c r="A40" s="18">
        <v>45473</v>
      </c>
      <c r="B40" s="42">
        <v>27.906947368421054</v>
      </c>
      <c r="C40" s="42">
        <v>5.9333157894736841</v>
      </c>
      <c r="D40" s="42">
        <v>33.840263157894739</v>
      </c>
      <c r="E40" s="42"/>
      <c r="F40" s="42">
        <v>4.410473684210527</v>
      </c>
      <c r="G40" s="42">
        <v>7.2333684210526314</v>
      </c>
      <c r="H40" s="42">
        <v>11.643842105263158</v>
      </c>
      <c r="I40" s="42"/>
      <c r="J40" s="42">
        <v>32.31742105263158</v>
      </c>
      <c r="K40" s="42">
        <v>13.166684210526316</v>
      </c>
      <c r="L40" s="42">
        <v>45.4841052631579</v>
      </c>
      <c r="M40" s="42"/>
      <c r="N40" s="42">
        <v>2.5412631578947371</v>
      </c>
      <c r="O40" s="42"/>
      <c r="P40" s="41">
        <v>48.02536842105264</v>
      </c>
      <c r="R40" s="42" t="s">
        <v>50</v>
      </c>
      <c r="S40" s="42" t="s">
        <v>50</v>
      </c>
      <c r="T40" s="42" t="s">
        <v>50</v>
      </c>
      <c r="U40" s="42" t="s">
        <v>50</v>
      </c>
      <c r="V40" s="42" t="s">
        <v>50</v>
      </c>
      <c r="W40" s="42" t="s">
        <v>50</v>
      </c>
      <c r="X40" s="42" t="s">
        <v>50</v>
      </c>
      <c r="Y40" s="42" t="s">
        <v>50</v>
      </c>
      <c r="Z40" s="42" t="s">
        <v>50</v>
      </c>
      <c r="AA40" s="42" t="s">
        <v>50</v>
      </c>
      <c r="AB40" s="42" t="s">
        <v>50</v>
      </c>
      <c r="AC40" s="42" t="s">
        <v>50</v>
      </c>
      <c r="AD40" s="42"/>
      <c r="AE40" s="42" t="s">
        <v>50</v>
      </c>
      <c r="AF40" s="42" t="s">
        <v>50</v>
      </c>
      <c r="AG40" s="42" t="s">
        <v>50</v>
      </c>
      <c r="AI40" s="77" t="s">
        <v>50</v>
      </c>
      <c r="AJ40" s="77" t="s">
        <v>50</v>
      </c>
      <c r="AK40" s="77" t="s">
        <v>50</v>
      </c>
      <c r="AL40" s="77" t="s">
        <v>50</v>
      </c>
      <c r="AM40" s="77" t="s">
        <v>50</v>
      </c>
      <c r="AO40" s="78">
        <f t="shared" si="9"/>
        <v>2.4787561521700807E-2</v>
      </c>
      <c r="AP40" s="78">
        <f t="shared" si="10"/>
        <v>-0.11931479144334201</v>
      </c>
      <c r="AQ40" s="78">
        <f t="shared" si="11"/>
        <v>-2.1557395993658246E-2</v>
      </c>
      <c r="AR40" s="78">
        <f t="shared" si="12"/>
        <v>-0.15624893264991147</v>
      </c>
      <c r="AS40" s="78">
        <f t="shared" si="13"/>
        <v>-2.9753116958452064E-2</v>
      </c>
    </row>
    <row r="41" spans="1:45">
      <c r="A41" s="18">
        <v>45504</v>
      </c>
      <c r="B41" s="42">
        <v>27.80468181818182</v>
      </c>
      <c r="C41" s="42">
        <v>5.5937727272727269</v>
      </c>
      <c r="D41" s="42">
        <v>33.398454545454548</v>
      </c>
      <c r="E41" s="42"/>
      <c r="F41" s="42">
        <v>4.0443636363636362</v>
      </c>
      <c r="G41" s="42">
        <v>6.7845000000000004</v>
      </c>
      <c r="H41" s="42">
        <v>10.828863636363636</v>
      </c>
      <c r="I41" s="42"/>
      <c r="J41" s="42">
        <v>31.849045454545454</v>
      </c>
      <c r="K41" s="42">
        <v>12.378272727272726</v>
      </c>
      <c r="L41" s="42">
        <v>44.227318181818184</v>
      </c>
      <c r="M41" s="42"/>
      <c r="N41" s="42">
        <v>2.2523181818181817</v>
      </c>
      <c r="O41" s="42"/>
      <c r="P41" s="41">
        <v>46.479636363636367</v>
      </c>
      <c r="R41" s="42" t="s">
        <v>50</v>
      </c>
      <c r="S41" s="42" t="s">
        <v>50</v>
      </c>
      <c r="T41" s="42" t="s">
        <v>50</v>
      </c>
      <c r="U41" s="42" t="s">
        <v>50</v>
      </c>
      <c r="V41" s="42" t="s">
        <v>50</v>
      </c>
      <c r="W41" s="42" t="s">
        <v>50</v>
      </c>
      <c r="X41" s="42" t="s">
        <v>50</v>
      </c>
      <c r="Y41" s="42" t="s">
        <v>50</v>
      </c>
      <c r="Z41" s="42" t="s">
        <v>50</v>
      </c>
      <c r="AA41" s="42" t="s">
        <v>50</v>
      </c>
      <c r="AB41" s="42" t="s">
        <v>50</v>
      </c>
      <c r="AC41" s="42" t="s">
        <v>50</v>
      </c>
      <c r="AD41" s="42"/>
      <c r="AE41" s="42" t="s">
        <v>50</v>
      </c>
      <c r="AF41" s="42" t="s">
        <v>50</v>
      </c>
      <c r="AG41" s="42" t="s">
        <v>50</v>
      </c>
      <c r="AI41" s="77" t="s">
        <v>50</v>
      </c>
      <c r="AJ41" s="77" t="s">
        <v>50</v>
      </c>
      <c r="AK41" s="77" t="s">
        <v>50</v>
      </c>
      <c r="AL41" s="77" t="s">
        <v>50</v>
      </c>
      <c r="AM41" s="77" t="s">
        <v>50</v>
      </c>
      <c r="AO41" s="78">
        <f t="shared" si="9"/>
        <v>-1.4492975702589006E-2</v>
      </c>
      <c r="AP41" s="78">
        <f t="shared" si="10"/>
        <v>-5.9879273372659858E-2</v>
      </c>
      <c r="AQ41" s="78">
        <f t="shared" si="11"/>
        <v>-2.7631346688437808E-2</v>
      </c>
      <c r="AR41" s="78">
        <f t="shared" si="12"/>
        <v>-0.11370132021900736</v>
      </c>
      <c r="AS41" s="78">
        <f t="shared" si="13"/>
        <v>-3.218574074985503E-2</v>
      </c>
    </row>
    <row r="42" spans="1:45">
      <c r="A42" s="18">
        <v>45535</v>
      </c>
      <c r="B42" s="42">
        <v>28.935272727272729</v>
      </c>
      <c r="C42" s="42">
        <v>5.547409090909091</v>
      </c>
      <c r="D42" s="42">
        <v>34.482681818181817</v>
      </c>
      <c r="E42" s="42"/>
      <c r="F42" s="42">
        <v>3.8241818181818181</v>
      </c>
      <c r="G42" s="42">
        <v>6.8078636363636358</v>
      </c>
      <c r="H42" s="42">
        <v>10.632045454545453</v>
      </c>
      <c r="I42" s="42"/>
      <c r="J42" s="42">
        <v>32.759454545454545</v>
      </c>
      <c r="K42" s="42">
        <v>12.355272727272727</v>
      </c>
      <c r="L42" s="42">
        <v>45.114727272727272</v>
      </c>
      <c r="M42" s="42"/>
      <c r="N42" s="42">
        <v>2.6034090909090906</v>
      </c>
      <c r="O42" s="42"/>
      <c r="P42" s="41">
        <v>47.718136363636361</v>
      </c>
      <c r="R42" s="42" t="s">
        <v>50</v>
      </c>
      <c r="S42" s="42" t="s">
        <v>50</v>
      </c>
      <c r="T42" s="42" t="s">
        <v>50</v>
      </c>
      <c r="U42" s="42" t="s">
        <v>50</v>
      </c>
      <c r="V42" s="42" t="s">
        <v>50</v>
      </c>
      <c r="W42" s="42" t="s">
        <v>50</v>
      </c>
      <c r="X42" s="42" t="s">
        <v>50</v>
      </c>
      <c r="Y42" s="42" t="s">
        <v>50</v>
      </c>
      <c r="Z42" s="42" t="s">
        <v>50</v>
      </c>
      <c r="AA42" s="42" t="s">
        <v>50</v>
      </c>
      <c r="AB42" s="42" t="s">
        <v>50</v>
      </c>
      <c r="AC42" s="42" t="s">
        <v>50</v>
      </c>
      <c r="AD42" s="42"/>
      <c r="AE42" s="42" t="s">
        <v>50</v>
      </c>
      <c r="AF42" s="42" t="s">
        <v>50</v>
      </c>
      <c r="AG42" s="42" t="s">
        <v>50</v>
      </c>
      <c r="AI42" s="77" t="s">
        <v>50</v>
      </c>
      <c r="AJ42" s="77" t="s">
        <v>50</v>
      </c>
      <c r="AK42" s="77" t="s">
        <v>50</v>
      </c>
      <c r="AL42" s="77" t="s">
        <v>50</v>
      </c>
      <c r="AM42" s="77" t="s">
        <v>50</v>
      </c>
      <c r="AO42" s="78">
        <f t="shared" si="9"/>
        <v>2.858512956717707E-2</v>
      </c>
      <c r="AP42" s="78">
        <f t="shared" si="10"/>
        <v>-1.8580944617033746E-3</v>
      </c>
      <c r="AQ42" s="78">
        <f t="shared" si="11"/>
        <v>2.0064727579930386E-2</v>
      </c>
      <c r="AR42" s="78">
        <f t="shared" si="12"/>
        <v>0.15587980060947304</v>
      </c>
      <c r="AS42" s="78">
        <f t="shared" si="13"/>
        <v>2.6646077656686362E-2</v>
      </c>
    </row>
    <row r="43" spans="1:45">
      <c r="A43" s="18">
        <v>45565</v>
      </c>
      <c r="B43" s="42">
        <v>35.453199999999995</v>
      </c>
      <c r="C43" s="42">
        <v>7.6233999999999993</v>
      </c>
      <c r="D43" s="42">
        <v>43.076599999999992</v>
      </c>
      <c r="E43" s="42"/>
      <c r="F43" s="42">
        <v>5.5636999999999999</v>
      </c>
      <c r="G43" s="42">
        <v>9.3242999999999991</v>
      </c>
      <c r="H43" s="42">
        <v>14.887999999999998</v>
      </c>
      <c r="I43" s="42"/>
      <c r="J43" s="42">
        <v>41.016899999999993</v>
      </c>
      <c r="K43" s="42">
        <v>16.947699999999998</v>
      </c>
      <c r="L43" s="42">
        <v>57.96459999999999</v>
      </c>
      <c r="M43" s="42"/>
      <c r="N43" s="42">
        <v>3.0500999999999996</v>
      </c>
      <c r="O43" s="42"/>
      <c r="P43" s="41">
        <v>61.014699999999991</v>
      </c>
      <c r="R43" s="42" t="s">
        <v>50</v>
      </c>
      <c r="S43" s="42" t="s">
        <v>50</v>
      </c>
      <c r="T43" s="42" t="s">
        <v>50</v>
      </c>
      <c r="U43" s="42" t="s">
        <v>50</v>
      </c>
      <c r="V43" s="42" t="s">
        <v>50</v>
      </c>
      <c r="W43" s="42" t="s">
        <v>50</v>
      </c>
      <c r="X43" s="42" t="s">
        <v>50</v>
      </c>
      <c r="Y43" s="42" t="s">
        <v>50</v>
      </c>
      <c r="Z43" s="42" t="s">
        <v>50</v>
      </c>
      <c r="AA43" s="42" t="s">
        <v>50</v>
      </c>
      <c r="AB43" s="42" t="s">
        <v>50</v>
      </c>
      <c r="AC43" s="42" t="s">
        <v>50</v>
      </c>
      <c r="AD43" s="42"/>
      <c r="AE43" s="42" t="s">
        <v>50</v>
      </c>
      <c r="AF43" s="42" t="s">
        <v>50</v>
      </c>
      <c r="AG43" s="42" t="s">
        <v>50</v>
      </c>
      <c r="AI43" s="77" t="s">
        <v>50</v>
      </c>
      <c r="AJ43" s="77" t="s">
        <v>50</v>
      </c>
      <c r="AK43" s="77" t="s">
        <v>50</v>
      </c>
      <c r="AL43" s="77" t="s">
        <v>50</v>
      </c>
      <c r="AM43" s="77" t="s">
        <v>50</v>
      </c>
      <c r="AO43" s="78">
        <f t="shared" si="9"/>
        <v>0.25206297141144529</v>
      </c>
      <c r="AP43" s="78">
        <f t="shared" si="10"/>
        <v>0.37169776613591532</v>
      </c>
      <c r="AQ43" s="78">
        <f t="shared" si="11"/>
        <v>0.2848265633878877</v>
      </c>
      <c r="AR43" s="78">
        <f t="shared" si="12"/>
        <v>0.17157922304670459</v>
      </c>
      <c r="AS43" s="78">
        <f t="shared" si="13"/>
        <v>0.27864800785674193</v>
      </c>
    </row>
    <row r="44" spans="1:45">
      <c r="A44" s="18">
        <v>45596</v>
      </c>
      <c r="B44" s="42">
        <v>31.699521739130436</v>
      </c>
      <c r="C44" s="42">
        <v>6.4668260869565222</v>
      </c>
      <c r="D44" s="42">
        <v>38.166347826086955</v>
      </c>
      <c r="E44" s="42"/>
      <c r="F44" s="42">
        <v>4.4701739130434781</v>
      </c>
      <c r="G44" s="42">
        <v>8.5161739130434775</v>
      </c>
      <c r="H44" s="42">
        <v>12.986347826086956</v>
      </c>
      <c r="I44" s="42"/>
      <c r="J44" s="42">
        <v>36.169695652173914</v>
      </c>
      <c r="K44" s="42">
        <v>14.983000000000001</v>
      </c>
      <c r="L44" s="42">
        <v>51.152695652173911</v>
      </c>
      <c r="M44" s="42"/>
      <c r="N44" s="42">
        <v>2.6659130434782607</v>
      </c>
      <c r="O44" s="42"/>
      <c r="P44" s="41">
        <v>53.818608695652173</v>
      </c>
      <c r="R44" s="42" t="s">
        <v>50</v>
      </c>
      <c r="S44" s="42" t="s">
        <v>50</v>
      </c>
      <c r="T44" s="42" t="s">
        <v>50</v>
      </c>
      <c r="U44" s="42" t="s">
        <v>50</v>
      </c>
      <c r="V44" s="42" t="s">
        <v>50</v>
      </c>
      <c r="W44" s="42" t="s">
        <v>50</v>
      </c>
      <c r="X44" s="42" t="s">
        <v>50</v>
      </c>
      <c r="Y44" s="42" t="s">
        <v>50</v>
      </c>
      <c r="Z44" s="42" t="s">
        <v>50</v>
      </c>
      <c r="AA44" s="42" t="s">
        <v>50</v>
      </c>
      <c r="AB44" s="42" t="s">
        <v>50</v>
      </c>
      <c r="AC44" s="42" t="s">
        <v>50</v>
      </c>
      <c r="AD44" s="42"/>
      <c r="AE44" s="42" t="s">
        <v>50</v>
      </c>
      <c r="AF44" s="42" t="s">
        <v>50</v>
      </c>
      <c r="AG44" s="42" t="s">
        <v>50</v>
      </c>
      <c r="AI44" s="77" t="s">
        <v>50</v>
      </c>
      <c r="AJ44" s="77" t="s">
        <v>50</v>
      </c>
      <c r="AK44" s="77" t="s">
        <v>50</v>
      </c>
      <c r="AL44" s="77" t="s">
        <v>50</v>
      </c>
      <c r="AM44" s="77" t="s">
        <v>50</v>
      </c>
      <c r="AO44" s="78">
        <f t="shared" si="9"/>
        <v>-0.118175784806411</v>
      </c>
      <c r="AP44" s="78">
        <f t="shared" si="10"/>
        <v>-0.11592723496403623</v>
      </c>
      <c r="AQ44" s="78">
        <f t="shared" si="11"/>
        <v>-0.11751835340580419</v>
      </c>
      <c r="AR44" s="78">
        <f t="shared" si="12"/>
        <v>-0.12595880676756133</v>
      </c>
      <c r="AS44" s="78">
        <f t="shared" si="13"/>
        <v>-0.11794028823132485</v>
      </c>
    </row>
    <row r="45" spans="1:45">
      <c r="A45" s="18">
        <v>45626</v>
      </c>
      <c r="B45" s="42">
        <v>29.625599999999999</v>
      </c>
      <c r="C45" s="42">
        <v>6.1715499999999999</v>
      </c>
      <c r="D45" s="42">
        <v>35.797150000000002</v>
      </c>
      <c r="E45" s="42"/>
      <c r="F45" s="42">
        <v>4.3517000000000001</v>
      </c>
      <c r="G45" s="42">
        <v>7.6806000000000001</v>
      </c>
      <c r="H45" s="42">
        <v>12.032299999999999</v>
      </c>
      <c r="I45" s="42"/>
      <c r="J45" s="42">
        <v>33.9773</v>
      </c>
      <c r="K45" s="42">
        <v>13.85215</v>
      </c>
      <c r="L45" s="42">
        <v>47.829450000000001</v>
      </c>
      <c r="M45" s="42"/>
      <c r="N45" s="42">
        <v>2.9890499999999998</v>
      </c>
      <c r="O45" s="42"/>
      <c r="P45" s="41">
        <v>50.8185</v>
      </c>
      <c r="R45" s="42" t="s">
        <v>50</v>
      </c>
      <c r="S45" s="42" t="s">
        <v>50</v>
      </c>
      <c r="T45" s="42" t="s">
        <v>50</v>
      </c>
      <c r="U45" s="42" t="s">
        <v>50</v>
      </c>
      <c r="V45" s="42" t="s">
        <v>50</v>
      </c>
      <c r="W45" s="42" t="s">
        <v>50</v>
      </c>
      <c r="X45" s="42" t="s">
        <v>50</v>
      </c>
      <c r="Y45" s="42" t="s">
        <v>50</v>
      </c>
      <c r="Z45" s="42" t="s">
        <v>50</v>
      </c>
      <c r="AA45" s="42" t="s">
        <v>50</v>
      </c>
      <c r="AB45" s="42" t="s">
        <v>50</v>
      </c>
      <c r="AC45" s="42" t="s">
        <v>50</v>
      </c>
      <c r="AD45" s="42"/>
      <c r="AE45" s="42" t="s">
        <v>50</v>
      </c>
      <c r="AF45" s="42" t="s">
        <v>50</v>
      </c>
      <c r="AG45" s="42" t="s">
        <v>50</v>
      </c>
      <c r="AI45" s="77" t="s">
        <v>50</v>
      </c>
      <c r="AJ45" s="77" t="s">
        <v>50</v>
      </c>
      <c r="AK45" s="77" t="s">
        <v>50</v>
      </c>
      <c r="AL45" s="77" t="s">
        <v>50</v>
      </c>
      <c r="AM45" s="77" t="s">
        <v>50</v>
      </c>
      <c r="AO45" s="78">
        <f t="shared" si="9"/>
        <v>-6.0614158141033325E-2</v>
      </c>
      <c r="AP45" s="78">
        <f t="shared" si="10"/>
        <v>-7.5475538944136722E-2</v>
      </c>
      <c r="AQ45" s="78">
        <f t="shared" si="11"/>
        <v>-6.4967165655768877E-2</v>
      </c>
      <c r="AR45" s="78">
        <f t="shared" si="12"/>
        <v>0.1212106138691369</v>
      </c>
      <c r="AS45" s="78">
        <f t="shared" si="13"/>
        <v>-5.5744820766697734E-2</v>
      </c>
    </row>
    <row r="46" spans="1:45">
      <c r="A46" s="18">
        <v>45657</v>
      </c>
      <c r="B46" s="42">
        <v>26.705285714285715</v>
      </c>
      <c r="C46" s="42">
        <v>4.5927142857142851</v>
      </c>
      <c r="D46" s="42">
        <v>31.298000000000002</v>
      </c>
      <c r="E46" s="42"/>
      <c r="F46" s="42">
        <v>3.7788095238095241</v>
      </c>
      <c r="G46" s="42">
        <v>5.9479523809523807</v>
      </c>
      <c r="H46" s="42">
        <v>9.7267619047619043</v>
      </c>
      <c r="I46" s="42"/>
      <c r="J46" s="42">
        <v>30.484095238095239</v>
      </c>
      <c r="K46" s="42">
        <v>10.540666666666667</v>
      </c>
      <c r="L46" s="42">
        <v>41.024761904761903</v>
      </c>
      <c r="M46" s="42"/>
      <c r="N46" s="42">
        <v>2.4850000000000003</v>
      </c>
      <c r="O46" s="42"/>
      <c r="P46" s="41">
        <v>43.509761904761902</v>
      </c>
      <c r="R46" s="42" t="s">
        <v>50</v>
      </c>
      <c r="S46" s="42" t="s">
        <v>50</v>
      </c>
      <c r="T46" s="42" t="s">
        <v>50</v>
      </c>
      <c r="U46" s="42" t="s">
        <v>50</v>
      </c>
      <c r="V46" s="42" t="s">
        <v>50</v>
      </c>
      <c r="W46" s="42" t="s">
        <v>50</v>
      </c>
      <c r="X46" s="42" t="s">
        <v>50</v>
      </c>
      <c r="Y46" s="42" t="s">
        <v>50</v>
      </c>
      <c r="Z46" s="42" t="s">
        <v>50</v>
      </c>
      <c r="AA46" s="42" t="s">
        <v>50</v>
      </c>
      <c r="AB46" s="42" t="s">
        <v>50</v>
      </c>
      <c r="AC46" s="42" t="s">
        <v>50</v>
      </c>
      <c r="AD46" s="42"/>
      <c r="AE46" s="42" t="s">
        <v>50</v>
      </c>
      <c r="AF46" s="42" t="s">
        <v>50</v>
      </c>
      <c r="AG46" s="42" t="s">
        <v>50</v>
      </c>
      <c r="AI46" s="77" t="s">
        <v>50</v>
      </c>
      <c r="AJ46" s="77" t="s">
        <v>50</v>
      </c>
      <c r="AK46" s="77" t="s">
        <v>50</v>
      </c>
      <c r="AL46" s="77" t="s">
        <v>50</v>
      </c>
      <c r="AM46" s="77" t="s">
        <v>50</v>
      </c>
      <c r="AO46" s="78">
        <f t="shared" si="9"/>
        <v>-0.10280995729221454</v>
      </c>
      <c r="AP46" s="78">
        <f t="shared" si="10"/>
        <v>-0.23905915928814903</v>
      </c>
      <c r="AQ46" s="78">
        <f t="shared" si="11"/>
        <v>-0.1422698378350179</v>
      </c>
      <c r="AR46" s="78">
        <f t="shared" si="12"/>
        <v>-0.16863217410213927</v>
      </c>
      <c r="AS46" s="78">
        <f t="shared" si="13"/>
        <v>-0.14382042160311892</v>
      </c>
    </row>
    <row r="47" spans="1:45">
      <c r="A47" s="18">
        <v>45688</v>
      </c>
      <c r="B47" s="42">
        <v>33.258380952380953</v>
      </c>
      <c r="C47" s="42">
        <v>7.2106190476190477</v>
      </c>
      <c r="D47" s="42">
        <v>40.469000000000001</v>
      </c>
      <c r="E47" s="42"/>
      <c r="F47" s="42">
        <v>4.7276190476190481</v>
      </c>
      <c r="G47" s="42">
        <v>8.2763809523809524</v>
      </c>
      <c r="H47" s="42">
        <v>13.004000000000001</v>
      </c>
      <c r="I47" s="42"/>
      <c r="J47" s="42">
        <v>37.986000000000004</v>
      </c>
      <c r="K47" s="42">
        <v>15.487</v>
      </c>
      <c r="L47" s="42">
        <v>53.472999999999999</v>
      </c>
      <c r="M47" s="42"/>
      <c r="N47" s="42">
        <v>2.7076666666666664</v>
      </c>
      <c r="O47" s="42"/>
      <c r="P47" s="41">
        <v>56.180666666666667</v>
      </c>
      <c r="R47" s="42" t="s">
        <v>50</v>
      </c>
      <c r="S47" s="42" t="s">
        <v>50</v>
      </c>
      <c r="T47" s="42" t="s">
        <v>50</v>
      </c>
      <c r="U47" s="42" t="s">
        <v>50</v>
      </c>
      <c r="V47" s="42" t="s">
        <v>50</v>
      </c>
      <c r="W47" s="42" t="s">
        <v>50</v>
      </c>
      <c r="X47" s="42" t="s">
        <v>50</v>
      </c>
      <c r="Y47" s="42" t="s">
        <v>50</v>
      </c>
      <c r="Z47" s="42" t="s">
        <v>50</v>
      </c>
      <c r="AA47" s="42" t="s">
        <v>50</v>
      </c>
      <c r="AB47" s="42" t="s">
        <v>50</v>
      </c>
      <c r="AC47" s="42" t="s">
        <v>50</v>
      </c>
      <c r="AD47" s="42"/>
      <c r="AE47" s="42" t="s">
        <v>50</v>
      </c>
      <c r="AF47" s="42" t="s">
        <v>50</v>
      </c>
      <c r="AG47" s="42" t="s">
        <v>50</v>
      </c>
      <c r="AI47" s="78">
        <f>J47/J35-1</f>
        <v>2.88228147513796E-2</v>
      </c>
      <c r="AJ47" s="78">
        <f>K47/K35-1</f>
        <v>-4.4150019544510144E-2</v>
      </c>
      <c r="AK47" s="78">
        <f>L47/L35-1</f>
        <v>6.5668286412687848E-3</v>
      </c>
      <c r="AL47" s="78">
        <f>N47/N35-1</f>
        <v>0.16468323057700562</v>
      </c>
      <c r="AM47" s="78">
        <f>P47/P35-1</f>
        <v>1.31961787246615E-2</v>
      </c>
      <c r="AO47" s="78">
        <f t="shared" si="9"/>
        <v>0.24609241977862006</v>
      </c>
      <c r="AP47" s="78">
        <f t="shared" si="10"/>
        <v>0.4692619062677883</v>
      </c>
      <c r="AQ47" s="78">
        <f t="shared" si="11"/>
        <v>0.30343230569226498</v>
      </c>
      <c r="AR47" s="78">
        <f t="shared" si="12"/>
        <v>8.9604292421193499E-2</v>
      </c>
      <c r="AS47" s="78">
        <f t="shared" si="13"/>
        <v>0.29121981383488116</v>
      </c>
    </row>
    <row r="48" spans="1:45">
      <c r="A48" s="18"/>
      <c r="B48" s="62"/>
      <c r="C48" s="62"/>
      <c r="D48" s="62"/>
      <c r="E48" s="62"/>
      <c r="F48" s="62"/>
      <c r="G48" s="62"/>
      <c r="H48" s="62"/>
      <c r="I48" s="62"/>
      <c r="J48" s="62"/>
      <c r="K48" s="62"/>
      <c r="L48" s="62"/>
      <c r="M48" s="62"/>
      <c r="N48" s="63"/>
      <c r="O48" s="62"/>
      <c r="P48" s="63"/>
      <c r="AI48" s="78"/>
      <c r="AJ48" s="78"/>
      <c r="AK48" s="78"/>
      <c r="AL48" s="78"/>
      <c r="AM48" s="78"/>
      <c r="AO48" s="78"/>
      <c r="AP48" s="78"/>
      <c r="AQ48" s="78"/>
    </row>
    <row r="49" spans="2:33">
      <c r="B49" s="41"/>
      <c r="C49" s="41"/>
      <c r="D49" s="41"/>
      <c r="E49" s="41"/>
      <c r="F49" s="41"/>
      <c r="G49" s="41"/>
      <c r="H49" s="41"/>
      <c r="I49" s="41"/>
      <c r="J49" s="41"/>
      <c r="K49" s="41"/>
      <c r="L49" s="41"/>
      <c r="M49" s="41"/>
      <c r="O49" s="41"/>
      <c r="R49" s="41"/>
      <c r="S49" s="41"/>
      <c r="T49" s="41"/>
      <c r="U49" s="41"/>
      <c r="V49" s="41"/>
      <c r="W49" s="41"/>
      <c r="X49" s="41"/>
      <c r="Y49" s="41"/>
      <c r="Z49" s="41"/>
      <c r="AA49" s="41"/>
      <c r="AB49" s="41"/>
      <c r="AC49" s="41"/>
      <c r="AD49" s="41"/>
      <c r="AE49" s="41"/>
      <c r="AF49" s="41"/>
      <c r="AG49" s="41"/>
    </row>
    <row r="50" spans="2:33">
      <c r="B50" s="41"/>
      <c r="C50" s="41"/>
      <c r="D50" s="41"/>
      <c r="E50" s="41"/>
      <c r="F50" s="41"/>
      <c r="G50" s="41"/>
      <c r="H50" s="41"/>
      <c r="I50" s="41"/>
      <c r="J50" s="41"/>
      <c r="K50" s="41"/>
      <c r="L50" s="41"/>
      <c r="M50" s="41"/>
      <c r="O50" s="41"/>
      <c r="R50" s="41"/>
      <c r="S50" s="41"/>
      <c r="T50" s="41"/>
      <c r="U50" s="41"/>
      <c r="V50" s="41"/>
      <c r="W50" s="41"/>
      <c r="X50" s="41"/>
      <c r="Y50" s="41"/>
      <c r="Z50" s="41"/>
      <c r="AA50" s="41"/>
      <c r="AB50" s="41"/>
      <c r="AC50" s="41"/>
      <c r="AD50" s="41"/>
      <c r="AE50" s="41"/>
      <c r="AF50" s="41"/>
      <c r="AG50" s="41"/>
    </row>
  </sheetData>
  <mergeCells count="9">
    <mergeCell ref="AI7:AM7"/>
    <mergeCell ref="AO7:AS7"/>
    <mergeCell ref="AO8:AQ8"/>
    <mergeCell ref="B8:D8"/>
    <mergeCell ref="F8:H8"/>
    <mergeCell ref="J8:L8"/>
    <mergeCell ref="R8:AC8"/>
    <mergeCell ref="AE8:AG8"/>
    <mergeCell ref="AI8:AK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5"/>
  <sheetViews>
    <sheetView workbookViewId="0">
      <pane xSplit="1" ySplit="8" topLeftCell="B9" activePane="bottomRight" state="frozen"/>
      <selection pane="topRight" activeCell="B1" sqref="B1"/>
      <selection pane="bottomLeft" activeCell="A9" sqref="A9"/>
      <selection pane="bottomRight" activeCell="A30" sqref="A30"/>
    </sheetView>
  </sheetViews>
  <sheetFormatPr defaultColWidth="9.140625" defaultRowHeight="12"/>
  <cols>
    <col min="1" max="1" width="8.7109375" style="32" customWidth="1"/>
    <col min="2" max="2" width="10.7109375" style="35" customWidth="1"/>
    <col min="3" max="3" width="2.7109375" style="35" customWidth="1"/>
    <col min="4" max="4" width="10.7109375" style="76" customWidth="1"/>
    <col min="5" max="5" width="1.7109375" style="86" customWidth="1"/>
    <col min="6" max="6" width="10.7109375" style="76" customWidth="1"/>
    <col min="7" max="7" width="2.7109375" style="35" customWidth="1"/>
    <col min="8" max="16384" width="9.140625" style="35"/>
  </cols>
  <sheetData>
    <row r="1" spans="1:7" s="24" customFormat="1" ht="12.75">
      <c r="A1" s="14" t="s">
        <v>17</v>
      </c>
      <c r="B1" s="23" t="s">
        <v>21</v>
      </c>
      <c r="D1" s="64"/>
      <c r="E1" s="64"/>
      <c r="F1" s="64"/>
    </row>
    <row r="2" spans="1:7" s="24" customFormat="1" ht="12.75">
      <c r="A2" s="14" t="s">
        <v>18</v>
      </c>
      <c r="B2" s="23" t="s">
        <v>52</v>
      </c>
      <c r="D2" s="64"/>
      <c r="E2" s="64"/>
      <c r="F2" s="64"/>
    </row>
    <row r="3" spans="1:7" s="24" customFormat="1" ht="12.75">
      <c r="A3" s="15" t="s">
        <v>19</v>
      </c>
      <c r="B3" s="23" t="s">
        <v>29</v>
      </c>
      <c r="D3" s="64"/>
      <c r="E3" s="64"/>
      <c r="F3" s="64"/>
    </row>
    <row r="4" spans="1:7" s="26" customFormat="1" ht="11.25">
      <c r="A4" s="16" t="s">
        <v>3</v>
      </c>
      <c r="B4" s="25" t="s">
        <v>28</v>
      </c>
      <c r="D4" s="65"/>
      <c r="E4" s="65"/>
      <c r="F4" s="65"/>
    </row>
    <row r="5" spans="1:7" s="26" customFormat="1" ht="11.25">
      <c r="A5" s="17" t="s">
        <v>20</v>
      </c>
      <c r="B5" s="27" t="s">
        <v>62</v>
      </c>
      <c r="C5" s="27"/>
      <c r="D5" s="65"/>
      <c r="E5" s="85"/>
      <c r="F5" s="65"/>
      <c r="G5" s="27"/>
    </row>
    <row r="6" spans="1:7">
      <c r="A6" s="28"/>
      <c r="D6" s="66"/>
      <c r="F6" s="66"/>
    </row>
    <row r="7" spans="1:7">
      <c r="A7" s="29"/>
      <c r="D7" s="66"/>
      <c r="F7" s="66"/>
    </row>
    <row r="8" spans="1:7" ht="12" customHeight="1" thickBot="1">
      <c r="A8" s="30"/>
      <c r="B8" s="21" t="s">
        <v>0</v>
      </c>
      <c r="D8" s="68" t="s">
        <v>51</v>
      </c>
      <c r="F8" s="68" t="s">
        <v>59</v>
      </c>
    </row>
    <row r="9" spans="1:7" ht="12.75" thickTop="1">
      <c r="A9" s="22">
        <v>2013</v>
      </c>
      <c r="B9" s="13">
        <v>7121.6299999999992</v>
      </c>
      <c r="D9" s="87" t="s">
        <v>50</v>
      </c>
      <c r="F9" s="87" t="s">
        <v>50</v>
      </c>
    </row>
    <row r="10" spans="1:7">
      <c r="A10" s="22">
        <v>2014</v>
      </c>
      <c r="B10" s="13">
        <v>7464.2480000000005</v>
      </c>
      <c r="D10" s="87">
        <f t="shared" ref="D10:D16" si="0">B10/B9-1</f>
        <v>4.8109491787694969E-2</v>
      </c>
      <c r="F10" s="87" t="s">
        <v>50</v>
      </c>
    </row>
    <row r="11" spans="1:7">
      <c r="A11" s="22">
        <v>2015</v>
      </c>
      <c r="B11" s="13">
        <v>7702.6830000000009</v>
      </c>
      <c r="D11" s="87">
        <f t="shared" si="0"/>
        <v>3.1943606375350875E-2</v>
      </c>
      <c r="F11" s="87" t="s">
        <v>50</v>
      </c>
    </row>
    <row r="12" spans="1:7">
      <c r="A12" s="22">
        <v>2016</v>
      </c>
      <c r="B12" s="13">
        <v>7954.6969999999983</v>
      </c>
      <c r="D12" s="87">
        <f t="shared" si="0"/>
        <v>3.2717690705952318E-2</v>
      </c>
      <c r="F12" s="87" t="s">
        <v>50</v>
      </c>
    </row>
    <row r="13" spans="1:7">
      <c r="A13" s="22">
        <v>2017</v>
      </c>
      <c r="B13" s="13">
        <v>8303.44</v>
      </c>
      <c r="D13" s="87">
        <f t="shared" si="0"/>
        <v>4.3841141906473924E-2</v>
      </c>
      <c r="F13" s="87" t="s">
        <v>50</v>
      </c>
    </row>
    <row r="14" spans="1:7">
      <c r="A14" s="22">
        <v>2018</v>
      </c>
      <c r="B14" s="13">
        <v>8504.2619999999988</v>
      </c>
      <c r="D14" s="87">
        <f t="shared" si="0"/>
        <v>2.4185397859200375E-2</v>
      </c>
      <c r="F14" s="87" t="s">
        <v>50</v>
      </c>
    </row>
    <row r="15" spans="1:7">
      <c r="A15" s="22">
        <v>2019</v>
      </c>
      <c r="B15" s="13">
        <v>8861.1790000000001</v>
      </c>
      <c r="D15" s="87">
        <f t="shared" si="0"/>
        <v>4.1969191447770671E-2</v>
      </c>
      <c r="F15" s="87" t="s">
        <v>50</v>
      </c>
    </row>
    <row r="16" spans="1:7">
      <c r="A16" s="22">
        <v>2020</v>
      </c>
      <c r="B16" s="13">
        <v>9809.101999999999</v>
      </c>
      <c r="D16" s="87">
        <f t="shared" si="0"/>
        <v>0.10697481678228127</v>
      </c>
      <c r="F16" s="87" t="s">
        <v>50</v>
      </c>
    </row>
    <row r="17" spans="1:6">
      <c r="A17" s="22">
        <v>2021</v>
      </c>
      <c r="B17" s="13">
        <v>10348.137999999999</v>
      </c>
      <c r="D17" s="87">
        <f t="shared" ref="D17:D18" si="1">B17/B16-1</f>
        <v>5.4952634807956979E-2</v>
      </c>
      <c r="F17" s="87" t="s">
        <v>50</v>
      </c>
    </row>
    <row r="18" spans="1:6">
      <c r="A18" s="22">
        <v>2022</v>
      </c>
      <c r="B18" s="13">
        <v>10429.601999999999</v>
      </c>
      <c r="D18" s="87">
        <f t="shared" si="1"/>
        <v>7.8723341339281827E-3</v>
      </c>
      <c r="F18" s="87" t="s">
        <v>50</v>
      </c>
    </row>
    <row r="19" spans="1:6">
      <c r="A19" s="22">
        <v>2023</v>
      </c>
      <c r="B19" s="13">
        <v>10726.147000000001</v>
      </c>
      <c r="D19" s="87">
        <f t="shared" ref="D19" si="2">B19/B18-1</f>
        <v>2.8433012113022293E-2</v>
      </c>
      <c r="F19" s="87" t="s">
        <v>50</v>
      </c>
    </row>
    <row r="20" spans="1:6">
      <c r="A20" s="18"/>
      <c r="D20" s="77"/>
      <c r="F20" s="77"/>
    </row>
    <row r="21" spans="1:6">
      <c r="A21" s="22" t="s">
        <v>60</v>
      </c>
      <c r="B21" s="13">
        <v>10292.296</v>
      </c>
      <c r="D21" s="77" t="s">
        <v>50</v>
      </c>
      <c r="F21" s="77" t="s">
        <v>50</v>
      </c>
    </row>
    <row r="22" spans="1:6">
      <c r="A22" s="22" t="s">
        <v>61</v>
      </c>
      <c r="B22" s="13">
        <v>10429.601999999999</v>
      </c>
      <c r="D22" s="77" t="s">
        <v>50</v>
      </c>
      <c r="F22" s="60">
        <f>B22/B21-1</f>
        <v>1.3340657905680064E-2</v>
      </c>
    </row>
    <row r="23" spans="1:6">
      <c r="A23" s="22" t="s">
        <v>63</v>
      </c>
      <c r="B23" s="13">
        <v>10570.474</v>
      </c>
      <c r="D23" s="77" t="s">
        <v>50</v>
      </c>
      <c r="F23" s="60">
        <f t="shared" ref="F23:F27" si="3">B23/B22-1</f>
        <v>1.3506939190968348E-2</v>
      </c>
    </row>
    <row r="24" spans="1:6">
      <c r="A24" s="22" t="s">
        <v>64</v>
      </c>
      <c r="B24" s="13">
        <v>10608.646999999999</v>
      </c>
      <c r="D24" s="77" t="s">
        <v>50</v>
      </c>
      <c r="F24" s="60">
        <f t="shared" si="3"/>
        <v>3.6112855487842044E-3</v>
      </c>
    </row>
    <row r="25" spans="1:6">
      <c r="A25" s="22" t="s">
        <v>65</v>
      </c>
      <c r="B25" s="13">
        <v>10584.93</v>
      </c>
      <c r="D25" s="87">
        <f>B25/B21-1</f>
        <v>2.8432334243010393E-2</v>
      </c>
      <c r="F25" s="60">
        <f t="shared" si="3"/>
        <v>-2.2356291052005872E-3</v>
      </c>
    </row>
    <row r="26" spans="1:6">
      <c r="A26" s="22" t="s">
        <v>66</v>
      </c>
      <c r="B26" s="13">
        <v>10726.147000000001</v>
      </c>
      <c r="D26" s="87">
        <f t="shared" ref="D26:D27" si="4">B26/B22-1</f>
        <v>2.8433012113022293E-2</v>
      </c>
      <c r="F26" s="60">
        <f t="shared" si="3"/>
        <v>1.3341325828323924E-2</v>
      </c>
    </row>
    <row r="27" spans="1:6">
      <c r="A27" s="22" t="s">
        <v>68</v>
      </c>
      <c r="B27" s="13">
        <v>10888.312</v>
      </c>
      <c r="D27" s="87">
        <f t="shared" si="4"/>
        <v>3.0068471858499368E-2</v>
      </c>
      <c r="F27" s="60">
        <f t="shared" si="3"/>
        <v>1.5118662833914165E-2</v>
      </c>
    </row>
    <row r="28" spans="1:6">
      <c r="A28" s="22" t="s">
        <v>69</v>
      </c>
      <c r="B28" s="13">
        <v>10958.853999999999</v>
      </c>
      <c r="D28" s="87">
        <f t="shared" ref="D28" si="5">B28/B24-1</f>
        <v>3.3011466966522685E-2</v>
      </c>
      <c r="F28" s="60">
        <f t="shared" ref="F28" si="6">B28/B27-1</f>
        <v>6.4786901771367589E-3</v>
      </c>
    </row>
    <row r="29" spans="1:6">
      <c r="A29" s="22" t="s">
        <v>70</v>
      </c>
      <c r="B29" s="13">
        <v>11230.883000000002</v>
      </c>
      <c r="D29" s="87">
        <f t="shared" ref="D29" si="7">B29/B25-1</f>
        <v>6.1025722418570627E-2</v>
      </c>
      <c r="F29" s="60">
        <f t="shared" ref="F29" si="8">B29/B28-1</f>
        <v>2.4822759752069157E-2</v>
      </c>
    </row>
    <row r="30" spans="1:6">
      <c r="A30" s="18"/>
      <c r="D30" s="78"/>
      <c r="F30" s="78"/>
    </row>
    <row r="31" spans="1:6">
      <c r="A31" s="18"/>
      <c r="D31" s="78"/>
      <c r="F31" s="78"/>
    </row>
    <row r="32" spans="1:6">
      <c r="A32" s="18"/>
      <c r="D32" s="78"/>
      <c r="F32" s="78"/>
    </row>
    <row r="33" spans="1:6">
      <c r="A33" s="18"/>
      <c r="D33" s="78"/>
      <c r="F33" s="78"/>
    </row>
    <row r="34" spans="1:6">
      <c r="A34" s="18"/>
      <c r="D34" s="78"/>
      <c r="F34" s="78"/>
    </row>
    <row r="35" spans="1:6">
      <c r="A35" s="18"/>
      <c r="D35" s="78"/>
      <c r="F35" s="78"/>
    </row>
    <row r="36" spans="1:6">
      <c r="A36" s="18"/>
      <c r="D36" s="78"/>
      <c r="F36" s="78"/>
    </row>
    <row r="37" spans="1:6">
      <c r="A37" s="18"/>
      <c r="D37" s="78"/>
      <c r="F37" s="78"/>
    </row>
    <row r="38" spans="1:6">
      <c r="A38" s="18"/>
      <c r="D38" s="78"/>
      <c r="F38" s="78"/>
    </row>
    <row r="39" spans="1:6">
      <c r="A39" s="18"/>
      <c r="D39" s="78"/>
      <c r="F39" s="78"/>
    </row>
    <row r="40" spans="1:6">
      <c r="D40" s="78"/>
      <c r="F40" s="78"/>
    </row>
    <row r="41" spans="1:6">
      <c r="D41" s="78"/>
      <c r="F41" s="78"/>
    </row>
    <row r="42" spans="1:6">
      <c r="D42" s="78"/>
      <c r="F42" s="78"/>
    </row>
    <row r="43" spans="1:6">
      <c r="D43" s="78"/>
      <c r="F43" s="78"/>
    </row>
    <row r="44" spans="1:6">
      <c r="D44" s="78"/>
      <c r="F44" s="78"/>
    </row>
    <row r="45" spans="1:6">
      <c r="D45" s="78"/>
      <c r="F45" s="7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Table of Contents</vt:lpstr>
      <vt:lpstr>Issuance</vt:lpstr>
      <vt:lpstr>Trading Volume</vt:lpstr>
      <vt:lpstr>Outstanding</vt:lpstr>
      <vt:lpstr>Issuance!Print_Area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Corporate Bond Issuance</dc:title>
  <dc:subject>Corporates</dc:subject>
  <dc:creator>SIFMA</dc:creator>
  <cp:lastModifiedBy>Romulus, Justyna</cp:lastModifiedBy>
  <dcterms:created xsi:type="dcterms:W3CDTF">2007-03-06T14:59:53Z</dcterms:created>
  <dcterms:modified xsi:type="dcterms:W3CDTF">2025-02-05T19:50:21Z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