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C7995649-070C-4284-BE97-A1A7B11707DE}" xr6:coauthVersionLast="47" xr6:coauthVersionMax="47" xr10:uidLastSave="{00000000-0000-0000-0000-000000000000}"/>
  <bookViews>
    <workbookView xWindow="34095" yWindow="-16110" windowWidth="29040" windowHeight="15720" xr2:uid="{00000000-000D-0000-FFFF-FFFF00000000}"/>
  </bookViews>
  <sheets>
    <sheet name="Table of Contents" sheetId="1" r:id="rId1"/>
    <sheet name="Capital Formation" sheetId="7" r:id="rId2"/>
    <sheet name="ADV #" sheetId="8" r:id="rId3"/>
    <sheet name="ADV $" sheetId="6" r:id="rId4"/>
    <sheet name="Indexes &amp; Volatility" sheetId="4" r:id="rId5"/>
  </sheets>
  <definedNames>
    <definedName name="_xlnm.Print_Area" localSheetId="2">'ADV #'!$A$4:$D$15</definedName>
    <definedName name="_xlnm.Print_Area" localSheetId="3">'ADV $'!$A$4:$D$15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9" i="4" l="1"/>
  <c r="AD26" i="4"/>
  <c r="AD47" i="4"/>
  <c r="W47" i="4"/>
  <c r="P47" i="4"/>
  <c r="Z36" i="8" l="1"/>
  <c r="N33" i="7"/>
  <c r="N26" i="7"/>
  <c r="H29" i="7"/>
  <c r="I47" i="7"/>
  <c r="J47" i="7"/>
  <c r="K47" i="7"/>
  <c r="L47" i="7"/>
  <c r="H47" i="7"/>
  <c r="N47" i="7"/>
  <c r="N37" i="7"/>
  <c r="O37" i="7"/>
  <c r="P37" i="7"/>
  <c r="Q37" i="7"/>
  <c r="R37" i="7"/>
  <c r="N38" i="7"/>
  <c r="O38" i="7"/>
  <c r="P38" i="7"/>
  <c r="Q38" i="7"/>
  <c r="R38" i="7"/>
  <c r="N39" i="7"/>
  <c r="O39" i="7"/>
  <c r="P39" i="7"/>
  <c r="Q39" i="7"/>
  <c r="R39" i="7"/>
  <c r="N40" i="7"/>
  <c r="O40" i="7"/>
  <c r="P40" i="7"/>
  <c r="Q40" i="7"/>
  <c r="R40" i="7"/>
  <c r="N41" i="7"/>
  <c r="O41" i="7"/>
  <c r="P41" i="7"/>
  <c r="Q41" i="7"/>
  <c r="R41" i="7"/>
  <c r="N42" i="7"/>
  <c r="O42" i="7"/>
  <c r="P42" i="7"/>
  <c r="Q42" i="7"/>
  <c r="R42" i="7"/>
  <c r="N43" i="7"/>
  <c r="O43" i="7"/>
  <c r="P43" i="7"/>
  <c r="Q43" i="7"/>
  <c r="R43" i="7"/>
  <c r="N44" i="7"/>
  <c r="O44" i="7"/>
  <c r="P44" i="7"/>
  <c r="Q44" i="7"/>
  <c r="R44" i="7"/>
  <c r="N45" i="7"/>
  <c r="O45" i="7"/>
  <c r="P45" i="7"/>
  <c r="Q45" i="7"/>
  <c r="R45" i="7"/>
  <c r="N46" i="7"/>
  <c r="O46" i="7"/>
  <c r="P46" i="7"/>
  <c r="Q46" i="7"/>
  <c r="R46" i="7"/>
  <c r="O47" i="7"/>
  <c r="P47" i="7"/>
  <c r="Q47" i="7"/>
  <c r="R47" i="7"/>
  <c r="O36" i="7"/>
  <c r="P36" i="7"/>
  <c r="Q36" i="7"/>
  <c r="R36" i="7"/>
  <c r="N36" i="7"/>
  <c r="H20" i="7"/>
  <c r="I20" i="7"/>
  <c r="J20" i="7"/>
  <c r="K20" i="7"/>
  <c r="L20" i="7"/>
  <c r="U15" i="8" l="1"/>
  <c r="H10" i="7"/>
  <c r="I10" i="7"/>
  <c r="J10" i="7"/>
  <c r="K10" i="7"/>
  <c r="L10" i="7"/>
  <c r="H11" i="7"/>
  <c r="I11" i="7"/>
  <c r="J11" i="7"/>
  <c r="K11" i="7"/>
  <c r="L11" i="7"/>
  <c r="H12" i="7"/>
  <c r="I12" i="7"/>
  <c r="J12" i="7"/>
  <c r="K12" i="7"/>
  <c r="L12" i="7"/>
  <c r="H13" i="7"/>
  <c r="I13" i="7"/>
  <c r="J13" i="7"/>
  <c r="K13" i="7"/>
  <c r="L13" i="7"/>
  <c r="H14" i="7"/>
  <c r="I14" i="7"/>
  <c r="J14" i="7"/>
  <c r="K14" i="7"/>
  <c r="L14" i="7"/>
  <c r="H15" i="7"/>
  <c r="I15" i="7"/>
  <c r="J15" i="7"/>
  <c r="K15" i="7"/>
  <c r="L15" i="7"/>
  <c r="H16" i="7"/>
  <c r="I16" i="7"/>
  <c r="J16" i="7"/>
  <c r="K16" i="7"/>
  <c r="L16" i="7"/>
  <c r="H17" i="7"/>
  <c r="I17" i="7"/>
  <c r="J17" i="7"/>
  <c r="K17" i="7"/>
  <c r="L17" i="7"/>
  <c r="H18" i="7"/>
  <c r="I18" i="7"/>
  <c r="J18" i="7"/>
  <c r="K18" i="7"/>
  <c r="L18" i="7"/>
  <c r="I19" i="7"/>
  <c r="J19" i="7"/>
  <c r="K19" i="7"/>
  <c r="L19" i="7"/>
  <c r="H19" i="7"/>
  <c r="I23" i="7"/>
  <c r="J23" i="7"/>
  <c r="K23" i="7"/>
  <c r="L23" i="7"/>
  <c r="H23" i="7"/>
  <c r="H30" i="7"/>
  <c r="I30" i="7"/>
  <c r="J30" i="7"/>
  <c r="K30" i="7"/>
  <c r="L30" i="7"/>
  <c r="H31" i="7"/>
  <c r="I31" i="7"/>
  <c r="J31" i="7"/>
  <c r="K31" i="7"/>
  <c r="L31" i="7"/>
  <c r="H32" i="7"/>
  <c r="I32" i="7"/>
  <c r="J32" i="7"/>
  <c r="K32" i="7"/>
  <c r="L32" i="7"/>
  <c r="H33" i="7"/>
  <c r="I33" i="7"/>
  <c r="J33" i="7"/>
  <c r="K33" i="7"/>
  <c r="L33" i="7"/>
  <c r="I29" i="7"/>
  <c r="J29" i="7"/>
  <c r="K29" i="7"/>
  <c r="L29" i="7"/>
  <c r="N27" i="7"/>
  <c r="O27" i="7"/>
  <c r="P27" i="7"/>
  <c r="Q27" i="7"/>
  <c r="R27" i="7"/>
  <c r="N28" i="7"/>
  <c r="O28" i="7"/>
  <c r="P28" i="7"/>
  <c r="Q28" i="7"/>
  <c r="R28" i="7"/>
  <c r="N29" i="7"/>
  <c r="O29" i="7"/>
  <c r="P29" i="7"/>
  <c r="Q29" i="7"/>
  <c r="R29" i="7"/>
  <c r="N30" i="7"/>
  <c r="O30" i="7"/>
  <c r="P30" i="7"/>
  <c r="Q30" i="7"/>
  <c r="R30" i="7"/>
  <c r="N31" i="7"/>
  <c r="O31" i="7"/>
  <c r="P31" i="7"/>
  <c r="Q31" i="7"/>
  <c r="R31" i="7"/>
  <c r="N32" i="7"/>
  <c r="O32" i="7"/>
  <c r="P32" i="7"/>
  <c r="Q32" i="7"/>
  <c r="R32" i="7"/>
  <c r="O33" i="7"/>
  <c r="P33" i="7"/>
  <c r="Q33" i="7"/>
  <c r="R33" i="7"/>
  <c r="O26" i="7"/>
  <c r="P26" i="7"/>
  <c r="Q26" i="7"/>
  <c r="R26" i="7"/>
  <c r="Q47" i="4"/>
  <c r="R47" i="4"/>
  <c r="S47" i="4"/>
  <c r="T47" i="4"/>
  <c r="U47" i="4"/>
  <c r="X47" i="4"/>
  <c r="Y47" i="4"/>
  <c r="Z47" i="4"/>
  <c r="AA47" i="4"/>
  <c r="AB47" i="4"/>
  <c r="AE47" i="4"/>
  <c r="AF47" i="4"/>
  <c r="AG47" i="4"/>
  <c r="AH47" i="4"/>
  <c r="AI47" i="4"/>
  <c r="AK47" i="4"/>
  <c r="AL47" i="4"/>
  <c r="AM47" i="4"/>
  <c r="AN47" i="4"/>
  <c r="AO47" i="4"/>
  <c r="AP47" i="4"/>
  <c r="N47" i="6" l="1"/>
  <c r="O47" i="6"/>
  <c r="P47" i="6"/>
  <c r="R47" i="6"/>
  <c r="S47" i="6"/>
  <c r="T47" i="6"/>
  <c r="U47" i="6"/>
  <c r="V47" i="6"/>
  <c r="X47" i="6"/>
  <c r="Z47" i="6"/>
  <c r="AA47" i="6"/>
  <c r="AB47" i="6"/>
  <c r="AD47" i="6"/>
  <c r="AE47" i="6"/>
  <c r="AF47" i="6"/>
  <c r="AG47" i="6"/>
  <c r="AH47" i="6"/>
  <c r="AJ47" i="6"/>
  <c r="N47" i="8"/>
  <c r="O47" i="8"/>
  <c r="P47" i="8"/>
  <c r="R47" i="8"/>
  <c r="S47" i="8"/>
  <c r="T47" i="8"/>
  <c r="U47" i="8"/>
  <c r="V47" i="8"/>
  <c r="X47" i="8"/>
  <c r="Z47" i="8"/>
  <c r="AA47" i="8"/>
  <c r="AB47" i="8"/>
  <c r="AD47" i="8"/>
  <c r="AE47" i="8"/>
  <c r="AF47" i="8"/>
  <c r="AG47" i="8"/>
  <c r="AH47" i="8"/>
  <c r="AJ47" i="8"/>
  <c r="P33" i="4" l="1"/>
  <c r="Q33" i="4"/>
  <c r="R33" i="4"/>
  <c r="S33" i="4"/>
  <c r="T33" i="4"/>
  <c r="U33" i="4"/>
  <c r="W33" i="4"/>
  <c r="X33" i="4"/>
  <c r="Y33" i="4"/>
  <c r="Z33" i="4"/>
  <c r="AA33" i="4"/>
  <c r="AB33" i="4"/>
  <c r="AD33" i="4"/>
  <c r="AE33" i="4"/>
  <c r="AF33" i="4"/>
  <c r="AG33" i="4"/>
  <c r="AH33" i="4"/>
  <c r="AI33" i="4"/>
  <c r="AK33" i="4"/>
  <c r="AL33" i="4"/>
  <c r="AM33" i="4"/>
  <c r="AN33" i="4"/>
  <c r="AO33" i="4"/>
  <c r="AP33" i="4"/>
  <c r="AD46" i="4"/>
  <c r="AE46" i="4"/>
  <c r="AF46" i="4"/>
  <c r="AG46" i="4"/>
  <c r="AH46" i="4"/>
  <c r="AI46" i="4"/>
  <c r="AK46" i="4"/>
  <c r="AL46" i="4"/>
  <c r="AM46" i="4"/>
  <c r="AN46" i="4"/>
  <c r="AO46" i="4"/>
  <c r="AP46" i="4"/>
  <c r="Z46" i="6" l="1"/>
  <c r="AA46" i="6"/>
  <c r="AB46" i="6"/>
  <c r="AD46" i="6"/>
  <c r="AE46" i="6"/>
  <c r="AF46" i="6"/>
  <c r="AG46" i="6"/>
  <c r="AH46" i="6"/>
  <c r="AJ46" i="6"/>
  <c r="N33" i="6"/>
  <c r="O33" i="6"/>
  <c r="P33" i="6"/>
  <c r="R33" i="6"/>
  <c r="S33" i="6"/>
  <c r="T33" i="6"/>
  <c r="U33" i="6"/>
  <c r="V33" i="6"/>
  <c r="X33" i="6"/>
  <c r="Z33" i="6"/>
  <c r="AA33" i="6"/>
  <c r="AB33" i="6"/>
  <c r="AD33" i="6"/>
  <c r="AE33" i="6"/>
  <c r="AF33" i="6"/>
  <c r="AG33" i="6"/>
  <c r="AH33" i="6"/>
  <c r="AJ33" i="6"/>
  <c r="Z46" i="8"/>
  <c r="AA46" i="8"/>
  <c r="AB46" i="8"/>
  <c r="AD46" i="8"/>
  <c r="AE46" i="8"/>
  <c r="AF46" i="8"/>
  <c r="AG46" i="8"/>
  <c r="AH46" i="8"/>
  <c r="AJ46" i="8"/>
  <c r="N33" i="8" l="1"/>
  <c r="O33" i="8"/>
  <c r="P33" i="8"/>
  <c r="R33" i="8"/>
  <c r="S33" i="8"/>
  <c r="T33" i="8"/>
  <c r="U33" i="8"/>
  <c r="V33" i="8"/>
  <c r="X33" i="8"/>
  <c r="Z33" i="8"/>
  <c r="AA33" i="8"/>
  <c r="AB33" i="8"/>
  <c r="AD33" i="8"/>
  <c r="AE33" i="8"/>
  <c r="AF33" i="8"/>
  <c r="AG33" i="8"/>
  <c r="AH33" i="8"/>
  <c r="AJ33" i="8"/>
  <c r="Z45" i="6" l="1"/>
  <c r="AA45" i="6"/>
  <c r="AB45" i="6"/>
  <c r="AD45" i="6"/>
  <c r="AE45" i="6"/>
  <c r="AF45" i="6"/>
  <c r="AG45" i="6"/>
  <c r="AH45" i="6"/>
  <c r="AJ45" i="6"/>
  <c r="Z45" i="8"/>
  <c r="AA45" i="8"/>
  <c r="AB45" i="8"/>
  <c r="AD45" i="8"/>
  <c r="AE45" i="8"/>
  <c r="AF45" i="8"/>
  <c r="AG45" i="8"/>
  <c r="AH45" i="8"/>
  <c r="AJ45" i="8"/>
  <c r="AD45" i="4" l="1"/>
  <c r="AE45" i="4"/>
  <c r="AF45" i="4"/>
  <c r="AG45" i="4"/>
  <c r="AH45" i="4"/>
  <c r="AI45" i="4"/>
  <c r="AK45" i="4"/>
  <c r="AL45" i="4"/>
  <c r="AM45" i="4"/>
  <c r="AN45" i="4"/>
  <c r="AO45" i="4"/>
  <c r="AP45" i="4"/>
  <c r="AD44" i="4"/>
  <c r="AE44" i="4"/>
  <c r="AF44" i="4"/>
  <c r="AG44" i="4"/>
  <c r="AH44" i="4"/>
  <c r="AI44" i="4"/>
  <c r="AK44" i="4"/>
  <c r="AL44" i="4"/>
  <c r="AM44" i="4"/>
  <c r="AN44" i="4"/>
  <c r="AO44" i="4"/>
  <c r="AP44" i="4"/>
  <c r="Z44" i="6"/>
  <c r="AA44" i="6"/>
  <c r="AB44" i="6"/>
  <c r="AD44" i="6"/>
  <c r="AE44" i="6"/>
  <c r="AF44" i="6"/>
  <c r="AG44" i="6"/>
  <c r="AH44" i="6"/>
  <c r="AJ44" i="6"/>
  <c r="Z44" i="8"/>
  <c r="AA44" i="8"/>
  <c r="AB44" i="8"/>
  <c r="AD44" i="8"/>
  <c r="AE44" i="8"/>
  <c r="AF44" i="8"/>
  <c r="AG44" i="8"/>
  <c r="AH44" i="8"/>
  <c r="AJ44" i="8"/>
  <c r="P32" i="4" l="1"/>
  <c r="Q32" i="4"/>
  <c r="R32" i="4"/>
  <c r="S32" i="4"/>
  <c r="T32" i="4"/>
  <c r="U32" i="4"/>
  <c r="W32" i="4"/>
  <c r="X32" i="4"/>
  <c r="Y32" i="4"/>
  <c r="Z32" i="4"/>
  <c r="AA32" i="4"/>
  <c r="AB32" i="4"/>
  <c r="AD32" i="4"/>
  <c r="AE32" i="4"/>
  <c r="AF32" i="4"/>
  <c r="AG32" i="4"/>
  <c r="AH32" i="4"/>
  <c r="AI32" i="4"/>
  <c r="AK32" i="4"/>
  <c r="AL32" i="4"/>
  <c r="AM32" i="4"/>
  <c r="AN32" i="4"/>
  <c r="AO32" i="4"/>
  <c r="AP32" i="4"/>
  <c r="AD43" i="4"/>
  <c r="AE43" i="4"/>
  <c r="AF43" i="4"/>
  <c r="AG43" i="4"/>
  <c r="AH43" i="4"/>
  <c r="AI43" i="4"/>
  <c r="AK43" i="4"/>
  <c r="AL43" i="4"/>
  <c r="AM43" i="4"/>
  <c r="AN43" i="4"/>
  <c r="AO43" i="4"/>
  <c r="AP43" i="4"/>
  <c r="Z43" i="6"/>
  <c r="AA43" i="6"/>
  <c r="AB43" i="6"/>
  <c r="AD43" i="6"/>
  <c r="AE43" i="6"/>
  <c r="AF43" i="6"/>
  <c r="AG43" i="6"/>
  <c r="AH43" i="6"/>
  <c r="AJ43" i="6"/>
  <c r="N32" i="6"/>
  <c r="O32" i="6"/>
  <c r="P32" i="6"/>
  <c r="R32" i="6"/>
  <c r="S32" i="6"/>
  <c r="T32" i="6"/>
  <c r="U32" i="6"/>
  <c r="V32" i="6"/>
  <c r="X32" i="6"/>
  <c r="Z32" i="6"/>
  <c r="AA32" i="6"/>
  <c r="AB32" i="6"/>
  <c r="AD32" i="6"/>
  <c r="AE32" i="6"/>
  <c r="AF32" i="6"/>
  <c r="AG32" i="6"/>
  <c r="AH32" i="6"/>
  <c r="AJ32" i="6"/>
  <c r="N32" i="8"/>
  <c r="O32" i="8"/>
  <c r="P32" i="8"/>
  <c r="R32" i="8"/>
  <c r="S32" i="8"/>
  <c r="T32" i="8"/>
  <c r="U32" i="8"/>
  <c r="V32" i="8"/>
  <c r="X32" i="8"/>
  <c r="Z32" i="8"/>
  <c r="AA32" i="8"/>
  <c r="AB32" i="8"/>
  <c r="AD32" i="8"/>
  <c r="AE32" i="8"/>
  <c r="AF32" i="8"/>
  <c r="AG32" i="8"/>
  <c r="AH32" i="8"/>
  <c r="AJ32" i="8"/>
  <c r="AD42" i="4" l="1"/>
  <c r="AE42" i="4"/>
  <c r="AF42" i="4"/>
  <c r="AG42" i="4"/>
  <c r="AH42" i="4"/>
  <c r="AI42" i="4"/>
  <c r="AK42" i="4"/>
  <c r="AL42" i="4"/>
  <c r="AM42" i="4"/>
  <c r="AN42" i="4"/>
  <c r="AO42" i="4"/>
  <c r="AP42" i="4"/>
  <c r="Z42" i="6" l="1"/>
  <c r="AA42" i="6"/>
  <c r="AB42" i="6"/>
  <c r="AD42" i="6"/>
  <c r="AE42" i="6"/>
  <c r="AF42" i="6"/>
  <c r="AG42" i="6"/>
  <c r="AH42" i="6"/>
  <c r="AJ42" i="6"/>
  <c r="AF43" i="8"/>
  <c r="AE43" i="8"/>
  <c r="Z43" i="8"/>
  <c r="AD43" i="8" l="1"/>
  <c r="AG43" i="8"/>
  <c r="AH43" i="8"/>
  <c r="AA43" i="8"/>
  <c r="AB43" i="8"/>
  <c r="AJ43" i="8"/>
  <c r="AD41" i="4"/>
  <c r="AE41" i="4"/>
  <c r="AF41" i="4"/>
  <c r="AG41" i="4"/>
  <c r="AH41" i="4"/>
  <c r="AI41" i="4"/>
  <c r="AK41" i="4"/>
  <c r="AL41" i="4"/>
  <c r="AM41" i="4"/>
  <c r="AN41" i="4"/>
  <c r="AO41" i="4"/>
  <c r="AP41" i="4"/>
  <c r="AE26" i="4"/>
  <c r="AF26" i="4"/>
  <c r="AG26" i="4"/>
  <c r="AH26" i="4"/>
  <c r="AI26" i="4"/>
  <c r="AK26" i="4"/>
  <c r="AL26" i="4"/>
  <c r="AM26" i="4"/>
  <c r="AN26" i="4"/>
  <c r="AO26" i="4"/>
  <c r="AP26" i="4"/>
  <c r="AD27" i="4"/>
  <c r="AE27" i="4"/>
  <c r="AF27" i="4"/>
  <c r="AG27" i="4"/>
  <c r="AH27" i="4"/>
  <c r="AI27" i="4"/>
  <c r="AK27" i="4"/>
  <c r="AL27" i="4"/>
  <c r="AM27" i="4"/>
  <c r="AN27" i="4"/>
  <c r="AO27" i="4"/>
  <c r="AP27" i="4"/>
  <c r="AD28" i="4"/>
  <c r="AE28" i="4"/>
  <c r="AF28" i="4"/>
  <c r="AG28" i="4"/>
  <c r="AH28" i="4"/>
  <c r="AI28" i="4"/>
  <c r="AK28" i="4"/>
  <c r="AL28" i="4"/>
  <c r="AM28" i="4"/>
  <c r="AN28" i="4"/>
  <c r="AO28" i="4"/>
  <c r="AP28" i="4"/>
  <c r="Q29" i="4"/>
  <c r="R29" i="4"/>
  <c r="S29" i="4"/>
  <c r="T29" i="4"/>
  <c r="U29" i="4"/>
  <c r="W29" i="4"/>
  <c r="X29" i="4"/>
  <c r="Y29" i="4"/>
  <c r="Z29" i="4"/>
  <c r="AA29" i="4"/>
  <c r="AB29" i="4"/>
  <c r="AD29" i="4"/>
  <c r="AE29" i="4"/>
  <c r="AF29" i="4"/>
  <c r="AG29" i="4"/>
  <c r="AH29" i="4"/>
  <c r="AI29" i="4"/>
  <c r="AK29" i="4"/>
  <c r="AL29" i="4"/>
  <c r="AM29" i="4"/>
  <c r="AN29" i="4"/>
  <c r="AO29" i="4"/>
  <c r="AP29" i="4"/>
  <c r="P30" i="4"/>
  <c r="Q30" i="4"/>
  <c r="R30" i="4"/>
  <c r="S30" i="4"/>
  <c r="T30" i="4"/>
  <c r="U30" i="4"/>
  <c r="W30" i="4"/>
  <c r="X30" i="4"/>
  <c r="Y30" i="4"/>
  <c r="Z30" i="4"/>
  <c r="AA30" i="4"/>
  <c r="AB30" i="4"/>
  <c r="AD30" i="4"/>
  <c r="AE30" i="4"/>
  <c r="AF30" i="4"/>
  <c r="AG30" i="4"/>
  <c r="AH30" i="4"/>
  <c r="AI30" i="4"/>
  <c r="AK30" i="4"/>
  <c r="AL30" i="4"/>
  <c r="AM30" i="4"/>
  <c r="AN30" i="4"/>
  <c r="AO30" i="4"/>
  <c r="AP30" i="4"/>
  <c r="P31" i="4"/>
  <c r="Q31" i="4"/>
  <c r="R31" i="4"/>
  <c r="S31" i="4"/>
  <c r="T31" i="4"/>
  <c r="U31" i="4"/>
  <c r="W31" i="4"/>
  <c r="X31" i="4"/>
  <c r="Y31" i="4"/>
  <c r="Z31" i="4"/>
  <c r="AA31" i="4"/>
  <c r="AB31" i="4"/>
  <c r="AD31" i="4"/>
  <c r="AE31" i="4"/>
  <c r="AF31" i="4"/>
  <c r="AG31" i="4"/>
  <c r="AH31" i="4"/>
  <c r="AI31" i="4"/>
  <c r="AK31" i="4"/>
  <c r="AL31" i="4"/>
  <c r="AM31" i="4"/>
  <c r="AN31" i="4"/>
  <c r="AO31" i="4"/>
  <c r="AP31" i="4"/>
  <c r="Z42" i="8" l="1"/>
  <c r="AB42" i="8" l="1"/>
  <c r="AD42" i="8"/>
  <c r="AA42" i="8"/>
  <c r="AE42" i="8"/>
  <c r="AF42" i="8"/>
  <c r="AG42" i="8"/>
  <c r="AH41" i="8"/>
  <c r="AH42" i="8"/>
  <c r="AG41" i="8"/>
  <c r="AF41" i="8"/>
  <c r="AE41" i="8"/>
  <c r="AD41" i="8"/>
  <c r="AB41" i="8"/>
  <c r="AA41" i="8"/>
  <c r="AJ42" i="8"/>
  <c r="Z41" i="8"/>
  <c r="AJ41" i="8" l="1"/>
  <c r="P20" i="4" l="1"/>
  <c r="Q20" i="4"/>
  <c r="R20" i="4"/>
  <c r="S20" i="4"/>
  <c r="T20" i="4"/>
  <c r="U20" i="4"/>
  <c r="W20" i="4"/>
  <c r="X20" i="4"/>
  <c r="Y20" i="4"/>
  <c r="Z20" i="4"/>
  <c r="AA20" i="4"/>
  <c r="AB20" i="4"/>
  <c r="N20" i="6" l="1"/>
  <c r="O20" i="6"/>
  <c r="P20" i="6"/>
  <c r="R20" i="6"/>
  <c r="S20" i="6"/>
  <c r="T20" i="6"/>
  <c r="U20" i="6"/>
  <c r="V20" i="6"/>
  <c r="X20" i="6"/>
  <c r="N20" i="8"/>
  <c r="O20" i="8"/>
  <c r="P20" i="8"/>
  <c r="R20" i="8"/>
  <c r="S20" i="8"/>
  <c r="T20" i="8"/>
  <c r="U20" i="8"/>
  <c r="V20" i="8"/>
  <c r="X20" i="8"/>
  <c r="AD40" i="4" l="1"/>
  <c r="AE40" i="4"/>
  <c r="AF40" i="4"/>
  <c r="AG40" i="4"/>
  <c r="AH40" i="4"/>
  <c r="AI40" i="4"/>
  <c r="AK40" i="4"/>
  <c r="AL40" i="4"/>
  <c r="AM40" i="4"/>
  <c r="AN40" i="4"/>
  <c r="AO40" i="4"/>
  <c r="AP40" i="4"/>
  <c r="Z40" i="8" l="1"/>
  <c r="AA40" i="8"/>
  <c r="AB40" i="8"/>
  <c r="AD40" i="8"/>
  <c r="AE40" i="8"/>
  <c r="AF40" i="8"/>
  <c r="AG40" i="8"/>
  <c r="AH40" i="8"/>
  <c r="AJ40" i="8"/>
  <c r="Z39" i="8" l="1"/>
  <c r="AA39" i="8"/>
  <c r="AB39" i="8"/>
  <c r="AD39" i="8"/>
  <c r="AE39" i="8"/>
  <c r="AF39" i="8"/>
  <c r="AG39" i="8"/>
  <c r="AH39" i="8"/>
  <c r="AJ39" i="8"/>
  <c r="AD39" i="4" l="1"/>
  <c r="AE39" i="4"/>
  <c r="AF39" i="4"/>
  <c r="AG39" i="4"/>
  <c r="AH39" i="4"/>
  <c r="AI39" i="4"/>
  <c r="AK39" i="4"/>
  <c r="AL39" i="4"/>
  <c r="AM39" i="4"/>
  <c r="AN39" i="4"/>
  <c r="AO39" i="4"/>
  <c r="AP39" i="4"/>
  <c r="AD38" i="4" l="1"/>
  <c r="AE38" i="4"/>
  <c r="AF38" i="4"/>
  <c r="AG38" i="4"/>
  <c r="AH38" i="4"/>
  <c r="AI38" i="4"/>
  <c r="AK38" i="4"/>
  <c r="AL38" i="4"/>
  <c r="AM38" i="4"/>
  <c r="AN38" i="4"/>
  <c r="AO38" i="4"/>
  <c r="AP38" i="4"/>
  <c r="Z38" i="8"/>
  <c r="AA38" i="8"/>
  <c r="AB38" i="8"/>
  <c r="AD38" i="8"/>
  <c r="AE38" i="8"/>
  <c r="AF38" i="8"/>
  <c r="AG38" i="8"/>
  <c r="AH38" i="8"/>
  <c r="AJ38" i="8"/>
  <c r="Z37" i="8" l="1"/>
  <c r="AA37" i="8"/>
  <c r="AB37" i="8"/>
  <c r="AD37" i="8"/>
  <c r="AE37" i="8"/>
  <c r="AF37" i="8"/>
  <c r="AG37" i="8"/>
  <c r="AH37" i="8"/>
  <c r="AJ37" i="8"/>
  <c r="AD37" i="4"/>
  <c r="AE37" i="4"/>
  <c r="AF37" i="4"/>
  <c r="AG37" i="4"/>
  <c r="AH37" i="4"/>
  <c r="AI37" i="4"/>
  <c r="AK37" i="4"/>
  <c r="AL37" i="4"/>
  <c r="AM37" i="4"/>
  <c r="AN37" i="4"/>
  <c r="AO37" i="4"/>
  <c r="AP37" i="4"/>
  <c r="AA36" i="8" l="1"/>
  <c r="AB36" i="8"/>
  <c r="AD36" i="8"/>
  <c r="AE36" i="8"/>
  <c r="AF36" i="8"/>
  <c r="AG36" i="8"/>
  <c r="AH36" i="8"/>
  <c r="AJ36" i="8"/>
  <c r="AD36" i="4" l="1"/>
  <c r="AE36" i="4"/>
  <c r="AF36" i="4"/>
  <c r="AG36" i="4"/>
  <c r="AH36" i="4"/>
  <c r="AI36" i="4"/>
  <c r="AK36" i="4"/>
  <c r="AL36" i="4"/>
  <c r="AM36" i="4"/>
  <c r="AN36" i="4"/>
  <c r="AO36" i="4"/>
  <c r="AP36" i="4"/>
  <c r="P19" i="4" l="1"/>
  <c r="Q19" i="4"/>
  <c r="R19" i="4"/>
  <c r="S19" i="4"/>
  <c r="T19" i="4"/>
  <c r="U19" i="4"/>
  <c r="W19" i="4"/>
  <c r="X19" i="4"/>
  <c r="Y19" i="4"/>
  <c r="Z19" i="4"/>
  <c r="AA19" i="4"/>
  <c r="AB19" i="4"/>
  <c r="N19" i="6" l="1"/>
  <c r="O19" i="6"/>
  <c r="P19" i="6"/>
  <c r="R19" i="6"/>
  <c r="S19" i="6"/>
  <c r="T19" i="6"/>
  <c r="U19" i="6"/>
  <c r="V19" i="6"/>
  <c r="X19" i="6"/>
  <c r="N19" i="8"/>
  <c r="O19" i="8"/>
  <c r="P19" i="8"/>
  <c r="R19" i="8"/>
  <c r="S19" i="8"/>
  <c r="T19" i="8"/>
  <c r="U19" i="8"/>
  <c r="V19" i="8"/>
  <c r="X19" i="8"/>
  <c r="W23" i="4"/>
  <c r="X23" i="4" l="1"/>
  <c r="Y23" i="4"/>
  <c r="Z23" i="4"/>
  <c r="AA23" i="4"/>
  <c r="AB23" i="4"/>
  <c r="T23" i="4"/>
  <c r="Q23" i="4"/>
  <c r="R23" i="4"/>
  <c r="S23" i="4"/>
  <c r="U23" i="4"/>
  <c r="P23" i="4"/>
  <c r="X23" i="6"/>
  <c r="V23" i="6"/>
  <c r="U23" i="6"/>
  <c r="T23" i="6"/>
  <c r="S23" i="6"/>
  <c r="R23" i="6"/>
  <c r="P23" i="6"/>
  <c r="O23" i="6"/>
  <c r="N23" i="6"/>
  <c r="X23" i="8"/>
  <c r="U23" i="8"/>
  <c r="V23" i="8"/>
  <c r="T23" i="8"/>
  <c r="S23" i="8"/>
  <c r="R23" i="8"/>
  <c r="O23" i="8"/>
  <c r="P23" i="8"/>
  <c r="N23" i="8"/>
  <c r="AD31" i="8" l="1"/>
  <c r="Z26" i="8"/>
  <c r="AA26" i="8"/>
  <c r="AB26" i="8"/>
  <c r="AD26" i="8"/>
  <c r="AE26" i="8"/>
  <c r="AF26" i="8"/>
  <c r="AG26" i="8"/>
  <c r="AH26" i="8"/>
  <c r="AJ26" i="8"/>
  <c r="Z27" i="8"/>
  <c r="AA27" i="8"/>
  <c r="AB27" i="8"/>
  <c r="AD27" i="8"/>
  <c r="AE27" i="8"/>
  <c r="AF27" i="8"/>
  <c r="AG27" i="8"/>
  <c r="AH27" i="8"/>
  <c r="AJ27" i="8"/>
  <c r="Z28" i="8"/>
  <c r="AA28" i="8"/>
  <c r="AB28" i="8"/>
  <c r="AD28" i="8"/>
  <c r="AE28" i="8"/>
  <c r="AF28" i="8"/>
  <c r="AG28" i="8"/>
  <c r="AH28" i="8"/>
  <c r="AJ28" i="8"/>
  <c r="Z29" i="8"/>
  <c r="AA29" i="8"/>
  <c r="AB29" i="8"/>
  <c r="AD29" i="8"/>
  <c r="AE29" i="8"/>
  <c r="AF29" i="8"/>
  <c r="AG29" i="8"/>
  <c r="AH29" i="8"/>
  <c r="AJ29" i="8"/>
  <c r="Z30" i="8"/>
  <c r="AA30" i="8"/>
  <c r="AB30" i="8"/>
  <c r="AD30" i="8"/>
  <c r="AE30" i="8"/>
  <c r="AF30" i="8"/>
  <c r="AG30" i="8"/>
  <c r="AH30" i="8"/>
  <c r="AJ30" i="8"/>
  <c r="Z31" i="8"/>
  <c r="AA31" i="8"/>
  <c r="AB31" i="8"/>
  <c r="AE31" i="8"/>
  <c r="AF31" i="8"/>
  <c r="AG31" i="8"/>
  <c r="AH31" i="8"/>
  <c r="AJ31" i="8"/>
  <c r="V29" i="8"/>
  <c r="AJ31" i="6"/>
  <c r="AH31" i="6"/>
  <c r="AG31" i="6"/>
  <c r="AF31" i="6"/>
  <c r="AE31" i="6"/>
  <c r="AD31" i="6"/>
  <c r="AJ30" i="6"/>
  <c r="AH30" i="6"/>
  <c r="AG30" i="6"/>
  <c r="AF30" i="6"/>
  <c r="AE30" i="6"/>
  <c r="AD30" i="6"/>
  <c r="AJ29" i="6"/>
  <c r="AH29" i="6"/>
  <c r="AG29" i="6"/>
  <c r="AF29" i="6"/>
  <c r="AE29" i="6"/>
  <c r="AD29" i="6"/>
  <c r="AJ28" i="6"/>
  <c r="AH28" i="6"/>
  <c r="AG28" i="6"/>
  <c r="AF28" i="6"/>
  <c r="AE28" i="6"/>
  <c r="AD28" i="6"/>
  <c r="AJ27" i="6"/>
  <c r="AH27" i="6"/>
  <c r="AG27" i="6"/>
  <c r="AF27" i="6"/>
  <c r="AE27" i="6"/>
  <c r="AD27" i="6"/>
  <c r="AJ26" i="6"/>
  <c r="AH26" i="6"/>
  <c r="AG26" i="6"/>
  <c r="AF26" i="6"/>
  <c r="AE26" i="6"/>
  <c r="AD26" i="6"/>
  <c r="AB31" i="6"/>
  <c r="AB30" i="6"/>
  <c r="AB29" i="6"/>
  <c r="AB28" i="6"/>
  <c r="AB27" i="6"/>
  <c r="AB26" i="6"/>
  <c r="AA31" i="6"/>
  <c r="AA30" i="6"/>
  <c r="AA29" i="6"/>
  <c r="AA28" i="6"/>
  <c r="AA27" i="6"/>
  <c r="AA26" i="6"/>
  <c r="Z26" i="6"/>
  <c r="Z27" i="6"/>
  <c r="Z28" i="6"/>
  <c r="Z29" i="6"/>
  <c r="Z30" i="6"/>
  <c r="Z31" i="6"/>
  <c r="Z41" i="6"/>
  <c r="AA41" i="6"/>
  <c r="AB41" i="6"/>
  <c r="AD41" i="6"/>
  <c r="AE41" i="6"/>
  <c r="AF41" i="6"/>
  <c r="AG41" i="6"/>
  <c r="AH41" i="6"/>
  <c r="AJ41" i="6"/>
  <c r="P18" i="4" l="1"/>
  <c r="Q18" i="4"/>
  <c r="R18" i="4"/>
  <c r="S18" i="4"/>
  <c r="T18" i="4"/>
  <c r="U18" i="4"/>
  <c r="W18" i="4"/>
  <c r="X18" i="4"/>
  <c r="Y18" i="4"/>
  <c r="Z18" i="4"/>
  <c r="AA18" i="4"/>
  <c r="AB18" i="4"/>
  <c r="X31" i="8"/>
  <c r="V31" i="8"/>
  <c r="U31" i="8"/>
  <c r="T31" i="8"/>
  <c r="S31" i="8"/>
  <c r="R31" i="8"/>
  <c r="P31" i="8"/>
  <c r="O31" i="8"/>
  <c r="N31" i="8"/>
  <c r="X30" i="8"/>
  <c r="V30" i="8"/>
  <c r="U30" i="8"/>
  <c r="T30" i="8"/>
  <c r="S30" i="8"/>
  <c r="R30" i="8"/>
  <c r="P30" i="8"/>
  <c r="O30" i="8"/>
  <c r="N30" i="8"/>
  <c r="X29" i="8"/>
  <c r="U29" i="8"/>
  <c r="T29" i="8"/>
  <c r="S29" i="8"/>
  <c r="R29" i="8"/>
  <c r="P29" i="8"/>
  <c r="O29" i="8"/>
  <c r="N29" i="8"/>
  <c r="X18" i="8"/>
  <c r="V18" i="8"/>
  <c r="U18" i="8"/>
  <c r="T18" i="8"/>
  <c r="S18" i="8"/>
  <c r="R18" i="8"/>
  <c r="P18" i="8"/>
  <c r="O18" i="8"/>
  <c r="N18" i="8"/>
  <c r="X17" i="8"/>
  <c r="V17" i="8"/>
  <c r="U17" i="8"/>
  <c r="T17" i="8"/>
  <c r="S17" i="8"/>
  <c r="R17" i="8"/>
  <c r="P17" i="8"/>
  <c r="O17" i="8"/>
  <c r="N17" i="8"/>
  <c r="X16" i="8"/>
  <c r="V16" i="8"/>
  <c r="U16" i="8"/>
  <c r="T16" i="8"/>
  <c r="S16" i="8"/>
  <c r="R16" i="8"/>
  <c r="P16" i="8"/>
  <c r="O16" i="8"/>
  <c r="N16" i="8"/>
  <c r="X15" i="8"/>
  <c r="V15" i="8"/>
  <c r="T15" i="8"/>
  <c r="S15" i="8"/>
  <c r="R15" i="8"/>
  <c r="P15" i="8"/>
  <c r="O15" i="8"/>
  <c r="N15" i="8"/>
  <c r="X14" i="8"/>
  <c r="V14" i="8"/>
  <c r="T14" i="8"/>
  <c r="S14" i="8"/>
  <c r="R14" i="8"/>
  <c r="P14" i="8"/>
  <c r="O14" i="8"/>
  <c r="N14" i="8"/>
  <c r="X13" i="8"/>
  <c r="V13" i="8"/>
  <c r="T13" i="8"/>
  <c r="S13" i="8"/>
  <c r="R13" i="8"/>
  <c r="P13" i="8"/>
  <c r="O13" i="8"/>
  <c r="N13" i="8"/>
  <c r="X12" i="8"/>
  <c r="V12" i="8"/>
  <c r="T12" i="8"/>
  <c r="S12" i="8"/>
  <c r="R12" i="8"/>
  <c r="P12" i="8"/>
  <c r="O12" i="8"/>
  <c r="N12" i="8"/>
  <c r="X11" i="8"/>
  <c r="V11" i="8"/>
  <c r="T11" i="8"/>
  <c r="S11" i="8"/>
  <c r="R11" i="8"/>
  <c r="P11" i="8"/>
  <c r="O11" i="8"/>
  <c r="N11" i="8"/>
  <c r="Z36" i="6"/>
  <c r="AA36" i="6"/>
  <c r="AB36" i="6"/>
  <c r="AD36" i="6"/>
  <c r="AE36" i="6"/>
  <c r="AF36" i="6"/>
  <c r="AG36" i="6"/>
  <c r="AH36" i="6"/>
  <c r="AJ36" i="6"/>
  <c r="Z37" i="6"/>
  <c r="AA37" i="6"/>
  <c r="AB37" i="6"/>
  <c r="AD37" i="6"/>
  <c r="AE37" i="6"/>
  <c r="AF37" i="6"/>
  <c r="AG37" i="6"/>
  <c r="AH37" i="6"/>
  <c r="AJ37" i="6"/>
  <c r="Z38" i="6"/>
  <c r="AA38" i="6"/>
  <c r="AB38" i="6"/>
  <c r="AD38" i="6"/>
  <c r="AE38" i="6"/>
  <c r="AF38" i="6"/>
  <c r="AG38" i="6"/>
  <c r="AH38" i="6"/>
  <c r="AJ38" i="6"/>
  <c r="Z39" i="6"/>
  <c r="AA39" i="6"/>
  <c r="AB39" i="6"/>
  <c r="AD39" i="6"/>
  <c r="AE39" i="6"/>
  <c r="AF39" i="6"/>
  <c r="AG39" i="6"/>
  <c r="AH39" i="6"/>
  <c r="AJ39" i="6"/>
  <c r="Z40" i="6"/>
  <c r="AA40" i="6"/>
  <c r="AB40" i="6"/>
  <c r="AD40" i="6"/>
  <c r="AE40" i="6"/>
  <c r="AF40" i="6"/>
  <c r="AG40" i="6"/>
  <c r="AH40" i="6"/>
  <c r="AJ40" i="6"/>
  <c r="N29" i="6"/>
  <c r="O29" i="6"/>
  <c r="P29" i="6"/>
  <c r="R29" i="6"/>
  <c r="S29" i="6"/>
  <c r="T29" i="6"/>
  <c r="U29" i="6"/>
  <c r="V29" i="6"/>
  <c r="X29" i="6"/>
  <c r="N30" i="6"/>
  <c r="O30" i="6"/>
  <c r="P30" i="6"/>
  <c r="R30" i="6"/>
  <c r="S30" i="6"/>
  <c r="T30" i="6"/>
  <c r="U30" i="6"/>
  <c r="V30" i="6"/>
  <c r="X30" i="6"/>
  <c r="N31" i="6"/>
  <c r="O31" i="6"/>
  <c r="P31" i="6"/>
  <c r="R31" i="6"/>
  <c r="S31" i="6"/>
  <c r="T31" i="6"/>
  <c r="U31" i="6"/>
  <c r="V31" i="6"/>
  <c r="X31" i="6"/>
  <c r="U15" i="6"/>
  <c r="X18" i="6"/>
  <c r="V18" i="6"/>
  <c r="U18" i="6"/>
  <c r="T18" i="6"/>
  <c r="S18" i="6"/>
  <c r="R18" i="6"/>
  <c r="X17" i="6"/>
  <c r="V17" i="6"/>
  <c r="U17" i="6"/>
  <c r="T17" i="6"/>
  <c r="S17" i="6"/>
  <c r="R17" i="6"/>
  <c r="X16" i="6"/>
  <c r="V16" i="6"/>
  <c r="U16" i="6"/>
  <c r="T16" i="6"/>
  <c r="S16" i="6"/>
  <c r="R16" i="6"/>
  <c r="X15" i="6"/>
  <c r="V15" i="6"/>
  <c r="T15" i="6"/>
  <c r="S15" i="6"/>
  <c r="R15" i="6"/>
  <c r="X14" i="6"/>
  <c r="V14" i="6"/>
  <c r="T14" i="6"/>
  <c r="S14" i="6"/>
  <c r="R14" i="6"/>
  <c r="X13" i="6"/>
  <c r="V13" i="6"/>
  <c r="T13" i="6"/>
  <c r="S13" i="6"/>
  <c r="R13" i="6"/>
  <c r="X12" i="6"/>
  <c r="V12" i="6"/>
  <c r="T12" i="6"/>
  <c r="S12" i="6"/>
  <c r="R12" i="6"/>
  <c r="X11" i="6"/>
  <c r="V11" i="6"/>
  <c r="T11" i="6"/>
  <c r="S11" i="6"/>
  <c r="R11" i="6"/>
  <c r="N11" i="6"/>
  <c r="O11" i="6"/>
  <c r="P11" i="6"/>
  <c r="N12" i="6"/>
  <c r="O12" i="6"/>
  <c r="P12" i="6"/>
  <c r="N13" i="6"/>
  <c r="O13" i="6"/>
  <c r="P13" i="6"/>
  <c r="N14" i="6"/>
  <c r="O14" i="6"/>
  <c r="P14" i="6"/>
  <c r="N15" i="6"/>
  <c r="O15" i="6"/>
  <c r="P15" i="6"/>
  <c r="N16" i="6"/>
  <c r="O16" i="6"/>
  <c r="P16" i="6"/>
  <c r="N17" i="6"/>
  <c r="O17" i="6"/>
  <c r="P17" i="6"/>
  <c r="N18" i="6"/>
  <c r="O18" i="6"/>
  <c r="P18" i="6"/>
  <c r="AB17" i="4" l="1"/>
  <c r="AA17" i="4"/>
  <c r="Z17" i="4"/>
  <c r="Y17" i="4"/>
  <c r="X17" i="4"/>
  <c r="W17" i="4"/>
  <c r="AB16" i="4"/>
  <c r="AA16" i="4"/>
  <c r="Z16" i="4"/>
  <c r="Y16" i="4"/>
  <c r="X16" i="4"/>
  <c r="W16" i="4"/>
  <c r="AB15" i="4"/>
  <c r="AA15" i="4"/>
  <c r="Z15" i="4"/>
  <c r="Y15" i="4"/>
  <c r="X15" i="4"/>
  <c r="W15" i="4"/>
  <c r="AB14" i="4"/>
  <c r="AA14" i="4"/>
  <c r="Z14" i="4"/>
  <c r="Y14" i="4"/>
  <c r="X14" i="4"/>
  <c r="W14" i="4"/>
  <c r="AB13" i="4"/>
  <c r="AA13" i="4"/>
  <c r="Z13" i="4"/>
  <c r="Y13" i="4"/>
  <c r="X13" i="4"/>
  <c r="W13" i="4"/>
  <c r="AB12" i="4"/>
  <c r="AA12" i="4"/>
  <c r="Z12" i="4"/>
  <c r="Y12" i="4"/>
  <c r="X12" i="4"/>
  <c r="W12" i="4"/>
  <c r="AB11" i="4"/>
  <c r="AA11" i="4"/>
  <c r="Z11" i="4"/>
  <c r="Y11" i="4"/>
  <c r="X11" i="4"/>
  <c r="W11" i="4"/>
  <c r="P11" i="4"/>
  <c r="Q11" i="4"/>
  <c r="R11" i="4"/>
  <c r="S11" i="4"/>
  <c r="T11" i="4"/>
  <c r="U11" i="4"/>
  <c r="P12" i="4"/>
  <c r="Q12" i="4"/>
  <c r="R12" i="4"/>
  <c r="S12" i="4"/>
  <c r="T12" i="4"/>
  <c r="U12" i="4"/>
  <c r="P13" i="4"/>
  <c r="Q13" i="4"/>
  <c r="R13" i="4"/>
  <c r="S13" i="4"/>
  <c r="T13" i="4"/>
  <c r="U13" i="4"/>
  <c r="P14" i="4"/>
  <c r="Q14" i="4"/>
  <c r="R14" i="4"/>
  <c r="S14" i="4"/>
  <c r="T14" i="4"/>
  <c r="U14" i="4"/>
  <c r="P15" i="4"/>
  <c r="Q15" i="4"/>
  <c r="R15" i="4"/>
  <c r="S15" i="4"/>
  <c r="T15" i="4"/>
  <c r="U15" i="4"/>
  <c r="P16" i="4"/>
  <c r="Q16" i="4"/>
  <c r="R16" i="4"/>
  <c r="S16" i="4"/>
  <c r="T16" i="4"/>
  <c r="U16" i="4"/>
  <c r="P17" i="4"/>
  <c r="Q17" i="4"/>
  <c r="R17" i="4"/>
  <c r="S17" i="4"/>
  <c r="T17" i="4"/>
  <c r="U17" i="4"/>
  <c r="B7" i="1"/>
  <c r="B8" i="1" s="1"/>
  <c r="B9" i="1" s="1"/>
  <c r="E7" i="1"/>
  <c r="E8" i="1" s="1"/>
  <c r="E9" i="1" s="1"/>
</calcChain>
</file>

<file path=xl/sharedStrings.xml><?xml version="1.0" encoding="utf-8"?>
<sst xmlns="http://schemas.openxmlformats.org/spreadsheetml/2006/main" count="1315" uniqueCount="80">
  <si>
    <t>Description</t>
  </si>
  <si>
    <t>A, M</t>
  </si>
  <si>
    <t>Contact</t>
  </si>
  <si>
    <t>Preferred Stock</t>
  </si>
  <si>
    <t>Secondaries</t>
  </si>
  <si>
    <t>S&amp;P 500</t>
  </si>
  <si>
    <t>NYSE</t>
  </si>
  <si>
    <t>A, Q, M</t>
  </si>
  <si>
    <t>IPOs</t>
  </si>
  <si>
    <t>research@sifma.org</t>
  </si>
  <si>
    <t>Total Equity</t>
  </si>
  <si>
    <t>Nasdaq</t>
  </si>
  <si>
    <t>Cboe</t>
  </si>
  <si>
    <t>ICE</t>
  </si>
  <si>
    <t>Other</t>
  </si>
  <si>
    <t>Market</t>
  </si>
  <si>
    <t>Off Exchange</t>
  </si>
  <si>
    <t>Tape A</t>
  </si>
  <si>
    <t>Tape B</t>
  </si>
  <si>
    <t>Tape C</t>
  </si>
  <si>
    <t>DJIA</t>
  </si>
  <si>
    <t>Russell 2000</t>
  </si>
  <si>
    <t>Total CS</t>
  </si>
  <si>
    <t>End of Period</t>
  </si>
  <si>
    <t>US Equities: Capital Formation</t>
  </si>
  <si>
    <t>US Equities: Market Index Prices &amp; Volatility</t>
  </si>
  <si>
    <t>Average for the Period</t>
  </si>
  <si>
    <t>Tab</t>
  </si>
  <si>
    <t>SIFMA Research</t>
  </si>
  <si>
    <t>Frequency</t>
  </si>
  <si>
    <t>Last Period</t>
  </si>
  <si>
    <t>Last Updated:</t>
  </si>
  <si>
    <t>Y/Y Change</t>
  </si>
  <si>
    <t>n/a</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</si>
  <si>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</si>
  <si>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</si>
  <si>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VIX</t>
  </si>
  <si>
    <t>EOP Y/Y Change</t>
  </si>
  <si>
    <t>Avg. Y/Y Change</t>
  </si>
  <si>
    <t>If using this data in a published report, please cite SIFMA as the source</t>
  </si>
  <si>
    <t>Security:</t>
  </si>
  <si>
    <t>Units:</t>
  </si>
  <si>
    <t>$ Billion</t>
  </si>
  <si>
    <t>Series:</t>
  </si>
  <si>
    <t>Cboe Exchange, Inc.</t>
  </si>
  <si>
    <t>Source:</t>
  </si>
  <si>
    <t>Note:</t>
  </si>
  <si>
    <t>Total</t>
  </si>
  <si>
    <t>Average Daily Trading Share Volume</t>
  </si>
  <si>
    <t>Average Daily Trading Dollar Volume</t>
  </si>
  <si>
    <t>ADV  = average daily trading volume. Tape A = NYSE listed stocks, Tape C = Nasdaq listed stocks, Tape B = formerly regionals, now mostly NYSE ARCA. ICE = Intercontinental Exchange = NYSE, Arca, National, Chicago, American; Nasdaq = Nasdaq, BX, PHLX; Cboe = BZX, BYX, EDGX, EDGA; Other = 2008-2010 International Securities Exchange (ISE), 2016-2019 IEX, 2020+ IEX, MIAX, MEMX.</t>
  </si>
  <si>
    <t>Market Index Prices &amp; Volatility</t>
  </si>
  <si>
    <t>Bloomberg</t>
  </si>
  <si>
    <t>Dealogic</t>
  </si>
  <si>
    <t>By Tape</t>
  </si>
  <si>
    <t>By Exchange</t>
  </si>
  <si>
    <t>US Equities: Dollar Market Volume</t>
  </si>
  <si>
    <t>US Equities: Share Market Volume</t>
  </si>
  <si>
    <t>Capital Formation</t>
  </si>
  <si>
    <t>US Equities: Capital Formation, Market Volume, Index Prices &amp; Volatility</t>
  </si>
  <si>
    <t>US Equity</t>
  </si>
  <si>
    <t>$, #</t>
  </si>
  <si>
    <t># Million</t>
  </si>
  <si>
    <t>M/M or Q/Q Change</t>
  </si>
  <si>
    <t>EOP M/M or Q/Q Change</t>
  </si>
  <si>
    <t>Avg. M/M or Q/Q Change</t>
  </si>
  <si>
    <t>Total CS = common stock = IPOs + Secondaries. Excludes BDCs, SPACs, ETFs, CLEFs &amp; rights offers.</t>
  </si>
  <si>
    <t>4Q22</t>
  </si>
  <si>
    <t>1Q23</t>
  </si>
  <si>
    <t>2Q23</t>
  </si>
  <si>
    <t>3Q23</t>
  </si>
  <si>
    <t>4Q23</t>
  </si>
  <si>
    <t>YTD 2024</t>
  </si>
  <si>
    <t>1Q24</t>
  </si>
  <si>
    <t>2Q24</t>
  </si>
  <si>
    <t>3Q24</t>
  </si>
  <si>
    <t>This workbook is subject to the Terms of Use applicable to SIFMA’s website, available at http://www.sifma.org/legal. Copyright © 2025</t>
  </si>
  <si>
    <t>4Q24</t>
  </si>
  <si>
    <t>January 2025</t>
  </si>
  <si>
    <t>YTD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</si>
</sst>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
    <numFmt numFmtId="167" formatCode="[$-409]mmm\-yy;@"/>
    <numFmt numFmtId="168" formatCode="#,##0.00000"/>
    <numFmt numFmtId="169" formatCode="m/d/yy;@"/>
  </numFmts>
  <fonts count="73">
    <font>
      <sz val="11"/>
      <color theme="1"/>
      <name val="Arial"/>
      <family val="2"/>
      <scheme val="minor"/>
    </font>
    <font>
      <sz val="11"/>
      <color indexed="8"/>
      <name val="Calibri"/>
      <family val="2"/>
    </font>
    <font>
      <sz val="10"/>
      <name val="Arial"/>
      <family val="2"/>
    </font>
    <font>
      <sz val="10"/>
      <name val="N Helvetica Narrow"/>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color indexed="8"/>
      <name val="Arial"/>
      <family val="2"/>
    </font>
    <font>
      <b/>
      <sz val="18"/>
      <color indexed="62"/>
      <name val="Cambria"/>
      <family val="2"/>
    </font>
    <font>
      <sz val="8"/>
      <name val="Calibri"/>
      <family val="2"/>
    </font>
    <font>
      <sz val="8"/>
      <name val="Arial"/>
      <family val="2"/>
    </font>
    <font>
      <sz val="9"/>
      <color indexed="8"/>
      <name val="Arial"/>
      <family val="2"/>
    </font>
    <font>
      <sz val="11"/>
      <color theme="1"/>
      <name val="Arial"/>
      <family val="2"/>
      <scheme val="minor"/>
    </font>
    <font>
      <sz val="11"/>
      <color theme="0"/>
      <name val="Arial"/>
      <family val="2"/>
      <scheme val="minor"/>
    </font>
    <font>
      <sz val="11"/>
      <color rgb="FF9C0006"/>
      <name val="Arial"/>
      <family val="2"/>
      <scheme val="minor"/>
    </font>
    <font>
      <b/>
      <sz val="11"/>
      <color rgb="FFFA7D00"/>
      <name val="Arial"/>
      <family val="2"/>
      <scheme val="minor"/>
    </font>
    <font>
      <b/>
      <sz val="11"/>
      <color theme="0"/>
      <name val="Arial"/>
      <family val="2"/>
      <scheme val="minor"/>
    </font>
    <font>
      <i/>
      <sz val="11"/>
      <color rgb="FF7F7F7F"/>
      <name val="Arial"/>
      <family val="2"/>
      <scheme val="minor"/>
    </font>
    <font>
      <sz val="11"/>
      <color rgb="FF006100"/>
      <name val="Arial"/>
      <family val="2"/>
      <scheme val="minor"/>
    </font>
    <font>
      <b/>
      <sz val="15"/>
      <color theme="3"/>
      <name val="Arial"/>
      <family val="2"/>
      <scheme val="minor"/>
    </font>
    <font>
      <b/>
      <sz val="13"/>
      <color theme="3"/>
      <name val="Arial"/>
      <family val="2"/>
      <scheme val="minor"/>
    </font>
    <font>
      <b/>
      <sz val="11"/>
      <color theme="3"/>
      <name val="Arial"/>
      <family val="2"/>
      <scheme val="minor"/>
    </font>
    <font>
      <u/>
      <sz val="10"/>
      <color theme="10"/>
      <name val="N Helvetica Narrow"/>
    </font>
    <font>
      <sz val="11"/>
      <color rgb="FF3F3F76"/>
      <name val="Arial"/>
      <family val="2"/>
      <scheme val="minor"/>
    </font>
    <font>
      <sz val="11"/>
      <color rgb="FFFA7D00"/>
      <name val="Arial"/>
      <family val="2"/>
      <scheme val="minor"/>
    </font>
    <font>
      <sz val="11"/>
      <color rgb="FF9C6500"/>
      <name val="Arial"/>
      <family val="2"/>
      <scheme val="minor"/>
    </font>
    <font>
      <b/>
      <sz val="11"/>
      <color rgb="FF3F3F3F"/>
      <name val="Arial"/>
      <family val="2"/>
      <scheme val="minor"/>
    </font>
    <font>
      <b/>
      <sz val="18"/>
      <color theme="3"/>
      <name val="Arial"/>
      <family val="2"/>
      <scheme val="major"/>
    </font>
    <font>
      <b/>
      <sz val="11"/>
      <color theme="1"/>
      <name val="Arial"/>
      <family val="2"/>
      <scheme val="minor"/>
    </font>
    <font>
      <sz val="11"/>
      <color rgb="FFFF0000"/>
      <name val="Arial"/>
      <family val="2"/>
      <scheme val="minor"/>
    </font>
    <font>
      <sz val="10"/>
      <color theme="1"/>
      <name val="Arial"/>
      <family val="2"/>
    </font>
    <font>
      <b/>
      <sz val="10"/>
      <color theme="1"/>
      <name val="Arial"/>
      <family val="2"/>
    </font>
    <font>
      <u/>
      <sz val="10"/>
      <color theme="10"/>
      <name val="Arial"/>
      <family val="2"/>
    </font>
    <font>
      <sz val="8"/>
      <color rgb="FF000000"/>
      <name val="Arial"/>
      <family val="2"/>
    </font>
    <font>
      <sz val="8"/>
      <color theme="1"/>
      <name val="Arial"/>
      <family val="2"/>
    </font>
    <font>
      <sz val="9"/>
      <color theme="1"/>
      <name val="Arial"/>
      <family val="2"/>
    </font>
    <font>
      <b/>
      <i/>
      <sz val="10"/>
      <color theme="4"/>
      <name val="Arial"/>
      <family val="2"/>
    </font>
    <font>
      <sz val="9"/>
      <color theme="5"/>
      <name val="Arial"/>
      <family val="2"/>
    </font>
    <font>
      <sz val="10"/>
      <color theme="5"/>
      <name val="Arial"/>
      <family val="2"/>
    </font>
    <font>
      <sz val="8"/>
      <color theme="5"/>
      <name val="Arial"/>
      <family val="2"/>
    </font>
    <font>
      <b/>
      <sz val="9"/>
      <name val="Arial"/>
      <family val="2"/>
    </font>
    <font>
      <sz val="9"/>
      <name val="Arial"/>
      <family val="2"/>
    </font>
    <font>
      <b/>
      <sz val="9"/>
      <color indexed="8"/>
      <name val="Arial"/>
      <family val="2"/>
    </font>
    <font>
      <b/>
      <sz val="10"/>
      <color theme="5"/>
      <name val="Arial"/>
      <family val="2"/>
    </font>
    <font>
      <b/>
      <sz val="9"/>
      <color theme="1"/>
      <name val="Arial"/>
      <family val="2"/>
    </font>
    <font>
      <b/>
      <i/>
      <sz val="9"/>
      <color theme="1"/>
      <name val="Arial"/>
      <family val="2"/>
    </font>
    <font>
      <u/>
      <sz val="10"/>
      <color theme="10"/>
      <name val="Arial"/>
      <family val="2"/>
      <scheme val="major"/>
    </font>
    <font>
      <u/>
      <sz val="10"/>
      <color theme="10"/>
      <name val="Arial"/>
      <family val="2"/>
      <scheme val="minor"/>
    </font>
    <font>
      <u/>
      <sz val="10"/>
      <color rgb="FF7030A0"/>
      <name val="Arial"/>
      <family val="2"/>
      <scheme val="minor"/>
    </font>
    <font>
      <sz val="8"/>
      <name val="Arial"/>
      <family val="2"/>
      <scheme val="minor"/>
    </font>
    <font>
      <sz val="10"/>
      <color theme="4"/>
      <name val="Arial"/>
      <family val="2"/>
    </font>
    <font>
      <sz val="8"/>
      <color theme="4"/>
      <name val="Arial"/>
      <family val="2"/>
    </font>
    <font>
      <sz val="9"/>
      <color theme="4"/>
      <name val="Arial"/>
      <family val="2"/>
    </font>
    <font>
      <b/>
      <sz val="9"/>
      <color theme="4"/>
      <name val="Arial"/>
      <family val="2"/>
    </font>
    <font>
      <b/>
      <sz val="10"/>
      <color theme="4"/>
      <name val="Arial"/>
      <family val="2"/>
    </font>
  </fonts>
  <fills count="59">
    <fill>
      <patternFill patternType="none"/>
    </fill>
    <fill>
      <patternFill patternType="gray125"/>
    </fill>
    <fill>
      <patternFill patternType="solid">
        <fgColor indexed="42"/>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9"/>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5"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thin">
        <color indexed="64"/>
      </top>
      <bottom style="double">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13">
    <xf numFmtId="0" fontId="0" fillId="0" borderId="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5"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1" fillId="38"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2" borderId="0" applyNumberFormat="0" applyBorder="0" applyAlignment="0" applyProtection="0"/>
    <xf numFmtId="0" fontId="31" fillId="39"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0" borderId="0" applyNumberFormat="0" applyBorder="0" applyAlignment="0" applyProtection="0"/>
    <xf numFmtId="0" fontId="4" fillId="17" borderId="0" applyNumberFormat="0" applyBorder="0" applyAlignment="0" applyProtection="0"/>
    <xf numFmtId="0" fontId="4" fillId="10" borderId="0" applyNumberFormat="0" applyBorder="0" applyAlignment="0" applyProtection="0"/>
    <xf numFmtId="0" fontId="31" fillId="4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3" borderId="0" applyNumberFormat="0" applyBorder="0" applyAlignment="0" applyProtection="0"/>
    <xf numFmtId="0" fontId="4" fillId="5" borderId="0" applyNumberFormat="0" applyBorder="0" applyAlignment="0" applyProtection="0"/>
    <xf numFmtId="0" fontId="4" fillId="18" borderId="0" applyNumberFormat="0" applyBorder="0" applyAlignment="0" applyProtection="0"/>
    <xf numFmtId="0" fontId="4" fillId="5" borderId="0" applyNumberFormat="0" applyBorder="0" applyAlignment="0" applyProtection="0"/>
    <xf numFmtId="0" fontId="31" fillId="44"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31" fillId="45"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31" fillId="4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31" fillId="47"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2" borderId="0" applyNumberFormat="0" applyBorder="0" applyAlignment="0" applyProtection="0"/>
    <xf numFmtId="0" fontId="31" fillId="48"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2" fillId="50"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33" fillId="51" borderId="16" applyNumberFormat="0" applyAlignment="0" applyProtection="0"/>
    <xf numFmtId="0" fontId="6" fillId="24" borderId="1" applyNumberFormat="0" applyAlignment="0" applyProtection="0"/>
    <xf numFmtId="0" fontId="6" fillId="10" borderId="1" applyNumberFormat="0" applyAlignment="0" applyProtection="0"/>
    <xf numFmtId="0" fontId="6" fillId="24" borderId="1" applyNumberFormat="0" applyAlignment="0" applyProtection="0"/>
    <xf numFmtId="0" fontId="34" fillId="52" borderId="17" applyNumberFormat="0" applyAlignment="0" applyProtection="0"/>
    <xf numFmtId="0" fontId="7" fillId="25" borderId="2" applyNumberFormat="0" applyAlignment="0" applyProtection="0"/>
    <xf numFmtId="0" fontId="7" fillId="25" borderId="2" applyNumberFormat="0" applyAlignment="0" applyProtection="0"/>
    <xf numFmtId="4" fontId="2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 fontId="20"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0" fontId="35"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6" fillId="5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21" fillId="0" borderId="0"/>
    <xf numFmtId="0" fontId="37" fillId="0" borderId="18" applyNumberFormat="0" applyFill="0" applyAlignment="0" applyProtection="0"/>
    <xf numFmtId="0" fontId="22" fillId="0" borderId="3" applyNumberFormat="0" applyFill="0" applyAlignment="0" applyProtection="0"/>
    <xf numFmtId="0" fontId="10" fillId="0" borderId="4" applyNumberFormat="0" applyFill="0" applyAlignment="0" applyProtection="0"/>
    <xf numFmtId="0" fontId="22" fillId="0" borderId="3" applyNumberFormat="0" applyFill="0" applyAlignment="0" applyProtection="0"/>
    <xf numFmtId="0" fontId="38" fillId="0" borderId="19" applyNumberFormat="0" applyFill="0" applyAlignment="0" applyProtection="0"/>
    <xf numFmtId="0" fontId="23" fillId="0" borderId="5" applyNumberFormat="0" applyFill="0" applyAlignment="0" applyProtection="0"/>
    <xf numFmtId="0" fontId="11" fillId="0" borderId="5" applyNumberFormat="0" applyFill="0" applyAlignment="0" applyProtection="0"/>
    <xf numFmtId="0" fontId="23" fillId="0" borderId="5" applyNumberFormat="0" applyFill="0" applyAlignment="0" applyProtection="0"/>
    <xf numFmtId="0" fontId="39" fillId="0" borderId="20" applyNumberFormat="0" applyFill="0" applyAlignment="0" applyProtection="0"/>
    <xf numFmtId="0" fontId="24" fillId="0" borderId="6" applyNumberFormat="0" applyFill="0" applyAlignment="0" applyProtection="0"/>
    <xf numFmtId="0" fontId="12" fillId="0" borderId="7" applyNumberFormat="0" applyFill="0" applyAlignment="0" applyProtection="0"/>
    <xf numFmtId="0" fontId="24" fillId="0" borderId="6" applyNumberFormat="0" applyFill="0" applyAlignment="0" applyProtection="0"/>
    <xf numFmtId="0" fontId="39" fillId="0" borderId="0" applyNumberFormat="0" applyFill="0" applyBorder="0" applyAlignment="0" applyProtection="0"/>
    <xf numFmtId="0" fontId="24" fillId="0" borderId="0" applyNumberFormat="0" applyFill="0" applyBorder="0" applyAlignment="0" applyProtection="0"/>
    <xf numFmtId="0" fontId="12" fillId="0" borderId="0" applyNumberFormat="0" applyFill="0" applyBorder="0" applyAlignment="0" applyProtection="0"/>
    <xf numFmtId="0" fontId="24" fillId="0" borderId="0" applyNumberFormat="0" applyFill="0" applyBorder="0" applyAlignment="0" applyProtection="0"/>
    <xf numFmtId="0" fontId="65"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54" borderId="16" applyNumberFormat="0" applyAlignment="0" applyProtection="0"/>
    <xf numFmtId="0" fontId="13" fillId="13" borderId="1" applyNumberFormat="0" applyAlignment="0" applyProtection="0"/>
    <xf numFmtId="0" fontId="13" fillId="3" borderId="1" applyNumberFormat="0" applyAlignment="0" applyProtection="0"/>
    <xf numFmtId="0" fontId="13" fillId="13" borderId="1" applyNumberFormat="0" applyAlignment="0" applyProtection="0"/>
    <xf numFmtId="0" fontId="42" fillId="0" borderId="21"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43" fillId="55"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3" fillId="0" borderId="0"/>
    <xf numFmtId="0" fontId="3" fillId="0" borderId="0"/>
    <xf numFmtId="0" fontId="30" fillId="0" borderId="0"/>
    <xf numFmtId="0" fontId="30" fillId="0" borderId="0"/>
    <xf numFmtId="0" fontId="30"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0" fillId="0" borderId="0"/>
    <xf numFmtId="0" fontId="2" fillId="0" borderId="0"/>
    <xf numFmtId="0" fontId="30" fillId="0" borderId="0"/>
    <xf numFmtId="0" fontId="2" fillId="0" borderId="0"/>
    <xf numFmtId="0" fontId="2" fillId="0" borderId="0"/>
    <xf numFmtId="0" fontId="2" fillId="0" borderId="0"/>
    <xf numFmtId="0" fontId="2" fillId="0" borderId="0"/>
    <xf numFmtId="0" fontId="30" fillId="0" borderId="0"/>
    <xf numFmtId="0" fontId="2" fillId="0" borderId="0"/>
    <xf numFmtId="0" fontId="25" fillId="0" borderId="0"/>
    <xf numFmtId="0" fontId="2" fillId="0" borderId="0"/>
    <xf numFmtId="0" fontId="30" fillId="0" borderId="0"/>
    <xf numFmtId="0" fontId="2" fillId="0" borderId="0"/>
    <xf numFmtId="0" fontId="3" fillId="0" borderId="0"/>
    <xf numFmtId="0" fontId="2" fillId="0" borderId="0"/>
    <xf numFmtId="0" fontId="30" fillId="0" borderId="0"/>
    <xf numFmtId="0" fontId="2" fillId="0" borderId="0"/>
    <xf numFmtId="0" fontId="3" fillId="0" borderId="0"/>
    <xf numFmtId="0" fontId="2" fillId="0" borderId="0"/>
    <xf numFmtId="0" fontId="25" fillId="0" borderId="0"/>
    <xf numFmtId="0" fontId="30" fillId="0" borderId="0"/>
    <xf numFmtId="0" fontId="2" fillId="0" borderId="0"/>
    <xf numFmtId="0" fontId="25" fillId="0" borderId="0"/>
    <xf numFmtId="0" fontId="30" fillId="0" borderId="0"/>
    <xf numFmtId="0" fontId="2" fillId="0" borderId="0"/>
    <xf numFmtId="0" fontId="30" fillId="0" borderId="0"/>
    <xf numFmtId="0" fontId="25" fillId="0" borderId="0"/>
    <xf numFmtId="0" fontId="30" fillId="0" borderId="0"/>
    <xf numFmtId="0" fontId="25" fillId="0" borderId="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1" fillId="7" borderId="9"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44" fillId="51" borderId="23" applyNumberFormat="0" applyAlignment="0" applyProtection="0"/>
    <xf numFmtId="0" fontId="16" fillId="24" borderId="10" applyNumberFormat="0" applyAlignment="0" applyProtection="0"/>
    <xf numFmtId="0" fontId="16" fillId="10" borderId="10" applyNumberFormat="0" applyAlignment="0" applyProtection="0"/>
    <xf numFmtId="0" fontId="16" fillId="24" borderId="10" applyNumberFormat="0" applyAlignment="0" applyProtection="0"/>
    <xf numFmtId="9" fontId="3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0" fontId="45" fillId="0" borderId="0" applyNumberFormat="0" applyFill="0" applyBorder="0" applyAlignment="0" applyProtection="0"/>
    <xf numFmtId="0" fontId="26"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46" fillId="0" borderId="24" applyNumberFormat="0" applyFill="0" applyAlignment="0" applyProtection="0"/>
    <xf numFmtId="0" fontId="18" fillId="0" borderId="11" applyNumberFormat="0" applyFill="0" applyAlignment="0" applyProtection="0"/>
    <xf numFmtId="0" fontId="18" fillId="0" borderId="12" applyNumberFormat="0" applyFill="0" applyAlignment="0" applyProtection="0"/>
    <xf numFmtId="0" fontId="18" fillId="0" borderId="11" applyNumberFormat="0" applyFill="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6" fillId="0" borderId="0" applyNumberFormat="0" applyFill="0" applyBorder="0" applyAlignment="0" applyProtection="0"/>
  </cellStyleXfs>
  <cellXfs count="119">
    <xf numFmtId="0" fontId="0" fillId="0" borderId="0" xfId="0"/>
    <xf numFmtId="0" fontId="48" fillId="57" borderId="0" xfId="337" applyFont="1" applyFill="1"/>
    <xf numFmtId="0" fontId="49" fillId="57" borderId="0" xfId="337" applyFont="1" applyFill="1"/>
    <xf numFmtId="49" fontId="49" fillId="57" borderId="0" xfId="337" applyNumberFormat="1" applyFont="1" applyFill="1" applyAlignment="1">
      <alignment horizontal="left"/>
    </xf>
    <xf numFmtId="0" fontId="50" fillId="57" borderId="0" xfId="312" applyFont="1" applyFill="1" applyAlignment="1" applyProtection="1"/>
    <xf numFmtId="49" fontId="48" fillId="57" borderId="0" xfId="337" applyNumberFormat="1" applyFont="1" applyFill="1" applyAlignment="1">
      <alignment horizontal="left"/>
    </xf>
    <xf numFmtId="14" fontId="48" fillId="57" borderId="0" xfId="337" applyNumberFormat="1" applyFont="1" applyFill="1" applyAlignment="1">
      <alignment horizontal="left"/>
    </xf>
    <xf numFmtId="0" fontId="50" fillId="57" borderId="0" xfId="313" applyFont="1" applyFill="1" applyAlignment="1" applyProtection="1"/>
    <xf numFmtId="0" fontId="49" fillId="57" borderId="0" xfId="0" applyFont="1" applyFill="1" applyAlignment="1">
      <alignment horizontal="left"/>
    </xf>
    <xf numFmtId="0" fontId="48" fillId="57" borderId="0" xfId="0" applyFont="1" applyFill="1" applyAlignment="1">
      <alignment horizontal="center"/>
    </xf>
    <xf numFmtId="0" fontId="48" fillId="57" borderId="0" xfId="0" applyFont="1" applyFill="1"/>
    <xf numFmtId="0" fontId="51" fillId="57" borderId="0" xfId="340" applyFont="1" applyFill="1" applyAlignment="1">
      <alignment horizontal="left" wrapText="1"/>
    </xf>
    <xf numFmtId="0" fontId="52" fillId="57" borderId="0" xfId="337" applyFont="1" applyFill="1"/>
    <xf numFmtId="0" fontId="28" fillId="57" borderId="0" xfId="340" applyFont="1" applyFill="1" applyAlignment="1">
      <alignment horizontal="left"/>
    </xf>
    <xf numFmtId="0" fontId="52" fillId="57" borderId="0" xfId="0" applyFont="1" applyFill="1"/>
    <xf numFmtId="0" fontId="52" fillId="57" borderId="0" xfId="0" applyFont="1" applyFill="1" applyAlignment="1">
      <alignment horizontal="left" vertical="center"/>
    </xf>
    <xf numFmtId="0" fontId="28" fillId="57" borderId="0" xfId="0" applyFont="1" applyFill="1" applyAlignment="1">
      <alignment horizontal="left" vertical="center"/>
    </xf>
    <xf numFmtId="0" fontId="52" fillId="57" borderId="0" xfId="0" applyFont="1" applyFill="1" applyAlignment="1">
      <alignment horizontal="left"/>
    </xf>
    <xf numFmtId="0" fontId="52" fillId="57" borderId="0" xfId="0" applyFont="1" applyFill="1" applyAlignment="1">
      <alignment horizontal="center"/>
    </xf>
    <xf numFmtId="0" fontId="48" fillId="57" borderId="0" xfId="337" applyFont="1" applyFill="1" applyAlignment="1">
      <alignment horizontal="left"/>
    </xf>
    <xf numFmtId="0" fontId="54" fillId="57" borderId="0" xfId="337" applyFont="1" applyFill="1"/>
    <xf numFmtId="0" fontId="55" fillId="57" borderId="0" xfId="0" applyFont="1" applyFill="1"/>
    <xf numFmtId="0" fontId="55" fillId="57" borderId="0" xfId="0" applyFont="1" applyFill="1" applyAlignment="1">
      <alignment horizontal="left" vertical="center"/>
    </xf>
    <xf numFmtId="0" fontId="55" fillId="57" borderId="0" xfId="0" applyFont="1" applyFill="1" applyAlignment="1">
      <alignment horizontal="left"/>
    </xf>
    <xf numFmtId="165" fontId="55" fillId="57" borderId="0" xfId="392" applyNumberFormat="1" applyFont="1" applyFill="1" applyAlignment="1">
      <alignment horizontal="center" vertical="center"/>
    </xf>
    <xf numFmtId="0" fontId="55" fillId="57" borderId="0" xfId="0" applyFont="1" applyFill="1" applyAlignment="1">
      <alignment horizontal="center" vertical="center"/>
    </xf>
    <xf numFmtId="168" fontId="55" fillId="57" borderId="0" xfId="0" applyNumberFormat="1" applyFont="1" applyFill="1" applyAlignment="1">
      <alignment horizontal="left" vertical="center"/>
    </xf>
    <xf numFmtId="166" fontId="55" fillId="57" borderId="0" xfId="356" applyNumberFormat="1" applyFont="1" applyFill="1" applyAlignment="1">
      <alignment horizontal="center"/>
    </xf>
    <xf numFmtId="0" fontId="57" fillId="57" borderId="0" xfId="0" applyFont="1" applyFill="1"/>
    <xf numFmtId="0" fontId="57" fillId="57" borderId="0" xfId="0" applyFont="1" applyFill="1" applyAlignment="1">
      <alignment horizontal="left" vertical="center"/>
    </xf>
    <xf numFmtId="49" fontId="48" fillId="57" borderId="0" xfId="337" quotePrefix="1" applyNumberFormat="1" applyFont="1" applyFill="1" applyAlignment="1">
      <alignment horizontal="left"/>
    </xf>
    <xf numFmtId="0" fontId="49" fillId="57" borderId="0" xfId="0" applyFont="1" applyFill="1"/>
    <xf numFmtId="0" fontId="53" fillId="57" borderId="0" xfId="0" applyFont="1" applyFill="1" applyAlignment="1">
      <alignment horizontal="center"/>
    </xf>
    <xf numFmtId="0" fontId="53" fillId="57" borderId="0" xfId="0" applyFont="1" applyFill="1"/>
    <xf numFmtId="0" fontId="53" fillId="57" borderId="0" xfId="0" applyFont="1" applyFill="1" applyAlignment="1">
      <alignment horizontal="left"/>
    </xf>
    <xf numFmtId="0" fontId="53" fillId="57" borderId="0" xfId="0" applyFont="1" applyFill="1" applyAlignment="1">
      <alignment horizontal="left" vertical="center"/>
    </xf>
    <xf numFmtId="0" fontId="29" fillId="57" borderId="0" xfId="0" applyFont="1" applyFill="1" applyAlignment="1">
      <alignment horizontal="left" vertical="center"/>
    </xf>
    <xf numFmtId="0" fontId="58" fillId="57" borderId="15" xfId="0" applyFont="1" applyFill="1" applyBorder="1" applyAlignment="1">
      <alignment horizontal="center" vertical="center"/>
    </xf>
    <xf numFmtId="0" fontId="29" fillId="57" borderId="13" xfId="0" applyFont="1" applyFill="1" applyBorder="1" applyAlignment="1">
      <alignment horizontal="left"/>
    </xf>
    <xf numFmtId="0" fontId="60" fillId="57" borderId="13" xfId="0" applyFont="1" applyFill="1" applyBorder="1" applyAlignment="1">
      <alignment horizontal="center"/>
    </xf>
    <xf numFmtId="166" fontId="59" fillId="57" borderId="0" xfId="356" applyNumberFormat="1" applyFont="1" applyFill="1" applyAlignment="1">
      <alignment horizontal="center"/>
    </xf>
    <xf numFmtId="0" fontId="59" fillId="57" borderId="0" xfId="0" applyFont="1" applyFill="1" applyAlignment="1">
      <alignment horizontal="left" vertical="center"/>
    </xf>
    <xf numFmtId="0" fontId="61" fillId="57" borderId="0" xfId="0" applyFont="1" applyFill="1"/>
    <xf numFmtId="0" fontId="60" fillId="57" borderId="13" xfId="0" applyFont="1" applyFill="1" applyBorder="1" applyAlignment="1">
      <alignment horizontal="center" wrapText="1"/>
    </xf>
    <xf numFmtId="168" fontId="53" fillId="57" borderId="0" xfId="0" applyNumberFormat="1" applyFont="1" applyFill="1" applyAlignment="1">
      <alignment horizontal="left" vertical="center"/>
    </xf>
    <xf numFmtId="0" fontId="58" fillId="57" borderId="0" xfId="0" applyFont="1" applyFill="1" applyAlignment="1">
      <alignment vertical="center"/>
    </xf>
    <xf numFmtId="4" fontId="53" fillId="57" borderId="0" xfId="0" applyNumberFormat="1" applyFont="1" applyFill="1" applyAlignment="1">
      <alignment horizontal="center" vertical="center"/>
    </xf>
    <xf numFmtId="2" fontId="53" fillId="57" borderId="0" xfId="0" applyNumberFormat="1" applyFont="1" applyFill="1" applyAlignment="1">
      <alignment horizontal="center"/>
    </xf>
    <xf numFmtId="4" fontId="53" fillId="57" borderId="0" xfId="0" applyNumberFormat="1" applyFont="1" applyFill="1" applyAlignment="1">
      <alignment horizontal="center"/>
    </xf>
    <xf numFmtId="0" fontId="59" fillId="57" borderId="0" xfId="0" applyFont="1" applyFill="1" applyAlignment="1">
      <alignment horizontal="center" vertical="center"/>
    </xf>
    <xf numFmtId="0" fontId="58" fillId="57" borderId="14" xfId="0" applyFont="1" applyFill="1" applyBorder="1" applyAlignment="1">
      <alignment horizontal="center"/>
    </xf>
    <xf numFmtId="0" fontId="58" fillId="57" borderId="14" xfId="0" applyFont="1" applyFill="1" applyBorder="1" applyAlignment="1">
      <alignment horizontal="center" wrapText="1"/>
    </xf>
    <xf numFmtId="0" fontId="59" fillId="57" borderId="0" xfId="0" applyFont="1" applyFill="1" applyAlignment="1">
      <alignment horizontal="left"/>
    </xf>
    <xf numFmtId="0" fontId="59" fillId="57" borderId="0" xfId="340" applyFont="1" applyFill="1" applyAlignment="1">
      <alignment horizontal="left"/>
    </xf>
    <xf numFmtId="166" fontId="59" fillId="57" borderId="0" xfId="340" applyNumberFormat="1" applyFont="1" applyFill="1" applyAlignment="1">
      <alignment horizontal="center"/>
    </xf>
    <xf numFmtId="164" fontId="59" fillId="57" borderId="0" xfId="340" applyNumberFormat="1" applyFont="1" applyFill="1" applyAlignment="1">
      <alignment horizontal="center"/>
    </xf>
    <xf numFmtId="0" fontId="59" fillId="57" borderId="0" xfId="340" applyFont="1" applyFill="1" applyAlignment="1">
      <alignment horizontal="center"/>
    </xf>
    <xf numFmtId="165" fontId="59" fillId="57" borderId="0" xfId="392" applyNumberFormat="1" applyFont="1" applyFill="1" applyAlignment="1">
      <alignment horizontal="center"/>
    </xf>
    <xf numFmtId="167" fontId="53" fillId="57" borderId="0" xfId="0" quotePrefix="1" applyNumberFormat="1" applyFont="1" applyFill="1" applyAlignment="1">
      <alignment horizontal="left"/>
    </xf>
    <xf numFmtId="164" fontId="59" fillId="57" borderId="0" xfId="0" applyNumberFormat="1" applyFont="1" applyFill="1" applyAlignment="1">
      <alignment horizontal="center" vertical="center"/>
    </xf>
    <xf numFmtId="0" fontId="58" fillId="57" borderId="0" xfId="0" applyFont="1" applyFill="1" applyAlignment="1">
      <alignment horizontal="left" vertical="center"/>
    </xf>
    <xf numFmtId="169" fontId="48" fillId="57" borderId="0" xfId="337" applyNumberFormat="1" applyFont="1" applyFill="1" applyAlignment="1">
      <alignment horizontal="left"/>
    </xf>
    <xf numFmtId="0" fontId="64" fillId="57" borderId="0" xfId="312" applyFont="1" applyFill="1" applyAlignment="1" applyProtection="1"/>
    <xf numFmtId="0" fontId="56" fillId="57" borderId="0" xfId="0" applyFont="1" applyFill="1"/>
    <xf numFmtId="0" fontId="28" fillId="57" borderId="0" xfId="340" applyFont="1" applyFill="1" applyAlignment="1">
      <alignment horizontal="left" vertical="top" wrapText="1"/>
    </xf>
    <xf numFmtId="0" fontId="65" fillId="57" borderId="0" xfId="312" applyFill="1" applyAlignment="1" applyProtection="1"/>
    <xf numFmtId="0" fontId="63" fillId="57" borderId="13" xfId="0" applyFont="1" applyFill="1" applyBorder="1" applyAlignment="1">
      <alignment horizontal="left"/>
    </xf>
    <xf numFmtId="3" fontId="59" fillId="57" borderId="0" xfId="356" applyNumberFormat="1" applyFont="1" applyFill="1" applyAlignment="1">
      <alignment horizontal="center"/>
    </xf>
    <xf numFmtId="2" fontId="59" fillId="57" borderId="0" xfId="0" applyNumberFormat="1" applyFont="1" applyFill="1" applyAlignment="1">
      <alignment horizontal="center" vertical="center"/>
    </xf>
    <xf numFmtId="2" fontId="59" fillId="57" borderId="0" xfId="0" applyNumberFormat="1" applyFont="1" applyFill="1" applyAlignment="1">
      <alignment horizontal="left" vertical="center"/>
    </xf>
    <xf numFmtId="0" fontId="68" fillId="57" borderId="0" xfId="0" applyFont="1" applyFill="1" applyAlignment="1">
      <alignment horizontal="center"/>
    </xf>
    <xf numFmtId="0" fontId="69" fillId="57" borderId="0" xfId="0" applyFont="1" applyFill="1" applyAlignment="1">
      <alignment horizontal="center"/>
    </xf>
    <xf numFmtId="0" fontId="70" fillId="57" borderId="0" xfId="0" applyFont="1" applyFill="1" applyAlignment="1">
      <alignment horizontal="center"/>
    </xf>
    <xf numFmtId="0" fontId="70" fillId="57" borderId="0" xfId="0" applyFont="1" applyFill="1" applyAlignment="1">
      <alignment horizontal="center" vertical="center"/>
    </xf>
    <xf numFmtId="0" fontId="71" fillId="57" borderId="14" xfId="0" applyFont="1" applyFill="1" applyBorder="1" applyAlignment="1">
      <alignment horizontal="center" wrapText="1"/>
    </xf>
    <xf numFmtId="0" fontId="70" fillId="57" borderId="0" xfId="0" applyFont="1" applyFill="1" applyAlignment="1">
      <alignment horizontal="center" wrapText="1"/>
    </xf>
    <xf numFmtId="165" fontId="70" fillId="57" borderId="0" xfId="356" applyNumberFormat="1" applyFont="1" applyFill="1" applyAlignment="1">
      <alignment horizontal="center"/>
    </xf>
    <xf numFmtId="165" fontId="70" fillId="57" borderId="0" xfId="0" applyNumberFormat="1" applyFont="1" applyFill="1" applyAlignment="1">
      <alignment horizontal="center" vertical="center"/>
    </xf>
    <xf numFmtId="165" fontId="70" fillId="57" borderId="0" xfId="392" applyNumberFormat="1" applyFont="1" applyFill="1" applyAlignment="1">
      <alignment horizontal="center" vertical="center"/>
    </xf>
    <xf numFmtId="165" fontId="70" fillId="57" borderId="0" xfId="0" applyNumberFormat="1" applyFont="1" applyFill="1" applyAlignment="1">
      <alignment horizontal="left" vertical="center"/>
    </xf>
    <xf numFmtId="165" fontId="70" fillId="57" borderId="0" xfId="392" applyNumberFormat="1" applyFont="1" applyFill="1" applyAlignment="1">
      <alignment horizontal="center"/>
    </xf>
    <xf numFmtId="165" fontId="70" fillId="57" borderId="0" xfId="0" applyNumberFormat="1" applyFont="1" applyFill="1" applyAlignment="1">
      <alignment horizontal="center"/>
    </xf>
    <xf numFmtId="165" fontId="70" fillId="57" borderId="0" xfId="0" applyNumberFormat="1" applyFont="1" applyFill="1"/>
    <xf numFmtId="2" fontId="70" fillId="57" borderId="0" xfId="0" applyNumberFormat="1" applyFont="1" applyFill="1" applyAlignment="1">
      <alignment horizontal="center" vertical="center"/>
    </xf>
    <xf numFmtId="0" fontId="59" fillId="58" borderId="0" xfId="0" applyFont="1" applyFill="1" applyAlignment="1">
      <alignment horizontal="left" vertical="center"/>
    </xf>
    <xf numFmtId="164" fontId="59" fillId="58" borderId="0" xfId="340" applyNumberFormat="1" applyFont="1" applyFill="1" applyAlignment="1">
      <alignment horizontal="center"/>
    </xf>
    <xf numFmtId="165" fontId="70" fillId="58" borderId="0" xfId="392" applyNumberFormat="1" applyFont="1" applyFill="1" applyAlignment="1">
      <alignment horizontal="center" vertical="center"/>
    </xf>
    <xf numFmtId="165" fontId="70" fillId="58" borderId="0" xfId="0" applyNumberFormat="1" applyFont="1" applyFill="1" applyAlignment="1">
      <alignment horizontal="center" vertical="center"/>
    </xf>
    <xf numFmtId="165" fontId="70" fillId="58" borderId="0" xfId="356" applyNumberFormat="1" applyFont="1" applyFill="1" applyAlignment="1">
      <alignment horizontal="center"/>
    </xf>
    <xf numFmtId="0" fontId="72" fillId="57" borderId="0" xfId="0" applyFont="1" applyFill="1"/>
    <xf numFmtId="0" fontId="72" fillId="57" borderId="0" xfId="0" applyFont="1" applyFill="1" applyAlignment="1">
      <alignment vertical="center"/>
    </xf>
    <xf numFmtId="0" fontId="72" fillId="57" borderId="0" xfId="0" applyFont="1" applyFill="1" applyAlignment="1">
      <alignment horizontal="center"/>
    </xf>
    <xf numFmtId="0" fontId="69" fillId="57" borderId="0" xfId="0" applyFont="1" applyFill="1"/>
    <xf numFmtId="0" fontId="69" fillId="57" borderId="0" xfId="0" applyFont="1" applyFill="1" applyAlignment="1">
      <alignment horizontal="center" vertical="center"/>
    </xf>
    <xf numFmtId="0" fontId="69" fillId="57" borderId="0" xfId="0" applyFont="1" applyFill="1" applyAlignment="1">
      <alignment horizontal="left" vertical="center"/>
    </xf>
    <xf numFmtId="0" fontId="70" fillId="57" borderId="0" xfId="0" applyFont="1" applyFill="1"/>
    <xf numFmtId="0" fontId="70" fillId="57" borderId="0" xfId="0" applyFont="1" applyFill="1" applyAlignment="1">
      <alignment horizontal="left" vertical="center"/>
    </xf>
    <xf numFmtId="0" fontId="71" fillId="57" borderId="13" xfId="0" applyFont="1" applyFill="1" applyBorder="1" applyAlignment="1">
      <alignment horizontal="center"/>
    </xf>
    <xf numFmtId="0" fontId="70" fillId="57" borderId="0" xfId="0" applyFont="1" applyFill="1" applyAlignment="1">
      <alignment horizontal="left"/>
    </xf>
    <xf numFmtId="0" fontId="71" fillId="57" borderId="13" xfId="0" applyFont="1" applyFill="1" applyBorder="1" applyAlignment="1">
      <alignment horizontal="center" wrapText="1"/>
    </xf>
    <xf numFmtId="166" fontId="70" fillId="57" borderId="0" xfId="356" applyNumberFormat="1" applyFont="1" applyFill="1" applyAlignment="1">
      <alignment horizontal="center"/>
    </xf>
    <xf numFmtId="168" fontId="70" fillId="57" borderId="0" xfId="0" applyNumberFormat="1" applyFont="1" applyFill="1" applyAlignment="1">
      <alignment horizontal="left" vertical="center"/>
    </xf>
    <xf numFmtId="166" fontId="59" fillId="58" borderId="0" xfId="356" applyNumberFormat="1" applyFont="1" applyFill="1" applyAlignment="1">
      <alignment horizontal="center"/>
    </xf>
    <xf numFmtId="168" fontId="53" fillId="58" borderId="0" xfId="0" applyNumberFormat="1" applyFont="1" applyFill="1" applyAlignment="1">
      <alignment horizontal="left" vertical="center"/>
    </xf>
    <xf numFmtId="0" fontId="70" fillId="58" borderId="0" xfId="0" applyFont="1" applyFill="1"/>
    <xf numFmtId="168" fontId="70" fillId="58" borderId="0" xfId="0" applyNumberFormat="1" applyFont="1" applyFill="1" applyAlignment="1">
      <alignment horizontal="left" vertical="center"/>
    </xf>
    <xf numFmtId="166" fontId="70" fillId="58" borderId="0" xfId="356" applyNumberFormat="1" applyFont="1" applyFill="1" applyAlignment="1">
      <alignment horizontal="center"/>
    </xf>
    <xf numFmtId="168" fontId="55" fillId="58" borderId="0" xfId="0" applyNumberFormat="1" applyFont="1" applyFill="1" applyAlignment="1">
      <alignment horizontal="left" vertical="center"/>
    </xf>
    <xf numFmtId="0" fontId="68" fillId="57" borderId="0" xfId="0" applyFont="1" applyFill="1"/>
    <xf numFmtId="4" fontId="59" fillId="58" borderId="0" xfId="356" applyNumberFormat="1" applyFont="1" applyFill="1" applyAlignment="1">
      <alignment horizontal="center"/>
    </xf>
    <xf numFmtId="0" fontId="55" fillId="58" borderId="0" xfId="0" applyFont="1" applyFill="1"/>
    <xf numFmtId="4" fontId="53" fillId="58" borderId="0" xfId="0" applyNumberFormat="1" applyFont="1" applyFill="1" applyAlignment="1">
      <alignment horizontal="center" vertical="center"/>
    </xf>
    <xf numFmtId="2" fontId="53" fillId="58" borderId="0" xfId="0" applyNumberFormat="1" applyFont="1" applyFill="1" applyAlignment="1">
      <alignment horizontal="center"/>
    </xf>
    <xf numFmtId="0" fontId="49" fillId="57" borderId="0" xfId="337" applyFont="1" applyFill="1"/>
    <xf numFmtId="0" fontId="51" fillId="57" borderId="0" xfId="340" applyFont="1" applyFill="1" applyAlignment="1">
      <alignment horizontal="left" vertical="top" wrapText="1"/>
    </xf>
    <xf numFmtId="0" fontId="28" fillId="57" borderId="0" xfId="340" applyFont="1" applyFill="1" applyAlignment="1">
      <alignment horizontal="left" vertical="top" wrapText="1"/>
    </xf>
    <xf numFmtId="0" fontId="71" fillId="57" borderId="15" xfId="0" applyFont="1" applyFill="1" applyBorder="1" applyAlignment="1">
      <alignment horizontal="center" vertical="center"/>
    </xf>
    <xf numFmtId="0" fontId="58" fillId="57" borderId="15" xfId="0" applyFont="1" applyFill="1" applyBorder="1" applyAlignment="1">
      <alignment horizontal="center" vertical="center"/>
    </xf>
    <xf numFmtId="0" fontId="62" fillId="57" borderId="15" xfId="0" applyFont="1" applyFill="1" applyBorder="1" applyAlignment="1">
      <alignment horizontal="center"/>
    </xf>
  </cellXfs>
  <cellStyles count="413">
    <cellStyle name="20% - Accent1 10 2" xfId="1" xr:uid="{00000000-0005-0000-0000-000000000000}"/>
    <cellStyle name="20% - Accent1 11 2" xfId="2" xr:uid="{00000000-0005-0000-0000-000001000000}"/>
    <cellStyle name="20% - Accent1 12 2" xfId="3" xr:uid="{00000000-0005-0000-0000-000002000000}"/>
    <cellStyle name="20% - Accent1 13 2" xfId="4" xr:uid="{00000000-0005-0000-0000-000003000000}"/>
    <cellStyle name="20% - Accent1 14 2" xfId="5" xr:uid="{00000000-0005-0000-0000-000004000000}"/>
    <cellStyle name="20% - Accent1 15 2" xfId="6" xr:uid="{00000000-0005-0000-0000-000005000000}"/>
    <cellStyle name="20% - Accent1 2 2" xfId="7" xr:uid="{00000000-0005-0000-0000-000006000000}"/>
    <cellStyle name="20% - Accent1 2 2 2" xfId="8" xr:uid="{00000000-0005-0000-0000-000007000000}"/>
    <cellStyle name="20% - Accent1 2 3" xfId="9" xr:uid="{00000000-0005-0000-0000-000008000000}"/>
    <cellStyle name="20% - Accent1 2 4" xfId="10" xr:uid="{00000000-0005-0000-0000-000009000000}"/>
    <cellStyle name="20% - Accent1 3 2" xfId="11" xr:uid="{00000000-0005-0000-0000-00000A000000}"/>
    <cellStyle name="20% - Accent1 4 2" xfId="12" xr:uid="{00000000-0005-0000-0000-00000B000000}"/>
    <cellStyle name="20% - Accent1 5 2" xfId="13" xr:uid="{00000000-0005-0000-0000-00000C000000}"/>
    <cellStyle name="20% - Accent1 57" xfId="14" xr:uid="{00000000-0005-0000-0000-00000D000000}"/>
    <cellStyle name="20% - Accent1 58" xfId="15" xr:uid="{00000000-0005-0000-0000-00000E000000}"/>
    <cellStyle name="20% - Accent1 6 2" xfId="16" xr:uid="{00000000-0005-0000-0000-00000F000000}"/>
    <cellStyle name="20% - Accent1 7 2" xfId="17" xr:uid="{00000000-0005-0000-0000-000010000000}"/>
    <cellStyle name="20% - Accent1 8 2" xfId="18" xr:uid="{00000000-0005-0000-0000-000011000000}"/>
    <cellStyle name="20% - Accent1 9 2" xfId="19" xr:uid="{00000000-0005-0000-0000-000012000000}"/>
    <cellStyle name="20% - Accent2 10 2" xfId="20" xr:uid="{00000000-0005-0000-0000-000013000000}"/>
    <cellStyle name="20% - Accent2 11 2" xfId="21" xr:uid="{00000000-0005-0000-0000-000014000000}"/>
    <cellStyle name="20% - Accent2 12 2" xfId="22" xr:uid="{00000000-0005-0000-0000-000015000000}"/>
    <cellStyle name="20% - Accent2 13 2" xfId="23" xr:uid="{00000000-0005-0000-0000-000016000000}"/>
    <cellStyle name="20% - Accent2 14 2" xfId="24" xr:uid="{00000000-0005-0000-0000-000017000000}"/>
    <cellStyle name="20% - Accent2 15 2" xfId="25" xr:uid="{00000000-0005-0000-0000-000018000000}"/>
    <cellStyle name="20% - Accent2 2 2" xfId="26" xr:uid="{00000000-0005-0000-0000-000019000000}"/>
    <cellStyle name="20% - Accent2 2 2 2" xfId="27" xr:uid="{00000000-0005-0000-0000-00001A000000}"/>
    <cellStyle name="20% - Accent2 2 3" xfId="28" xr:uid="{00000000-0005-0000-0000-00001B000000}"/>
    <cellStyle name="20% - Accent2 2 4" xfId="29" xr:uid="{00000000-0005-0000-0000-00001C000000}"/>
    <cellStyle name="20% - Accent2 3 2" xfId="30" xr:uid="{00000000-0005-0000-0000-00001D000000}"/>
    <cellStyle name="20% - Accent2 4 2" xfId="31" xr:uid="{00000000-0005-0000-0000-00001E000000}"/>
    <cellStyle name="20% - Accent2 5 2" xfId="32" xr:uid="{00000000-0005-0000-0000-00001F000000}"/>
    <cellStyle name="20% - Accent2 57" xfId="33" xr:uid="{00000000-0005-0000-0000-000020000000}"/>
    <cellStyle name="20% - Accent2 58" xfId="34" xr:uid="{00000000-0005-0000-0000-000021000000}"/>
    <cellStyle name="20% - Accent2 6 2" xfId="35" xr:uid="{00000000-0005-0000-0000-000022000000}"/>
    <cellStyle name="20% - Accent2 7 2" xfId="36" xr:uid="{00000000-0005-0000-0000-000023000000}"/>
    <cellStyle name="20% - Accent2 8 2" xfId="37" xr:uid="{00000000-0005-0000-0000-000024000000}"/>
    <cellStyle name="20% - Accent2 9 2" xfId="38" xr:uid="{00000000-0005-0000-0000-000025000000}"/>
    <cellStyle name="20% - Accent3 10 2" xfId="39" xr:uid="{00000000-0005-0000-0000-000026000000}"/>
    <cellStyle name="20% - Accent3 11 2" xfId="40" xr:uid="{00000000-0005-0000-0000-000027000000}"/>
    <cellStyle name="20% - Accent3 12 2" xfId="41" xr:uid="{00000000-0005-0000-0000-000028000000}"/>
    <cellStyle name="20% - Accent3 13 2" xfId="42" xr:uid="{00000000-0005-0000-0000-000029000000}"/>
    <cellStyle name="20% - Accent3 14 2" xfId="43" xr:uid="{00000000-0005-0000-0000-00002A000000}"/>
    <cellStyle name="20% - Accent3 15 2" xfId="44" xr:uid="{00000000-0005-0000-0000-00002B000000}"/>
    <cellStyle name="20% - Accent3 2 2" xfId="45" xr:uid="{00000000-0005-0000-0000-00002C000000}"/>
    <cellStyle name="20% - Accent3 2 2 2" xfId="46" xr:uid="{00000000-0005-0000-0000-00002D000000}"/>
    <cellStyle name="20% - Accent3 2 3" xfId="47" xr:uid="{00000000-0005-0000-0000-00002E000000}"/>
    <cellStyle name="20% - Accent3 2 4" xfId="48" xr:uid="{00000000-0005-0000-0000-00002F000000}"/>
    <cellStyle name="20% - Accent3 3 2" xfId="49" xr:uid="{00000000-0005-0000-0000-000030000000}"/>
    <cellStyle name="20% - Accent3 4 2" xfId="50" xr:uid="{00000000-0005-0000-0000-000031000000}"/>
    <cellStyle name="20% - Accent3 5 2" xfId="51" xr:uid="{00000000-0005-0000-0000-000032000000}"/>
    <cellStyle name="20% - Accent3 57" xfId="52" xr:uid="{00000000-0005-0000-0000-000033000000}"/>
    <cellStyle name="20% - Accent3 58" xfId="53" xr:uid="{00000000-0005-0000-0000-000034000000}"/>
    <cellStyle name="20% - Accent3 6 2" xfId="54" xr:uid="{00000000-0005-0000-0000-000035000000}"/>
    <cellStyle name="20% - Accent3 7 2" xfId="55" xr:uid="{00000000-0005-0000-0000-000036000000}"/>
    <cellStyle name="20% - Accent3 8 2" xfId="56" xr:uid="{00000000-0005-0000-0000-000037000000}"/>
    <cellStyle name="20% - Accent3 9 2" xfId="57" xr:uid="{00000000-0005-0000-0000-000038000000}"/>
    <cellStyle name="20% - Accent4 10 2" xfId="58" xr:uid="{00000000-0005-0000-0000-000039000000}"/>
    <cellStyle name="20% - Accent4 11 2" xfId="59" xr:uid="{00000000-0005-0000-0000-00003A000000}"/>
    <cellStyle name="20% - Accent4 12 2" xfId="60" xr:uid="{00000000-0005-0000-0000-00003B000000}"/>
    <cellStyle name="20% - Accent4 13 2" xfId="61" xr:uid="{00000000-0005-0000-0000-00003C000000}"/>
    <cellStyle name="20% - Accent4 14 2" xfId="62" xr:uid="{00000000-0005-0000-0000-00003D000000}"/>
    <cellStyle name="20% - Accent4 15 2" xfId="63" xr:uid="{00000000-0005-0000-0000-00003E000000}"/>
    <cellStyle name="20% - Accent4 2 2" xfId="64" xr:uid="{00000000-0005-0000-0000-00003F000000}"/>
    <cellStyle name="20% - Accent4 2 2 2" xfId="65" xr:uid="{00000000-0005-0000-0000-000040000000}"/>
    <cellStyle name="20% - Accent4 2 3" xfId="66" xr:uid="{00000000-0005-0000-0000-000041000000}"/>
    <cellStyle name="20% - Accent4 2 4" xfId="67" xr:uid="{00000000-0005-0000-0000-000042000000}"/>
    <cellStyle name="20% - Accent4 3 2" xfId="68" xr:uid="{00000000-0005-0000-0000-000043000000}"/>
    <cellStyle name="20% - Accent4 4 2" xfId="69" xr:uid="{00000000-0005-0000-0000-000044000000}"/>
    <cellStyle name="20% - Accent4 5 2" xfId="70" xr:uid="{00000000-0005-0000-0000-000045000000}"/>
    <cellStyle name="20% - Accent4 57" xfId="71" xr:uid="{00000000-0005-0000-0000-000046000000}"/>
    <cellStyle name="20% - Accent4 58" xfId="72" xr:uid="{00000000-0005-0000-0000-000047000000}"/>
    <cellStyle name="20% - Accent4 6 2" xfId="73" xr:uid="{00000000-0005-0000-0000-000048000000}"/>
    <cellStyle name="20% - Accent4 7 2" xfId="74" xr:uid="{00000000-0005-0000-0000-000049000000}"/>
    <cellStyle name="20% - Accent4 8 2" xfId="75" xr:uid="{00000000-0005-0000-0000-00004A000000}"/>
    <cellStyle name="20% - Accent4 9 2" xfId="76" xr:uid="{00000000-0005-0000-0000-00004B000000}"/>
    <cellStyle name="20% - Accent5 10 2" xfId="77" xr:uid="{00000000-0005-0000-0000-00004C000000}"/>
    <cellStyle name="20% - Accent5 11 2" xfId="78" xr:uid="{00000000-0005-0000-0000-00004D000000}"/>
    <cellStyle name="20% - Accent5 12 2" xfId="79" xr:uid="{00000000-0005-0000-0000-00004E000000}"/>
    <cellStyle name="20% - Accent5 13 2" xfId="80" xr:uid="{00000000-0005-0000-0000-00004F000000}"/>
    <cellStyle name="20% - Accent5 14 2" xfId="81" xr:uid="{00000000-0005-0000-0000-000050000000}"/>
    <cellStyle name="20% - Accent5 15 2" xfId="82" xr:uid="{00000000-0005-0000-0000-000051000000}"/>
    <cellStyle name="20% - Accent5 2 2" xfId="83" xr:uid="{00000000-0005-0000-0000-000052000000}"/>
    <cellStyle name="20% - Accent5 2 2 2" xfId="84" xr:uid="{00000000-0005-0000-0000-000053000000}"/>
    <cellStyle name="20% - Accent5 2 3" xfId="85" xr:uid="{00000000-0005-0000-0000-000054000000}"/>
    <cellStyle name="20% - Accent5 2 4" xfId="86" xr:uid="{00000000-0005-0000-0000-000055000000}"/>
    <cellStyle name="20% - Accent5 3 2" xfId="87" xr:uid="{00000000-0005-0000-0000-000056000000}"/>
    <cellStyle name="20% - Accent5 4 2" xfId="88" xr:uid="{00000000-0005-0000-0000-000057000000}"/>
    <cellStyle name="20% - Accent5 5 2" xfId="89" xr:uid="{00000000-0005-0000-0000-000058000000}"/>
    <cellStyle name="20% - Accent5 57" xfId="90" xr:uid="{00000000-0005-0000-0000-000059000000}"/>
    <cellStyle name="20% - Accent5 6 2" xfId="91" xr:uid="{00000000-0005-0000-0000-00005A000000}"/>
    <cellStyle name="20% - Accent5 7 2" xfId="92" xr:uid="{00000000-0005-0000-0000-00005B000000}"/>
    <cellStyle name="20% - Accent5 8 2" xfId="93" xr:uid="{00000000-0005-0000-0000-00005C000000}"/>
    <cellStyle name="20% - Accent5 9 2" xfId="94" xr:uid="{00000000-0005-0000-0000-00005D000000}"/>
    <cellStyle name="20% - Accent6 10 2" xfId="95" xr:uid="{00000000-0005-0000-0000-00005E000000}"/>
    <cellStyle name="20% - Accent6 11 2" xfId="96" xr:uid="{00000000-0005-0000-0000-00005F000000}"/>
    <cellStyle name="20% - Accent6 12 2" xfId="97" xr:uid="{00000000-0005-0000-0000-000060000000}"/>
    <cellStyle name="20% - Accent6 13 2" xfId="98" xr:uid="{00000000-0005-0000-0000-000061000000}"/>
    <cellStyle name="20% - Accent6 14 2" xfId="99" xr:uid="{00000000-0005-0000-0000-000062000000}"/>
    <cellStyle name="20% - Accent6 15 2" xfId="100" xr:uid="{00000000-0005-0000-0000-000063000000}"/>
    <cellStyle name="20% - Accent6 2 2" xfId="101" xr:uid="{00000000-0005-0000-0000-000064000000}"/>
    <cellStyle name="20% - Accent6 2 2 2" xfId="102" xr:uid="{00000000-0005-0000-0000-000065000000}"/>
    <cellStyle name="20% - Accent6 2 3" xfId="103" xr:uid="{00000000-0005-0000-0000-000066000000}"/>
    <cellStyle name="20% - Accent6 2 4" xfId="104" xr:uid="{00000000-0005-0000-0000-000067000000}"/>
    <cellStyle name="20% - Accent6 3 2" xfId="105" xr:uid="{00000000-0005-0000-0000-000068000000}"/>
    <cellStyle name="20% - Accent6 4 2" xfId="106" xr:uid="{00000000-0005-0000-0000-000069000000}"/>
    <cellStyle name="20% - Accent6 5 2" xfId="107" xr:uid="{00000000-0005-0000-0000-00006A000000}"/>
    <cellStyle name="20% - Accent6 57" xfId="108" xr:uid="{00000000-0005-0000-0000-00006B000000}"/>
    <cellStyle name="20% - Accent6 58" xfId="109" xr:uid="{00000000-0005-0000-0000-00006C000000}"/>
    <cellStyle name="20% - Accent6 6 2" xfId="110" xr:uid="{00000000-0005-0000-0000-00006D000000}"/>
    <cellStyle name="20% - Accent6 7 2" xfId="111" xr:uid="{00000000-0005-0000-0000-00006E000000}"/>
    <cellStyle name="20% - Accent6 8 2" xfId="112" xr:uid="{00000000-0005-0000-0000-00006F000000}"/>
    <cellStyle name="20% - Accent6 9 2" xfId="113" xr:uid="{00000000-0005-0000-0000-000070000000}"/>
    <cellStyle name="40% - Accent1 10 2" xfId="114" xr:uid="{00000000-0005-0000-0000-000071000000}"/>
    <cellStyle name="40% - Accent1 11 2" xfId="115" xr:uid="{00000000-0005-0000-0000-000072000000}"/>
    <cellStyle name="40% - Accent1 12 2" xfId="116" xr:uid="{00000000-0005-0000-0000-000073000000}"/>
    <cellStyle name="40% - Accent1 13 2" xfId="117" xr:uid="{00000000-0005-0000-0000-000074000000}"/>
    <cellStyle name="40% - Accent1 14 2" xfId="118" xr:uid="{00000000-0005-0000-0000-000075000000}"/>
    <cellStyle name="40% - Accent1 15 2" xfId="119" xr:uid="{00000000-0005-0000-0000-000076000000}"/>
    <cellStyle name="40% - Accent1 2 2" xfId="120" xr:uid="{00000000-0005-0000-0000-000077000000}"/>
    <cellStyle name="40% - Accent1 2 2 2" xfId="121" xr:uid="{00000000-0005-0000-0000-000078000000}"/>
    <cellStyle name="40% - Accent1 2 3" xfId="122" xr:uid="{00000000-0005-0000-0000-000079000000}"/>
    <cellStyle name="40% - Accent1 2 4" xfId="123" xr:uid="{00000000-0005-0000-0000-00007A000000}"/>
    <cellStyle name="40% - Accent1 3 2" xfId="124" xr:uid="{00000000-0005-0000-0000-00007B000000}"/>
    <cellStyle name="40% - Accent1 4 2" xfId="125" xr:uid="{00000000-0005-0000-0000-00007C000000}"/>
    <cellStyle name="40% - Accent1 5 2" xfId="126" xr:uid="{00000000-0005-0000-0000-00007D000000}"/>
    <cellStyle name="40% - Accent1 57" xfId="127" xr:uid="{00000000-0005-0000-0000-00007E000000}"/>
    <cellStyle name="40% - Accent1 58" xfId="128" xr:uid="{00000000-0005-0000-0000-00007F000000}"/>
    <cellStyle name="40% - Accent1 6 2" xfId="129" xr:uid="{00000000-0005-0000-0000-000080000000}"/>
    <cellStyle name="40% - Accent1 7 2" xfId="130" xr:uid="{00000000-0005-0000-0000-000081000000}"/>
    <cellStyle name="40% - Accent1 8 2" xfId="131" xr:uid="{00000000-0005-0000-0000-000082000000}"/>
    <cellStyle name="40% - Accent1 9 2" xfId="132" xr:uid="{00000000-0005-0000-0000-000083000000}"/>
    <cellStyle name="40% - Accent2 10 2" xfId="133" xr:uid="{00000000-0005-0000-0000-000084000000}"/>
    <cellStyle name="40% - Accent2 11 2" xfId="134" xr:uid="{00000000-0005-0000-0000-000085000000}"/>
    <cellStyle name="40% - Accent2 12 2" xfId="135" xr:uid="{00000000-0005-0000-0000-000086000000}"/>
    <cellStyle name="40% - Accent2 13 2" xfId="136" xr:uid="{00000000-0005-0000-0000-000087000000}"/>
    <cellStyle name="40% - Accent2 14 2" xfId="137" xr:uid="{00000000-0005-0000-0000-000088000000}"/>
    <cellStyle name="40% - Accent2 15 2" xfId="138" xr:uid="{00000000-0005-0000-0000-000089000000}"/>
    <cellStyle name="40% - Accent2 2 2" xfId="139" xr:uid="{00000000-0005-0000-0000-00008A000000}"/>
    <cellStyle name="40% - Accent2 2 2 2" xfId="140" xr:uid="{00000000-0005-0000-0000-00008B000000}"/>
    <cellStyle name="40% - Accent2 2 3" xfId="141" xr:uid="{00000000-0005-0000-0000-00008C000000}"/>
    <cellStyle name="40% - Accent2 2 4" xfId="142" xr:uid="{00000000-0005-0000-0000-00008D000000}"/>
    <cellStyle name="40% - Accent2 3 2" xfId="143" xr:uid="{00000000-0005-0000-0000-00008E000000}"/>
    <cellStyle name="40% - Accent2 4 2" xfId="144" xr:uid="{00000000-0005-0000-0000-00008F000000}"/>
    <cellStyle name="40% - Accent2 5 2" xfId="145" xr:uid="{00000000-0005-0000-0000-000090000000}"/>
    <cellStyle name="40% - Accent2 57" xfId="146" xr:uid="{00000000-0005-0000-0000-000091000000}"/>
    <cellStyle name="40% - Accent2 6 2" xfId="147" xr:uid="{00000000-0005-0000-0000-000092000000}"/>
    <cellStyle name="40% - Accent2 7 2" xfId="148" xr:uid="{00000000-0005-0000-0000-000093000000}"/>
    <cellStyle name="40% - Accent2 8 2" xfId="149" xr:uid="{00000000-0005-0000-0000-000094000000}"/>
    <cellStyle name="40% - Accent2 9 2" xfId="150" xr:uid="{00000000-0005-0000-0000-000095000000}"/>
    <cellStyle name="40% - Accent3 10 2" xfId="151" xr:uid="{00000000-0005-0000-0000-000096000000}"/>
    <cellStyle name="40% - Accent3 11 2" xfId="152" xr:uid="{00000000-0005-0000-0000-000097000000}"/>
    <cellStyle name="40% - Accent3 12 2" xfId="153" xr:uid="{00000000-0005-0000-0000-000098000000}"/>
    <cellStyle name="40% - Accent3 13 2" xfId="154" xr:uid="{00000000-0005-0000-0000-000099000000}"/>
    <cellStyle name="40% - Accent3 14 2" xfId="155" xr:uid="{00000000-0005-0000-0000-00009A000000}"/>
    <cellStyle name="40% - Accent3 15 2" xfId="156" xr:uid="{00000000-0005-0000-0000-00009B000000}"/>
    <cellStyle name="40% - Accent3 2 2" xfId="157" xr:uid="{00000000-0005-0000-0000-00009C000000}"/>
    <cellStyle name="40% - Accent3 2 2 2" xfId="158" xr:uid="{00000000-0005-0000-0000-00009D000000}"/>
    <cellStyle name="40% - Accent3 2 3" xfId="159" xr:uid="{00000000-0005-0000-0000-00009E000000}"/>
    <cellStyle name="40% - Accent3 2 4" xfId="160" xr:uid="{00000000-0005-0000-0000-00009F000000}"/>
    <cellStyle name="40% - Accent3 3 2" xfId="161" xr:uid="{00000000-0005-0000-0000-0000A0000000}"/>
    <cellStyle name="40% - Accent3 4 2" xfId="162" xr:uid="{00000000-0005-0000-0000-0000A1000000}"/>
    <cellStyle name="40% - Accent3 5 2" xfId="163" xr:uid="{00000000-0005-0000-0000-0000A2000000}"/>
    <cellStyle name="40% - Accent3 57" xfId="164" xr:uid="{00000000-0005-0000-0000-0000A3000000}"/>
    <cellStyle name="40% - Accent3 58" xfId="165" xr:uid="{00000000-0005-0000-0000-0000A4000000}"/>
    <cellStyle name="40% - Accent3 6 2" xfId="166" xr:uid="{00000000-0005-0000-0000-0000A5000000}"/>
    <cellStyle name="40% - Accent3 7 2" xfId="167" xr:uid="{00000000-0005-0000-0000-0000A6000000}"/>
    <cellStyle name="40% - Accent3 8 2" xfId="168" xr:uid="{00000000-0005-0000-0000-0000A7000000}"/>
    <cellStyle name="40% - Accent3 9 2" xfId="169" xr:uid="{00000000-0005-0000-0000-0000A8000000}"/>
    <cellStyle name="40% - Accent4 10 2" xfId="170" xr:uid="{00000000-0005-0000-0000-0000A9000000}"/>
    <cellStyle name="40% - Accent4 11 2" xfId="171" xr:uid="{00000000-0005-0000-0000-0000AA000000}"/>
    <cellStyle name="40% - Accent4 12 2" xfId="172" xr:uid="{00000000-0005-0000-0000-0000AB000000}"/>
    <cellStyle name="40% - Accent4 13 2" xfId="173" xr:uid="{00000000-0005-0000-0000-0000AC000000}"/>
    <cellStyle name="40% - Accent4 14 2" xfId="174" xr:uid="{00000000-0005-0000-0000-0000AD000000}"/>
    <cellStyle name="40% - Accent4 15 2" xfId="175" xr:uid="{00000000-0005-0000-0000-0000AE000000}"/>
    <cellStyle name="40% - Accent4 2 2" xfId="176" xr:uid="{00000000-0005-0000-0000-0000AF000000}"/>
    <cellStyle name="40% - Accent4 2 2 2" xfId="177" xr:uid="{00000000-0005-0000-0000-0000B0000000}"/>
    <cellStyle name="40% - Accent4 2 3" xfId="178" xr:uid="{00000000-0005-0000-0000-0000B1000000}"/>
    <cellStyle name="40% - Accent4 2 4" xfId="179" xr:uid="{00000000-0005-0000-0000-0000B2000000}"/>
    <cellStyle name="40% - Accent4 3 2" xfId="180" xr:uid="{00000000-0005-0000-0000-0000B3000000}"/>
    <cellStyle name="40% - Accent4 4 2" xfId="181" xr:uid="{00000000-0005-0000-0000-0000B4000000}"/>
    <cellStyle name="40% - Accent4 5 2" xfId="182" xr:uid="{00000000-0005-0000-0000-0000B5000000}"/>
    <cellStyle name="40% - Accent4 57" xfId="183" xr:uid="{00000000-0005-0000-0000-0000B6000000}"/>
    <cellStyle name="40% - Accent4 58" xfId="184" xr:uid="{00000000-0005-0000-0000-0000B7000000}"/>
    <cellStyle name="40% - Accent4 6 2" xfId="185" xr:uid="{00000000-0005-0000-0000-0000B8000000}"/>
    <cellStyle name="40% - Accent4 7 2" xfId="186" xr:uid="{00000000-0005-0000-0000-0000B9000000}"/>
    <cellStyle name="40% - Accent4 8 2" xfId="187" xr:uid="{00000000-0005-0000-0000-0000BA000000}"/>
    <cellStyle name="40% - Accent4 9 2" xfId="188" xr:uid="{00000000-0005-0000-0000-0000BB000000}"/>
    <cellStyle name="40% - Accent5 10 2" xfId="189" xr:uid="{00000000-0005-0000-0000-0000BC000000}"/>
    <cellStyle name="40% - Accent5 11 2" xfId="190" xr:uid="{00000000-0005-0000-0000-0000BD000000}"/>
    <cellStyle name="40% - Accent5 12 2" xfId="191" xr:uid="{00000000-0005-0000-0000-0000BE000000}"/>
    <cellStyle name="40% - Accent5 13 2" xfId="192" xr:uid="{00000000-0005-0000-0000-0000BF000000}"/>
    <cellStyle name="40% - Accent5 14 2" xfId="193" xr:uid="{00000000-0005-0000-0000-0000C0000000}"/>
    <cellStyle name="40% - Accent5 15 2" xfId="194" xr:uid="{00000000-0005-0000-0000-0000C1000000}"/>
    <cellStyle name="40% - Accent5 2 2" xfId="195" xr:uid="{00000000-0005-0000-0000-0000C2000000}"/>
    <cellStyle name="40% - Accent5 2 2 2" xfId="196" xr:uid="{00000000-0005-0000-0000-0000C3000000}"/>
    <cellStyle name="40% - Accent5 2 3" xfId="197" xr:uid="{00000000-0005-0000-0000-0000C4000000}"/>
    <cellStyle name="40% - Accent5 2 4" xfId="198" xr:uid="{00000000-0005-0000-0000-0000C5000000}"/>
    <cellStyle name="40% - Accent5 3 2" xfId="199" xr:uid="{00000000-0005-0000-0000-0000C6000000}"/>
    <cellStyle name="40% - Accent5 4 2" xfId="200" xr:uid="{00000000-0005-0000-0000-0000C7000000}"/>
    <cellStyle name="40% - Accent5 5 2" xfId="201" xr:uid="{00000000-0005-0000-0000-0000C8000000}"/>
    <cellStyle name="40% - Accent5 57" xfId="202" xr:uid="{00000000-0005-0000-0000-0000C9000000}"/>
    <cellStyle name="40% - Accent5 6 2" xfId="203" xr:uid="{00000000-0005-0000-0000-0000CA000000}"/>
    <cellStyle name="40% - Accent5 7 2" xfId="204" xr:uid="{00000000-0005-0000-0000-0000CB000000}"/>
    <cellStyle name="40% - Accent5 8 2" xfId="205" xr:uid="{00000000-0005-0000-0000-0000CC000000}"/>
    <cellStyle name="40% - Accent5 9 2" xfId="206" xr:uid="{00000000-0005-0000-0000-0000CD000000}"/>
    <cellStyle name="40% - Accent6 10 2" xfId="207" xr:uid="{00000000-0005-0000-0000-0000CE000000}"/>
    <cellStyle name="40% - Accent6 11 2" xfId="208" xr:uid="{00000000-0005-0000-0000-0000CF000000}"/>
    <cellStyle name="40% - Accent6 12 2" xfId="209" xr:uid="{00000000-0005-0000-0000-0000D0000000}"/>
    <cellStyle name="40% - Accent6 13 2" xfId="210" xr:uid="{00000000-0005-0000-0000-0000D1000000}"/>
    <cellStyle name="40% - Accent6 14 2" xfId="211" xr:uid="{00000000-0005-0000-0000-0000D2000000}"/>
    <cellStyle name="40% - Accent6 15 2" xfId="212" xr:uid="{00000000-0005-0000-0000-0000D3000000}"/>
    <cellStyle name="40% - Accent6 2 2" xfId="213" xr:uid="{00000000-0005-0000-0000-0000D4000000}"/>
    <cellStyle name="40% - Accent6 2 2 2" xfId="214" xr:uid="{00000000-0005-0000-0000-0000D5000000}"/>
    <cellStyle name="40% - Accent6 2 3" xfId="215" xr:uid="{00000000-0005-0000-0000-0000D6000000}"/>
    <cellStyle name="40% - Accent6 2 4" xfId="216" xr:uid="{00000000-0005-0000-0000-0000D7000000}"/>
    <cellStyle name="40% - Accent6 3 2" xfId="217" xr:uid="{00000000-0005-0000-0000-0000D8000000}"/>
    <cellStyle name="40% - Accent6 4 2" xfId="218" xr:uid="{00000000-0005-0000-0000-0000D9000000}"/>
    <cellStyle name="40% - Accent6 5 2" xfId="219" xr:uid="{00000000-0005-0000-0000-0000DA000000}"/>
    <cellStyle name="40% - Accent6 57" xfId="220" xr:uid="{00000000-0005-0000-0000-0000DB000000}"/>
    <cellStyle name="40% - Accent6 58" xfId="221" xr:uid="{00000000-0005-0000-0000-0000DC000000}"/>
    <cellStyle name="40% - Accent6 6 2" xfId="222" xr:uid="{00000000-0005-0000-0000-0000DD000000}"/>
    <cellStyle name="40% - Accent6 7 2" xfId="223" xr:uid="{00000000-0005-0000-0000-0000DE000000}"/>
    <cellStyle name="40% - Accent6 8 2" xfId="224" xr:uid="{00000000-0005-0000-0000-0000DF000000}"/>
    <cellStyle name="40% - Accent6 9 2" xfId="225" xr:uid="{00000000-0005-0000-0000-0000E0000000}"/>
    <cellStyle name="60% - Accent1 2 2" xfId="226" xr:uid="{00000000-0005-0000-0000-0000E1000000}"/>
    <cellStyle name="60% - Accent1 2 3" xfId="227" xr:uid="{00000000-0005-0000-0000-0000E2000000}"/>
    <cellStyle name="60% - Accent1 57" xfId="228" xr:uid="{00000000-0005-0000-0000-0000E3000000}"/>
    <cellStyle name="60% - Accent1 58" xfId="229" xr:uid="{00000000-0005-0000-0000-0000E4000000}"/>
    <cellStyle name="60% - Accent2 2 2" xfId="230" xr:uid="{00000000-0005-0000-0000-0000E5000000}"/>
    <cellStyle name="60% - Accent2 2 3" xfId="231" xr:uid="{00000000-0005-0000-0000-0000E6000000}"/>
    <cellStyle name="60% - Accent2 57" xfId="232" xr:uid="{00000000-0005-0000-0000-0000E7000000}"/>
    <cellStyle name="60% - Accent3 2 2" xfId="233" xr:uid="{00000000-0005-0000-0000-0000E8000000}"/>
    <cellStyle name="60% - Accent3 2 3" xfId="234" xr:uid="{00000000-0005-0000-0000-0000E9000000}"/>
    <cellStyle name="60% - Accent3 57" xfId="235" xr:uid="{00000000-0005-0000-0000-0000EA000000}"/>
    <cellStyle name="60% - Accent3 58" xfId="236" xr:uid="{00000000-0005-0000-0000-0000EB000000}"/>
    <cellStyle name="60% - Accent4 2 2" xfId="237" xr:uid="{00000000-0005-0000-0000-0000EC000000}"/>
    <cellStyle name="60% - Accent4 2 3" xfId="238" xr:uid="{00000000-0005-0000-0000-0000ED000000}"/>
    <cellStyle name="60% - Accent4 57" xfId="239" xr:uid="{00000000-0005-0000-0000-0000EE000000}"/>
    <cellStyle name="60% - Accent4 58" xfId="240" xr:uid="{00000000-0005-0000-0000-0000EF000000}"/>
    <cellStyle name="60% - Accent5 2 2" xfId="241" xr:uid="{00000000-0005-0000-0000-0000F0000000}"/>
    <cellStyle name="60% - Accent5 2 3" xfId="242" xr:uid="{00000000-0005-0000-0000-0000F1000000}"/>
    <cellStyle name="60% - Accent5 57" xfId="243" xr:uid="{00000000-0005-0000-0000-0000F2000000}"/>
    <cellStyle name="60% - Accent6 2 2" xfId="244" xr:uid="{00000000-0005-0000-0000-0000F3000000}"/>
    <cellStyle name="60% - Accent6 2 3" xfId="245" xr:uid="{00000000-0005-0000-0000-0000F4000000}"/>
    <cellStyle name="60% - Accent6 57" xfId="246" xr:uid="{00000000-0005-0000-0000-0000F5000000}"/>
    <cellStyle name="60% - Accent6 58" xfId="247" xr:uid="{00000000-0005-0000-0000-0000F6000000}"/>
    <cellStyle name="Accent1 2 2" xfId="248" xr:uid="{00000000-0005-0000-0000-0000F7000000}"/>
    <cellStyle name="Accent1 2 3" xfId="249" xr:uid="{00000000-0005-0000-0000-0000F8000000}"/>
    <cellStyle name="Accent1 57" xfId="250" xr:uid="{00000000-0005-0000-0000-0000F9000000}"/>
    <cellStyle name="Accent1 58" xfId="251" xr:uid="{00000000-0005-0000-0000-0000FA000000}"/>
    <cellStyle name="Accent2 2 2" xfId="252" xr:uid="{00000000-0005-0000-0000-0000FB000000}"/>
    <cellStyle name="Accent2 2 3" xfId="253" xr:uid="{00000000-0005-0000-0000-0000FC000000}"/>
    <cellStyle name="Accent2 57" xfId="254" xr:uid="{00000000-0005-0000-0000-0000FD000000}"/>
    <cellStyle name="Accent3 2 2" xfId="255" xr:uid="{00000000-0005-0000-0000-0000FE000000}"/>
    <cellStyle name="Accent3 2 3" xfId="256" xr:uid="{00000000-0005-0000-0000-0000FF000000}"/>
    <cellStyle name="Accent3 57" xfId="257" xr:uid="{00000000-0005-0000-0000-000000010000}"/>
    <cellStyle name="Accent4 2 2" xfId="258" xr:uid="{00000000-0005-0000-0000-000001010000}"/>
    <cellStyle name="Accent4 2 3" xfId="259" xr:uid="{00000000-0005-0000-0000-000002010000}"/>
    <cellStyle name="Accent4 57" xfId="260" xr:uid="{00000000-0005-0000-0000-000003010000}"/>
    <cellStyle name="Accent4 58" xfId="261" xr:uid="{00000000-0005-0000-0000-000004010000}"/>
    <cellStyle name="Accent5 2 2" xfId="262" xr:uid="{00000000-0005-0000-0000-000005010000}"/>
    <cellStyle name="Accent5 2 3" xfId="263" xr:uid="{00000000-0005-0000-0000-000006010000}"/>
    <cellStyle name="Accent5 57" xfId="264" xr:uid="{00000000-0005-0000-0000-000007010000}"/>
    <cellStyle name="Accent6 2 2" xfId="265" xr:uid="{00000000-0005-0000-0000-000008010000}"/>
    <cellStyle name="Accent6 2 3" xfId="266" xr:uid="{00000000-0005-0000-0000-000009010000}"/>
    <cellStyle name="Accent6 57" xfId="267" xr:uid="{00000000-0005-0000-0000-00000A010000}"/>
    <cellStyle name="Bad 2 2" xfId="268" xr:uid="{00000000-0005-0000-0000-00000B010000}"/>
    <cellStyle name="Bad 2 3" xfId="269" xr:uid="{00000000-0005-0000-0000-00000C010000}"/>
    <cellStyle name="Bad 57" xfId="270" xr:uid="{00000000-0005-0000-0000-00000D010000}"/>
    <cellStyle name="Calculation 2 2" xfId="271" xr:uid="{00000000-0005-0000-0000-00000E010000}"/>
    <cellStyle name="Calculation 2 3" xfId="272" xr:uid="{00000000-0005-0000-0000-00000F010000}"/>
    <cellStyle name="Calculation 57" xfId="273" xr:uid="{00000000-0005-0000-0000-000010010000}"/>
    <cellStyle name="Calculation 58" xfId="274" xr:uid="{00000000-0005-0000-0000-000011010000}"/>
    <cellStyle name="Check Cell 2 2" xfId="275" xr:uid="{00000000-0005-0000-0000-000012010000}"/>
    <cellStyle name="Check Cell 2 3" xfId="276" xr:uid="{00000000-0005-0000-0000-000013010000}"/>
    <cellStyle name="Check Cell 57" xfId="277" xr:uid="{00000000-0005-0000-0000-000014010000}"/>
    <cellStyle name="Comma 2 2" xfId="278" xr:uid="{00000000-0005-0000-0000-000015010000}"/>
    <cellStyle name="Comma 2 2 2" xfId="279" xr:uid="{00000000-0005-0000-0000-000016010000}"/>
    <cellStyle name="Comma 28 2" xfId="280" xr:uid="{00000000-0005-0000-0000-000017010000}"/>
    <cellStyle name="Comma 29 2" xfId="281" xr:uid="{00000000-0005-0000-0000-000018010000}"/>
    <cellStyle name="Comma 3 2" xfId="282" xr:uid="{00000000-0005-0000-0000-000019010000}"/>
    <cellStyle name="Comma 30 2" xfId="283" xr:uid="{00000000-0005-0000-0000-00001A010000}"/>
    <cellStyle name="Comma 4 2" xfId="284" xr:uid="{00000000-0005-0000-0000-00001B010000}"/>
    <cellStyle name="Comma 5 2" xfId="285" xr:uid="{00000000-0005-0000-0000-00001C010000}"/>
    <cellStyle name="Comma 57" xfId="286" xr:uid="{00000000-0005-0000-0000-00001D010000}"/>
    <cellStyle name="Comma 58" xfId="287" xr:uid="{00000000-0005-0000-0000-00001E010000}"/>
    <cellStyle name="Comma 59" xfId="288" xr:uid="{00000000-0005-0000-0000-00001F010000}"/>
    <cellStyle name="Explanatory Text 2 2" xfId="289" xr:uid="{00000000-0005-0000-0000-000020010000}"/>
    <cellStyle name="Explanatory Text 2 3" xfId="290" xr:uid="{00000000-0005-0000-0000-000021010000}"/>
    <cellStyle name="Explanatory Text 57" xfId="291" xr:uid="{00000000-0005-0000-0000-000022010000}"/>
    <cellStyle name="Followed Hyperlink" xfId="412" builtinId="9" customBuiltin="1"/>
    <cellStyle name="Good 2 2" xfId="292" xr:uid="{00000000-0005-0000-0000-000023010000}"/>
    <cellStyle name="Good 2 3" xfId="293" xr:uid="{00000000-0005-0000-0000-000024010000}"/>
    <cellStyle name="Good 57" xfId="294" xr:uid="{00000000-0005-0000-0000-000025010000}"/>
    <cellStyle name="head" xfId="295" xr:uid="{00000000-0005-0000-0000-000026010000}"/>
    <cellStyle name="Heading 1 2 2" xfId="296" xr:uid="{00000000-0005-0000-0000-000027010000}"/>
    <cellStyle name="Heading 1 2 3" xfId="297" xr:uid="{00000000-0005-0000-0000-000028010000}"/>
    <cellStyle name="Heading 1 57" xfId="298" xr:uid="{00000000-0005-0000-0000-000029010000}"/>
    <cellStyle name="Heading 1 58" xfId="299" xr:uid="{00000000-0005-0000-0000-00002A010000}"/>
    <cellStyle name="Heading 2 2 2" xfId="300" xr:uid="{00000000-0005-0000-0000-00002B010000}"/>
    <cellStyle name="Heading 2 2 3" xfId="301" xr:uid="{00000000-0005-0000-0000-00002C010000}"/>
    <cellStyle name="Heading 2 57" xfId="302" xr:uid="{00000000-0005-0000-0000-00002D010000}"/>
    <cellStyle name="Heading 2 58" xfId="303" xr:uid="{00000000-0005-0000-0000-00002E010000}"/>
    <cellStyle name="Heading 3 2 2" xfId="304" xr:uid="{00000000-0005-0000-0000-00002F010000}"/>
    <cellStyle name="Heading 3 2 3" xfId="305" xr:uid="{00000000-0005-0000-0000-000030010000}"/>
    <cellStyle name="Heading 3 57" xfId="306" xr:uid="{00000000-0005-0000-0000-000031010000}"/>
    <cellStyle name="Heading 3 58" xfId="307" xr:uid="{00000000-0005-0000-0000-000032010000}"/>
    <cellStyle name="Heading 4 2 2" xfId="308" xr:uid="{00000000-0005-0000-0000-000033010000}"/>
    <cellStyle name="Heading 4 2 3" xfId="309" xr:uid="{00000000-0005-0000-0000-000034010000}"/>
    <cellStyle name="Heading 4 57" xfId="310" xr:uid="{00000000-0005-0000-0000-000035010000}"/>
    <cellStyle name="Heading 4 58" xfId="311" xr:uid="{00000000-0005-0000-0000-000036010000}"/>
    <cellStyle name="Hyperlink" xfId="312" builtinId="8" customBuiltin="1"/>
    <cellStyle name="Hyperlink 2" xfId="313" xr:uid="{00000000-0005-0000-0000-000038010000}"/>
    <cellStyle name="Hyperlink 2 2" xfId="314" xr:uid="{00000000-0005-0000-0000-000039010000}"/>
    <cellStyle name="Hyperlink 55" xfId="315" xr:uid="{00000000-0005-0000-0000-00003A010000}"/>
    <cellStyle name="Input 2 2" xfId="316" xr:uid="{00000000-0005-0000-0000-00003B010000}"/>
    <cellStyle name="Input 2 3" xfId="317" xr:uid="{00000000-0005-0000-0000-00003C010000}"/>
    <cellStyle name="Input 57" xfId="318" xr:uid="{00000000-0005-0000-0000-00003D010000}"/>
    <cellStyle name="Input 58" xfId="319" xr:uid="{00000000-0005-0000-0000-00003E010000}"/>
    <cellStyle name="Linked Cell 2 2" xfId="320" xr:uid="{00000000-0005-0000-0000-00003F010000}"/>
    <cellStyle name="Linked Cell 2 3" xfId="321" xr:uid="{00000000-0005-0000-0000-000040010000}"/>
    <cellStyle name="Linked Cell 57" xfId="322" xr:uid="{00000000-0005-0000-0000-000041010000}"/>
    <cellStyle name="Neutral 2 2" xfId="323" xr:uid="{00000000-0005-0000-0000-000042010000}"/>
    <cellStyle name="Neutral 2 3" xfId="324" xr:uid="{00000000-0005-0000-0000-000043010000}"/>
    <cellStyle name="Neutral 57" xfId="325" xr:uid="{00000000-0005-0000-0000-000044010000}"/>
    <cellStyle name="Normal" xfId="0" builtinId="0"/>
    <cellStyle name="Normal 10" xfId="326" xr:uid="{00000000-0005-0000-0000-000046010000}"/>
    <cellStyle name="Normal 10 2" xfId="327" xr:uid="{00000000-0005-0000-0000-000047010000}"/>
    <cellStyle name="Normal 10 2 2" xfId="328" xr:uid="{00000000-0005-0000-0000-000048010000}"/>
    <cellStyle name="Normal 10 3" xfId="329" xr:uid="{00000000-0005-0000-0000-000049010000}"/>
    <cellStyle name="Normal 11 2" xfId="330" xr:uid="{00000000-0005-0000-0000-00004A010000}"/>
    <cellStyle name="Normal 12 2" xfId="331" xr:uid="{00000000-0005-0000-0000-00004B010000}"/>
    <cellStyle name="Normal 12 2 2" xfId="332" xr:uid="{00000000-0005-0000-0000-00004C010000}"/>
    <cellStyle name="Normal 12 3" xfId="333" xr:uid="{00000000-0005-0000-0000-00004D010000}"/>
    <cellStyle name="Normal 13 2" xfId="334" xr:uid="{00000000-0005-0000-0000-00004E010000}"/>
    <cellStyle name="Normal 14 2" xfId="335" xr:uid="{00000000-0005-0000-0000-00004F010000}"/>
    <cellStyle name="Normal 15 2" xfId="336" xr:uid="{00000000-0005-0000-0000-000050010000}"/>
    <cellStyle name="Normal 2 2" xfId="337" xr:uid="{00000000-0005-0000-0000-000051010000}"/>
    <cellStyle name="Normal 2 2 2" xfId="338" xr:uid="{00000000-0005-0000-0000-000052010000}"/>
    <cellStyle name="Normal 2 2 3" xfId="339" xr:uid="{00000000-0005-0000-0000-000053010000}"/>
    <cellStyle name="Normal 2 2 4" xfId="340" xr:uid="{00000000-0005-0000-0000-000054010000}"/>
    <cellStyle name="Normal 2 3" xfId="341" xr:uid="{00000000-0005-0000-0000-000055010000}"/>
    <cellStyle name="Normal 2 3 2" xfId="342" xr:uid="{00000000-0005-0000-0000-000056010000}"/>
    <cellStyle name="Normal 2 4" xfId="343" xr:uid="{00000000-0005-0000-0000-000057010000}"/>
    <cellStyle name="Normal 28 2" xfId="344" xr:uid="{00000000-0005-0000-0000-000058010000}"/>
    <cellStyle name="Normal 29 2" xfId="345" xr:uid="{00000000-0005-0000-0000-000059010000}"/>
    <cellStyle name="Normal 3 2" xfId="346" xr:uid="{00000000-0005-0000-0000-00005A010000}"/>
    <cellStyle name="Normal 3 3" xfId="347" xr:uid="{00000000-0005-0000-0000-00005B010000}"/>
    <cellStyle name="Normal 3 4" xfId="348" xr:uid="{00000000-0005-0000-0000-00005C010000}"/>
    <cellStyle name="Normal 30 2" xfId="349" xr:uid="{00000000-0005-0000-0000-00005D010000}"/>
    <cellStyle name="Normal 31 2" xfId="350" xr:uid="{00000000-0005-0000-0000-00005E010000}"/>
    <cellStyle name="Normal 32 2" xfId="351" xr:uid="{00000000-0005-0000-0000-00005F010000}"/>
    <cellStyle name="Normal 4 2" xfId="352" xr:uid="{00000000-0005-0000-0000-000060010000}"/>
    <cellStyle name="Normal 4 3" xfId="353" xr:uid="{00000000-0005-0000-0000-000061010000}"/>
    <cellStyle name="Normal 5 2" xfId="354" xr:uid="{00000000-0005-0000-0000-000062010000}"/>
    <cellStyle name="Normal 5 3" xfId="355" xr:uid="{00000000-0005-0000-0000-000063010000}"/>
    <cellStyle name="Normal 57" xfId="356" xr:uid="{00000000-0005-0000-0000-000064010000}"/>
    <cellStyle name="Normal 58" xfId="357" xr:uid="{00000000-0005-0000-0000-000065010000}"/>
    <cellStyle name="Normal 59" xfId="358" xr:uid="{00000000-0005-0000-0000-000066010000}"/>
    <cellStyle name="Normal 6 2" xfId="359" xr:uid="{00000000-0005-0000-0000-000067010000}"/>
    <cellStyle name="Normal 6 3" xfId="360" xr:uid="{00000000-0005-0000-0000-000068010000}"/>
    <cellStyle name="Normal 60" xfId="361" xr:uid="{00000000-0005-0000-0000-000069010000}"/>
    <cellStyle name="Normal 7 2" xfId="362" xr:uid="{00000000-0005-0000-0000-00006A010000}"/>
    <cellStyle name="Normal 7 3" xfId="363" xr:uid="{00000000-0005-0000-0000-00006B010000}"/>
    <cellStyle name="Normal 8 2" xfId="364" xr:uid="{00000000-0005-0000-0000-00006C010000}"/>
    <cellStyle name="Normal 8 3" xfId="365" xr:uid="{00000000-0005-0000-0000-00006D010000}"/>
    <cellStyle name="Normal 9 2" xfId="366" xr:uid="{00000000-0005-0000-0000-00006E010000}"/>
    <cellStyle name="Normal 9 3" xfId="367" xr:uid="{00000000-0005-0000-0000-00006F010000}"/>
    <cellStyle name="Note 10 2" xfId="368" xr:uid="{00000000-0005-0000-0000-000070010000}"/>
    <cellStyle name="Note 11 2" xfId="369" xr:uid="{00000000-0005-0000-0000-000071010000}"/>
    <cellStyle name="Note 12 2" xfId="370" xr:uid="{00000000-0005-0000-0000-000072010000}"/>
    <cellStyle name="Note 13 2" xfId="371" xr:uid="{00000000-0005-0000-0000-000073010000}"/>
    <cellStyle name="Note 14 2" xfId="372" xr:uid="{00000000-0005-0000-0000-000074010000}"/>
    <cellStyle name="Note 15 2" xfId="373" xr:uid="{00000000-0005-0000-0000-000075010000}"/>
    <cellStyle name="Note 2 2" xfId="374" xr:uid="{00000000-0005-0000-0000-000076010000}"/>
    <cellStyle name="Note 2 2 2" xfId="375" xr:uid="{00000000-0005-0000-0000-000077010000}"/>
    <cellStyle name="Note 2 3" xfId="376" xr:uid="{00000000-0005-0000-0000-000078010000}"/>
    <cellStyle name="Note 2 4" xfId="377" xr:uid="{00000000-0005-0000-0000-000079010000}"/>
    <cellStyle name="Note 3 2" xfId="378" xr:uid="{00000000-0005-0000-0000-00007A010000}"/>
    <cellStyle name="Note 3 3" xfId="379" xr:uid="{00000000-0005-0000-0000-00007B010000}"/>
    <cellStyle name="Note 4 2" xfId="380" xr:uid="{00000000-0005-0000-0000-00007C010000}"/>
    <cellStyle name="Note 5 2" xfId="381" xr:uid="{00000000-0005-0000-0000-00007D010000}"/>
    <cellStyle name="Note 57" xfId="382" xr:uid="{00000000-0005-0000-0000-00007E010000}"/>
    <cellStyle name="Note 58" xfId="383" xr:uid="{00000000-0005-0000-0000-00007F010000}"/>
    <cellStyle name="Note 6 2" xfId="384" xr:uid="{00000000-0005-0000-0000-000080010000}"/>
    <cellStyle name="Note 7 2" xfId="385" xr:uid="{00000000-0005-0000-0000-000081010000}"/>
    <cellStyle name="Note 8 2" xfId="386" xr:uid="{00000000-0005-0000-0000-000082010000}"/>
    <cellStyle name="Note 9 2" xfId="387" xr:uid="{00000000-0005-0000-0000-000083010000}"/>
    <cellStyle name="Output 2 2" xfId="388" xr:uid="{00000000-0005-0000-0000-000084010000}"/>
    <cellStyle name="Output 2 3" xfId="389" xr:uid="{00000000-0005-0000-0000-000085010000}"/>
    <cellStyle name="Output 57" xfId="390" xr:uid="{00000000-0005-0000-0000-000086010000}"/>
    <cellStyle name="Output 58" xfId="391" xr:uid="{00000000-0005-0000-0000-000087010000}"/>
    <cellStyle name="Percent" xfId="392" builtinId="5"/>
    <cellStyle name="Percent 2 2" xfId="393" xr:uid="{00000000-0005-0000-0000-000089010000}"/>
    <cellStyle name="Percent 28 2" xfId="394" xr:uid="{00000000-0005-0000-0000-00008A010000}"/>
    <cellStyle name="Percent 29 2" xfId="395" xr:uid="{00000000-0005-0000-0000-00008B010000}"/>
    <cellStyle name="Percent 3 2" xfId="396" xr:uid="{00000000-0005-0000-0000-00008C010000}"/>
    <cellStyle name="Percent 30 2" xfId="397" xr:uid="{00000000-0005-0000-0000-00008D010000}"/>
    <cellStyle name="Percent 4 2" xfId="398" xr:uid="{00000000-0005-0000-0000-00008E010000}"/>
    <cellStyle name="Percent 5 2" xfId="399" xr:uid="{00000000-0005-0000-0000-00008F010000}"/>
    <cellStyle name="Percent 57" xfId="400" xr:uid="{00000000-0005-0000-0000-000090010000}"/>
    <cellStyle name="Title 2 2" xfId="401" xr:uid="{00000000-0005-0000-0000-000091010000}"/>
    <cellStyle name="Title 2 3" xfId="402" xr:uid="{00000000-0005-0000-0000-000092010000}"/>
    <cellStyle name="Title 57" xfId="403" xr:uid="{00000000-0005-0000-0000-000093010000}"/>
    <cellStyle name="Title 58" xfId="404" xr:uid="{00000000-0005-0000-0000-000094010000}"/>
    <cellStyle name="Total 2 2" xfId="405" xr:uid="{00000000-0005-0000-0000-000095010000}"/>
    <cellStyle name="Total 2 3" xfId="406" xr:uid="{00000000-0005-0000-0000-000096010000}"/>
    <cellStyle name="Total 57" xfId="407" xr:uid="{00000000-0005-0000-0000-000097010000}"/>
    <cellStyle name="Total 58" xfId="408" xr:uid="{00000000-0005-0000-0000-000098010000}"/>
    <cellStyle name="Warning Text 2 2" xfId="409" xr:uid="{00000000-0005-0000-0000-000099010000}"/>
    <cellStyle name="Warning Text 2 3" xfId="410" xr:uid="{00000000-0005-0000-0000-00009A010000}"/>
    <cellStyle name="Warning Text 57" xfId="411" xr:uid="{00000000-0005-0000-0000-00009B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13</xdr:row>
      <xdr:rowOff>0</xdr:rowOff>
    </xdr:from>
    <xdr:to>
      <xdr:col>5</xdr:col>
      <xdr:colOff>0</xdr:colOff>
      <xdr:row>17</xdr:row>
      <xdr:rowOff>95250</xdr:rowOff>
    </xdr:to>
    <xdr:pic>
      <xdr:nvPicPr>
        <xdr:cNvPr id="4" name="Picture 3">
          <a:extLst>
            <a:ext uri="{FF2B5EF4-FFF2-40B4-BE49-F238E27FC236}">
              <a16:creationId xmlns:a16="http://schemas.microsoft.com/office/drawing/2014/main" id="{FC189883-810E-D617-C5DC-18945F6B20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00625" y="2105025"/>
          <a:ext cx="17145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4"/>
  <sheetViews>
    <sheetView tabSelected="1" workbookViewId="0"/>
  </sheetViews>
  <sheetFormatPr defaultColWidth="9.125" defaultRowHeight="12.75"/>
  <cols>
    <col min="1" max="1" width="5.125" style="1" customWidth="1"/>
    <col min="2" max="2" width="13.875" style="1" customWidth="1"/>
    <col min="3" max="3" width="44.625" style="1" customWidth="1"/>
    <col min="4" max="4" width="10.875" style="1" customWidth="1"/>
    <col min="5" max="5" width="13.625" style="5" customWidth="1"/>
    <col min="6" max="16384" width="9.125" style="1"/>
  </cols>
  <sheetData>
    <row r="1" spans="2:5">
      <c r="B1" s="113" t="s">
        <v>59</v>
      </c>
      <c r="C1" s="113"/>
      <c r="D1" s="113"/>
      <c r="E1" s="113"/>
    </row>
    <row r="2" spans="2:5">
      <c r="B2" s="1" t="s">
        <v>31</v>
      </c>
      <c r="C2" s="61">
        <v>45691</v>
      </c>
      <c r="D2" s="2"/>
      <c r="E2" s="2"/>
    </row>
    <row r="5" spans="2:5">
      <c r="B5" s="2" t="s">
        <v>27</v>
      </c>
      <c r="C5" s="2" t="s">
        <v>0</v>
      </c>
      <c r="D5" s="2" t="s">
        <v>29</v>
      </c>
      <c r="E5" s="3" t="s">
        <v>30</v>
      </c>
    </row>
    <row r="6" spans="2:5">
      <c r="B6" s="19">
        <v>1</v>
      </c>
      <c r="C6" s="65" t="s">
        <v>24</v>
      </c>
      <c r="D6" s="1" t="s">
        <v>7</v>
      </c>
      <c r="E6" s="30" t="s">
        <v>78</v>
      </c>
    </row>
    <row r="7" spans="2:5">
      <c r="B7" s="19">
        <f>B6+1</f>
        <v>2</v>
      </c>
      <c r="C7" s="62" t="s">
        <v>57</v>
      </c>
      <c r="D7" s="1" t="s">
        <v>1</v>
      </c>
      <c r="E7" s="5" t="str">
        <f>E6</f>
        <v>January 2025</v>
      </c>
    </row>
    <row r="8" spans="2:5">
      <c r="B8" s="19">
        <f>B7+1</f>
        <v>3</v>
      </c>
      <c r="C8" s="62" t="s">
        <v>56</v>
      </c>
      <c r="D8" s="1" t="s">
        <v>1</v>
      </c>
      <c r="E8" s="5" t="str">
        <f>E7</f>
        <v>January 2025</v>
      </c>
    </row>
    <row r="9" spans="2:5">
      <c r="B9" s="19">
        <f>B8+1</f>
        <v>4</v>
      </c>
      <c r="C9" s="62" t="s">
        <v>25</v>
      </c>
      <c r="D9" s="1" t="s">
        <v>1</v>
      </c>
      <c r="E9" s="5" t="str">
        <f>E8</f>
        <v>January 2025</v>
      </c>
    </row>
    <row r="10" spans="2:5">
      <c r="E10" s="30"/>
    </row>
    <row r="12" spans="2:5">
      <c r="B12" s="20" t="s">
        <v>39</v>
      </c>
    </row>
    <row r="14" spans="2:5">
      <c r="C14" s="7"/>
    </row>
    <row r="15" spans="2:5">
      <c r="B15" s="2" t="s">
        <v>2</v>
      </c>
      <c r="E15" s="6"/>
    </row>
    <row r="16" spans="2:5">
      <c r="B16" s="1" t="s">
        <v>28</v>
      </c>
      <c r="C16" s="4" t="s">
        <v>9</v>
      </c>
    </row>
    <row r="20" spans="2:10" s="12" customFormat="1" ht="33.75" customHeight="1">
      <c r="B20" s="114" t="s">
        <v>35</v>
      </c>
      <c r="C20" s="114"/>
      <c r="D20" s="114"/>
      <c r="E20" s="114"/>
      <c r="F20" s="11"/>
      <c r="G20" s="11"/>
      <c r="H20" s="11"/>
      <c r="I20" s="11"/>
      <c r="J20" s="11"/>
    </row>
    <row r="21" spans="2:10" s="12" customFormat="1" ht="11.25" customHeight="1">
      <c r="B21" s="64"/>
      <c r="C21" s="64"/>
      <c r="D21" s="64"/>
      <c r="E21" s="64"/>
      <c r="F21" s="13"/>
      <c r="G21" s="13"/>
      <c r="H21" s="13"/>
      <c r="I21" s="13"/>
      <c r="J21" s="13"/>
    </row>
    <row r="22" spans="2:10" s="12" customFormat="1" ht="67.5" customHeight="1">
      <c r="B22" s="115" t="s">
        <v>34</v>
      </c>
      <c r="C22" s="115"/>
      <c r="D22" s="115"/>
      <c r="E22" s="115"/>
      <c r="F22" s="13"/>
      <c r="G22" s="13"/>
      <c r="H22" s="13"/>
      <c r="I22" s="13"/>
      <c r="J22" s="13"/>
    </row>
    <row r="23" spans="2:10" s="12" customFormat="1" ht="11.25" customHeight="1">
      <c r="B23" s="64"/>
      <c r="C23" s="64"/>
      <c r="D23" s="64"/>
      <c r="E23" s="64"/>
      <c r="F23" s="13"/>
      <c r="G23" s="13"/>
      <c r="H23" s="13"/>
      <c r="I23" s="13"/>
      <c r="J23" s="13"/>
    </row>
    <row r="24" spans="2:10" s="12" customFormat="1" ht="11.25">
      <c r="B24" s="115" t="s">
        <v>76</v>
      </c>
      <c r="C24" s="115"/>
      <c r="D24" s="115"/>
      <c r="E24" s="115"/>
    </row>
  </sheetData>
  <mergeCells count="4">
    <mergeCell ref="B1:E1"/>
    <mergeCell ref="B20:E20"/>
    <mergeCell ref="B22:E22"/>
    <mergeCell ref="B24:E24"/>
  </mergeCells>
  <phoneticPr fontId="27" type="noConversion"/>
  <hyperlinks>
    <hyperlink ref="C16" r:id="rId1" xr:uid="{00000000-0004-0000-0000-000000000000}"/>
    <hyperlink ref="C6" location="'Capital Formation'!A1" display="US Equities: Capital Formation" xr:uid="{00000000-0004-0000-0000-000001000000}"/>
    <hyperlink ref="C9" location="'Indexes &amp; Volatility'!A1" display="US Equities: Market Index Prices &amp; Volatility" xr:uid="{00000000-0004-0000-0000-000002000000}"/>
    <hyperlink ref="C8" location="'ADV $'!A1" display="US Equities: Market Volume by Tape" xr:uid="{00000000-0004-0000-0000-000003000000}"/>
    <hyperlink ref="C7" location="'ADV #'!A1" display="US Equities: Market Volume by Exchange" xr:uid="{00000000-0004-0000-0000-000004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75"/>
  <sheetViews>
    <sheetView zoomScaleNormal="100" workbookViewId="0">
      <pane xSplit="1" ySplit="9" topLeftCell="B10" activePane="bottomRight" state="frozen"/>
      <selection pane="topRight" activeCell="B1" sqref="B1"/>
      <selection pane="bottomLeft" activeCell="A10" sqref="A10"/>
      <selection pane="bottomRight"/>
    </sheetView>
  </sheetViews>
  <sheetFormatPr defaultColWidth="9.125" defaultRowHeight="12"/>
  <cols>
    <col min="1" max="1" width="8.125" style="60" customWidth="1"/>
    <col min="2" max="6" width="9.625" style="49" customWidth="1"/>
    <col min="7" max="7" width="2.625" style="41" customWidth="1"/>
    <col min="8" max="12" width="9.625" style="73" customWidth="1"/>
    <col min="13" max="13" width="1.625" style="73" customWidth="1"/>
    <col min="14" max="18" width="9.625" style="73" customWidth="1"/>
    <col min="19" max="19" width="2.625" style="41" customWidth="1"/>
    <col min="20" max="16384" width="9.125" style="41"/>
  </cols>
  <sheetData>
    <row r="1" spans="1:18" s="10" customFormat="1" ht="12.75">
      <c r="A1" s="31" t="s">
        <v>40</v>
      </c>
      <c r="B1" s="8" t="s">
        <v>60</v>
      </c>
      <c r="E1" s="9"/>
      <c r="F1" s="9"/>
      <c r="H1" s="70"/>
      <c r="I1" s="70"/>
      <c r="J1" s="70"/>
      <c r="K1" s="70"/>
      <c r="L1" s="70"/>
      <c r="M1" s="70"/>
      <c r="N1" s="70"/>
      <c r="O1" s="70"/>
      <c r="P1" s="70"/>
      <c r="Q1" s="70"/>
      <c r="R1" s="70"/>
    </row>
    <row r="2" spans="1:18" s="10" customFormat="1" ht="12.75">
      <c r="A2" s="31" t="s">
        <v>43</v>
      </c>
      <c r="B2" s="8" t="s">
        <v>58</v>
      </c>
      <c r="E2" s="9"/>
      <c r="F2" s="9"/>
      <c r="H2" s="70"/>
      <c r="I2" s="70"/>
      <c r="J2" s="70"/>
      <c r="K2" s="70"/>
      <c r="L2" s="70"/>
      <c r="M2" s="70"/>
      <c r="N2" s="70"/>
      <c r="O2" s="70"/>
      <c r="P2" s="70"/>
      <c r="Q2" s="70"/>
      <c r="R2" s="70"/>
    </row>
    <row r="3" spans="1:18" s="10" customFormat="1" ht="12.75">
      <c r="A3" s="8" t="s">
        <v>41</v>
      </c>
      <c r="B3" s="8" t="s">
        <v>42</v>
      </c>
      <c r="E3" s="9"/>
      <c r="F3" s="9"/>
      <c r="H3" s="70"/>
      <c r="I3" s="70"/>
      <c r="J3" s="70"/>
      <c r="K3" s="70"/>
      <c r="L3" s="70"/>
      <c r="M3" s="70"/>
      <c r="N3" s="70"/>
      <c r="O3" s="70"/>
      <c r="P3" s="70"/>
      <c r="Q3" s="70"/>
      <c r="R3" s="70"/>
    </row>
    <row r="4" spans="1:18" s="14" customFormat="1" ht="11.25">
      <c r="A4" s="17" t="s">
        <v>45</v>
      </c>
      <c r="B4" s="17" t="s">
        <v>53</v>
      </c>
      <c r="E4" s="18"/>
      <c r="F4" s="18"/>
      <c r="H4" s="71"/>
      <c r="I4" s="71"/>
      <c r="J4" s="71"/>
      <c r="K4" s="71"/>
      <c r="L4" s="71"/>
      <c r="M4" s="71"/>
      <c r="N4" s="71"/>
      <c r="O4" s="71"/>
      <c r="P4" s="71"/>
      <c r="Q4" s="71"/>
      <c r="R4" s="71"/>
    </row>
    <row r="5" spans="1:18" s="14" customFormat="1" ht="11.25">
      <c r="A5" s="15" t="s">
        <v>46</v>
      </c>
      <c r="B5" s="16" t="s">
        <v>66</v>
      </c>
      <c r="E5" s="18"/>
      <c r="F5" s="18"/>
      <c r="H5" s="71"/>
      <c r="I5" s="71"/>
      <c r="J5" s="71"/>
      <c r="K5" s="71"/>
      <c r="L5" s="71"/>
      <c r="M5" s="71"/>
      <c r="N5" s="71"/>
      <c r="O5" s="71"/>
      <c r="P5" s="71"/>
      <c r="Q5" s="71"/>
      <c r="R5" s="71"/>
    </row>
    <row r="6" spans="1:18" s="33" customFormat="1">
      <c r="A6" s="41"/>
      <c r="B6" s="32"/>
      <c r="D6" s="32"/>
      <c r="E6" s="32"/>
      <c r="F6" s="32"/>
      <c r="H6" s="72"/>
      <c r="I6" s="72"/>
      <c r="J6" s="72"/>
      <c r="K6" s="72"/>
      <c r="L6" s="72"/>
      <c r="M6" s="72"/>
      <c r="N6" s="72"/>
      <c r="O6" s="72"/>
      <c r="P6" s="72"/>
      <c r="Q6" s="72"/>
      <c r="R6" s="72"/>
    </row>
    <row r="7" spans="1:18" s="33" customFormat="1">
      <c r="A7" s="41"/>
      <c r="B7" s="32"/>
      <c r="D7" s="32"/>
      <c r="E7" s="32"/>
      <c r="F7" s="32"/>
      <c r="H7" s="72"/>
      <c r="I7" s="72"/>
      <c r="J7" s="72"/>
      <c r="K7" s="72"/>
      <c r="L7" s="72"/>
      <c r="M7" s="72"/>
      <c r="N7" s="72"/>
      <c r="O7" s="72"/>
      <c r="P7" s="72"/>
      <c r="Q7" s="72"/>
      <c r="R7" s="72"/>
    </row>
    <row r="8" spans="1:18">
      <c r="A8" s="41"/>
      <c r="H8" s="116" t="s">
        <v>32</v>
      </c>
      <c r="I8" s="116"/>
      <c r="J8" s="116"/>
      <c r="K8" s="116"/>
      <c r="L8" s="116"/>
      <c r="N8" s="116" t="s">
        <v>63</v>
      </c>
      <c r="O8" s="116"/>
      <c r="P8" s="116"/>
      <c r="Q8" s="116"/>
      <c r="R8" s="116"/>
    </row>
    <row r="9" spans="1:18" s="52" customFormat="1" ht="24.75" thickBot="1">
      <c r="A9" s="66"/>
      <c r="B9" s="50" t="s">
        <v>8</v>
      </c>
      <c r="C9" s="51" t="s">
        <v>4</v>
      </c>
      <c r="D9" s="50" t="s">
        <v>22</v>
      </c>
      <c r="E9" s="51" t="s">
        <v>3</v>
      </c>
      <c r="F9" s="51" t="s">
        <v>10</v>
      </c>
      <c r="H9" s="74" t="s">
        <v>8</v>
      </c>
      <c r="I9" s="74" t="s">
        <v>4</v>
      </c>
      <c r="J9" s="74" t="s">
        <v>22</v>
      </c>
      <c r="K9" s="74" t="s">
        <v>3</v>
      </c>
      <c r="L9" s="74" t="s">
        <v>10</v>
      </c>
      <c r="M9" s="75"/>
      <c r="N9" s="74" t="s">
        <v>8</v>
      </c>
      <c r="O9" s="74" t="s">
        <v>4</v>
      </c>
      <c r="P9" s="74" t="s">
        <v>22</v>
      </c>
      <c r="Q9" s="74" t="s">
        <v>3</v>
      </c>
      <c r="R9" s="74" t="s">
        <v>10</v>
      </c>
    </row>
    <row r="10" spans="1:18" ht="12.75" thickTop="1">
      <c r="A10" s="53">
        <v>2014</v>
      </c>
      <c r="B10" s="54">
        <v>93.511709999999994</v>
      </c>
      <c r="C10" s="54">
        <v>171.93165999999999</v>
      </c>
      <c r="D10" s="54">
        <v>265.44336999999996</v>
      </c>
      <c r="E10" s="54">
        <v>38.541849999999997</v>
      </c>
      <c r="F10" s="54">
        <v>303.98521999999997</v>
      </c>
      <c r="H10" s="78" t="str">
        <f>IFERROR(B10/#REF!-1,"n/a")</f>
        <v>n/a</v>
      </c>
      <c r="I10" s="78" t="str">
        <f>IFERROR(C10/#REF!-1,"n/a")</f>
        <v>n/a</v>
      </c>
      <c r="J10" s="78" t="str">
        <f>IFERROR(D10/#REF!-1,"n/a")</f>
        <v>n/a</v>
      </c>
      <c r="K10" s="78" t="str">
        <f>IFERROR(E10/#REF!-1,"n/a")</f>
        <v>n/a</v>
      </c>
      <c r="L10" s="78" t="str">
        <f>IFERROR(F10/#REF!-1,"n/a")</f>
        <v>n/a</v>
      </c>
      <c r="M10" s="77"/>
      <c r="N10" s="76" t="s">
        <v>33</v>
      </c>
      <c r="O10" s="76" t="s">
        <v>33</v>
      </c>
      <c r="P10" s="76" t="s">
        <v>33</v>
      </c>
      <c r="Q10" s="76" t="s">
        <v>33</v>
      </c>
      <c r="R10" s="76" t="s">
        <v>33</v>
      </c>
    </row>
    <row r="11" spans="1:18">
      <c r="A11" s="53">
        <v>2015</v>
      </c>
      <c r="B11" s="54">
        <v>32.152459999999998</v>
      </c>
      <c r="C11" s="54">
        <v>184.53340000000003</v>
      </c>
      <c r="D11" s="54">
        <v>216.68586000000002</v>
      </c>
      <c r="E11" s="54">
        <v>32.136950000000006</v>
      </c>
      <c r="F11" s="54">
        <v>248.82281000000003</v>
      </c>
      <c r="H11" s="78">
        <f t="shared" ref="H11:H20" si="0">IFERROR(B11/B10-1,"n/a")</f>
        <v>-0.65616648439002989</v>
      </c>
      <c r="I11" s="78">
        <f t="shared" ref="I11:I20" si="1">IFERROR(C11/C10-1,"n/a")</f>
        <v>7.3295052231799662E-2</v>
      </c>
      <c r="J11" s="78">
        <f t="shared" ref="J11:J20" si="2">IFERROR(D11/D10-1,"n/a")</f>
        <v>-0.18368328431032177</v>
      </c>
      <c r="K11" s="78">
        <f t="shared" ref="K11:K20" si="3">IFERROR(E11/E10-1,"n/a")</f>
        <v>-0.16618039870945456</v>
      </c>
      <c r="L11" s="78">
        <f t="shared" ref="L11:L20" si="4">IFERROR(F11/F10-1,"n/a")</f>
        <v>-0.18146411855155309</v>
      </c>
      <c r="M11" s="77"/>
      <c r="N11" s="76" t="s">
        <v>33</v>
      </c>
      <c r="O11" s="76" t="s">
        <v>33</v>
      </c>
      <c r="P11" s="76" t="s">
        <v>33</v>
      </c>
      <c r="Q11" s="76" t="s">
        <v>33</v>
      </c>
      <c r="R11" s="76" t="s">
        <v>33</v>
      </c>
    </row>
    <row r="12" spans="1:18">
      <c r="A12" s="53">
        <v>2016</v>
      </c>
      <c r="B12" s="55">
        <v>20.73423</v>
      </c>
      <c r="C12" s="54">
        <v>157.33391999999998</v>
      </c>
      <c r="D12" s="54">
        <v>178.06814999999997</v>
      </c>
      <c r="E12" s="55">
        <v>24.95458</v>
      </c>
      <c r="F12" s="54">
        <v>203.02272999999997</v>
      </c>
      <c r="H12" s="78">
        <f t="shared" si="0"/>
        <v>-0.35512772584119534</v>
      </c>
      <c r="I12" s="78">
        <f t="shared" si="1"/>
        <v>-0.14739597276157079</v>
      </c>
      <c r="J12" s="78">
        <f t="shared" si="2"/>
        <v>-0.17821979708320623</v>
      </c>
      <c r="K12" s="78">
        <f t="shared" si="3"/>
        <v>-0.22349258408156358</v>
      </c>
      <c r="L12" s="78">
        <f t="shared" si="4"/>
        <v>-0.1840670475508257</v>
      </c>
      <c r="M12" s="77"/>
      <c r="N12" s="76" t="s">
        <v>33</v>
      </c>
      <c r="O12" s="76" t="s">
        <v>33</v>
      </c>
      <c r="P12" s="76" t="s">
        <v>33</v>
      </c>
      <c r="Q12" s="76" t="s">
        <v>33</v>
      </c>
      <c r="R12" s="76" t="s">
        <v>33</v>
      </c>
    </row>
    <row r="13" spans="1:18">
      <c r="A13" s="53">
        <v>2017</v>
      </c>
      <c r="B13" s="55">
        <v>39.222639999999998</v>
      </c>
      <c r="C13" s="55">
        <v>154.77422000000001</v>
      </c>
      <c r="D13" s="54">
        <v>193.99686000000003</v>
      </c>
      <c r="E13" s="55">
        <v>25.791</v>
      </c>
      <c r="F13" s="54">
        <v>219.78786000000002</v>
      </c>
      <c r="H13" s="78">
        <f t="shared" si="0"/>
        <v>0.89168539174109673</v>
      </c>
      <c r="I13" s="78">
        <f t="shared" si="1"/>
        <v>-1.6269218996132317E-2</v>
      </c>
      <c r="J13" s="78">
        <f t="shared" si="2"/>
        <v>8.9452886437018986E-2</v>
      </c>
      <c r="K13" s="78">
        <f t="shared" si="3"/>
        <v>3.3517694948181909E-2</v>
      </c>
      <c r="L13" s="78">
        <f t="shared" si="4"/>
        <v>8.2577601040041415E-2</v>
      </c>
      <c r="M13" s="77"/>
      <c r="N13" s="76" t="s">
        <v>33</v>
      </c>
      <c r="O13" s="76" t="s">
        <v>33</v>
      </c>
      <c r="P13" s="76" t="s">
        <v>33</v>
      </c>
      <c r="Q13" s="76" t="s">
        <v>33</v>
      </c>
      <c r="R13" s="76" t="s">
        <v>33</v>
      </c>
    </row>
    <row r="14" spans="1:18">
      <c r="A14" s="53">
        <v>2018</v>
      </c>
      <c r="B14" s="55">
        <v>49.858020000000003</v>
      </c>
      <c r="C14" s="55">
        <v>154.62206</v>
      </c>
      <c r="D14" s="54">
        <v>204.48008000000002</v>
      </c>
      <c r="E14" s="55">
        <v>17.154999999999998</v>
      </c>
      <c r="F14" s="54">
        <v>221.63508000000002</v>
      </c>
      <c r="H14" s="78">
        <f t="shared" si="0"/>
        <v>0.27115410895340042</v>
      </c>
      <c r="I14" s="78">
        <f t="shared" si="1"/>
        <v>-9.831094609942248E-4</v>
      </c>
      <c r="J14" s="78">
        <f t="shared" si="2"/>
        <v>5.4038091131990429E-2</v>
      </c>
      <c r="K14" s="78">
        <f t="shared" si="3"/>
        <v>-0.33484548873638098</v>
      </c>
      <c r="L14" s="78">
        <f t="shared" si="4"/>
        <v>8.4045588323213849E-3</v>
      </c>
      <c r="M14" s="77"/>
      <c r="N14" s="76" t="s">
        <v>33</v>
      </c>
      <c r="O14" s="76" t="s">
        <v>33</v>
      </c>
      <c r="P14" s="76" t="s">
        <v>33</v>
      </c>
      <c r="Q14" s="76" t="s">
        <v>33</v>
      </c>
      <c r="R14" s="76" t="s">
        <v>33</v>
      </c>
    </row>
    <row r="15" spans="1:18">
      <c r="A15" s="53">
        <v>2019</v>
      </c>
      <c r="B15" s="55">
        <v>48.798090000000009</v>
      </c>
      <c r="C15" s="55">
        <v>145.33658999999997</v>
      </c>
      <c r="D15" s="55">
        <v>194.13467999999997</v>
      </c>
      <c r="E15" s="55">
        <v>33.975000000000001</v>
      </c>
      <c r="F15" s="55">
        <v>228.10967999999997</v>
      </c>
      <c r="H15" s="78">
        <f t="shared" si="0"/>
        <v>-2.1258966962586889E-2</v>
      </c>
      <c r="I15" s="78">
        <f t="shared" si="1"/>
        <v>-6.0052685884536938E-2</v>
      </c>
      <c r="J15" s="78">
        <f t="shared" si="2"/>
        <v>-5.0593681301376869E-2</v>
      </c>
      <c r="K15" s="78">
        <f t="shared" si="3"/>
        <v>0.98047216554940286</v>
      </c>
      <c r="L15" s="78">
        <f t="shared" si="4"/>
        <v>2.9212884530733785E-2</v>
      </c>
      <c r="M15" s="77"/>
      <c r="N15" s="76" t="s">
        <v>33</v>
      </c>
      <c r="O15" s="76" t="s">
        <v>33</v>
      </c>
      <c r="P15" s="76" t="s">
        <v>33</v>
      </c>
      <c r="Q15" s="76" t="s">
        <v>33</v>
      </c>
      <c r="R15" s="76" t="s">
        <v>33</v>
      </c>
    </row>
    <row r="16" spans="1:18">
      <c r="A16" s="53">
        <v>2020</v>
      </c>
      <c r="B16" s="55">
        <v>85.442250000000001</v>
      </c>
      <c r="C16" s="55">
        <v>258.29196999999999</v>
      </c>
      <c r="D16" s="55">
        <v>343.73421999999999</v>
      </c>
      <c r="E16" s="55">
        <v>46.584299999999999</v>
      </c>
      <c r="F16" s="55">
        <v>390.31851999999998</v>
      </c>
      <c r="H16" s="78">
        <f t="shared" si="0"/>
        <v>0.75093430910922909</v>
      </c>
      <c r="I16" s="78">
        <f t="shared" si="1"/>
        <v>0.77719850176751804</v>
      </c>
      <c r="J16" s="78">
        <f t="shared" si="2"/>
        <v>0.77059668061368547</v>
      </c>
      <c r="K16" s="78">
        <f t="shared" si="3"/>
        <v>0.37113465783664457</v>
      </c>
      <c r="L16" s="78">
        <f t="shared" si="4"/>
        <v>0.71110020407726693</v>
      </c>
      <c r="M16" s="77"/>
      <c r="N16" s="76" t="s">
        <v>33</v>
      </c>
      <c r="O16" s="76" t="s">
        <v>33</v>
      </c>
      <c r="P16" s="76" t="s">
        <v>33</v>
      </c>
      <c r="Q16" s="76" t="s">
        <v>33</v>
      </c>
      <c r="R16" s="76" t="s">
        <v>33</v>
      </c>
    </row>
    <row r="17" spans="1:37">
      <c r="A17" s="53">
        <v>2021</v>
      </c>
      <c r="B17" s="55">
        <v>153.57734000000002</v>
      </c>
      <c r="C17" s="55">
        <v>222.81906999999998</v>
      </c>
      <c r="D17" s="55">
        <v>376.39641</v>
      </c>
      <c r="E17" s="55">
        <v>58.033159999999995</v>
      </c>
      <c r="F17" s="55">
        <v>434.42957000000001</v>
      </c>
      <c r="H17" s="78">
        <f t="shared" si="0"/>
        <v>0.79744025935646623</v>
      </c>
      <c r="I17" s="78">
        <f t="shared" si="1"/>
        <v>-0.13733644139227408</v>
      </c>
      <c r="J17" s="78">
        <f t="shared" si="2"/>
        <v>9.5021642011668295E-2</v>
      </c>
      <c r="K17" s="78">
        <f t="shared" si="3"/>
        <v>0.24576649214434898</v>
      </c>
      <c r="L17" s="78">
        <f t="shared" si="4"/>
        <v>0.11301295670008193</v>
      </c>
      <c r="M17" s="77"/>
      <c r="N17" s="76" t="s">
        <v>33</v>
      </c>
      <c r="O17" s="76" t="s">
        <v>33</v>
      </c>
      <c r="P17" s="76" t="s">
        <v>33</v>
      </c>
      <c r="Q17" s="76" t="s">
        <v>33</v>
      </c>
      <c r="R17" s="76" t="s">
        <v>33</v>
      </c>
    </row>
    <row r="18" spans="1:37">
      <c r="A18" s="53">
        <v>2022</v>
      </c>
      <c r="B18" s="55">
        <v>8.5404599999999995</v>
      </c>
      <c r="C18" s="55">
        <v>78.537000000000006</v>
      </c>
      <c r="D18" s="55">
        <v>87.077460000000002</v>
      </c>
      <c r="E18" s="55">
        <v>12.3536</v>
      </c>
      <c r="F18" s="55">
        <v>99.431060000000002</v>
      </c>
      <c r="H18" s="78">
        <f t="shared" si="0"/>
        <v>-0.9443898429286508</v>
      </c>
      <c r="I18" s="78">
        <f t="shared" si="1"/>
        <v>-0.6475301687597923</v>
      </c>
      <c r="J18" s="78">
        <f t="shared" si="2"/>
        <v>-0.76865491357901106</v>
      </c>
      <c r="K18" s="78">
        <f t="shared" si="3"/>
        <v>-0.78712860026922538</v>
      </c>
      <c r="L18" s="78">
        <f t="shared" si="4"/>
        <v>-0.77112271616317463</v>
      </c>
      <c r="M18" s="77"/>
      <c r="N18" s="76" t="s">
        <v>33</v>
      </c>
      <c r="O18" s="76" t="s">
        <v>33</v>
      </c>
      <c r="P18" s="76" t="s">
        <v>33</v>
      </c>
      <c r="Q18" s="76" t="s">
        <v>33</v>
      </c>
      <c r="R18" s="76" t="s">
        <v>33</v>
      </c>
    </row>
    <row r="19" spans="1:37">
      <c r="A19" s="53">
        <v>2023</v>
      </c>
      <c r="B19" s="55">
        <v>20.115069999999999</v>
      </c>
      <c r="C19" s="55">
        <v>107.13373</v>
      </c>
      <c r="D19" s="55">
        <v>127.2488</v>
      </c>
      <c r="E19" s="55">
        <v>11.767000000000001</v>
      </c>
      <c r="F19" s="55">
        <v>139.01580000000001</v>
      </c>
      <c r="H19" s="78">
        <f t="shared" si="0"/>
        <v>1.3552677490439624</v>
      </c>
      <c r="I19" s="78">
        <f t="shared" si="1"/>
        <v>0.36411793167551587</v>
      </c>
      <c r="J19" s="78">
        <f t="shared" si="2"/>
        <v>0.46132879852030584</v>
      </c>
      <c r="K19" s="78">
        <f t="shared" si="3"/>
        <v>-4.7484134179510362E-2</v>
      </c>
      <c r="L19" s="78">
        <f t="shared" si="4"/>
        <v>0.39811242080693909</v>
      </c>
      <c r="M19" s="77"/>
      <c r="N19" s="76" t="s">
        <v>33</v>
      </c>
      <c r="O19" s="76" t="s">
        <v>33</v>
      </c>
      <c r="P19" s="76" t="s">
        <v>33</v>
      </c>
      <c r="Q19" s="76" t="s">
        <v>33</v>
      </c>
      <c r="R19" s="76" t="s">
        <v>33</v>
      </c>
    </row>
    <row r="20" spans="1:37">
      <c r="A20" s="53">
        <v>2024</v>
      </c>
      <c r="B20" s="54">
        <v>31.35294</v>
      </c>
      <c r="C20" s="54">
        <v>169.86751999999998</v>
      </c>
      <c r="D20" s="54">
        <v>201.22045999999997</v>
      </c>
      <c r="E20" s="54">
        <v>21.775000000000002</v>
      </c>
      <c r="F20" s="54">
        <v>222.99545999999998</v>
      </c>
      <c r="H20" s="78">
        <f t="shared" si="0"/>
        <v>0.55867913957048132</v>
      </c>
      <c r="I20" s="78">
        <f t="shared" si="1"/>
        <v>0.58556525568558082</v>
      </c>
      <c r="J20" s="78">
        <f t="shared" si="2"/>
        <v>0.58131518725520381</v>
      </c>
      <c r="K20" s="78">
        <f t="shared" si="3"/>
        <v>0.85051414974080064</v>
      </c>
      <c r="L20" s="78">
        <f t="shared" si="4"/>
        <v>0.60410154816934458</v>
      </c>
      <c r="M20" s="77"/>
      <c r="N20" s="76" t="s">
        <v>33</v>
      </c>
      <c r="O20" s="76" t="s">
        <v>33</v>
      </c>
      <c r="P20" s="76" t="s">
        <v>33</v>
      </c>
      <c r="Q20" s="76" t="s">
        <v>33</v>
      </c>
      <c r="R20" s="76" t="s">
        <v>33</v>
      </c>
    </row>
    <row r="22" spans="1:37">
      <c r="A22" s="84" t="s">
        <v>72</v>
      </c>
      <c r="B22" s="85">
        <v>3.13733</v>
      </c>
      <c r="C22" s="85">
        <v>9.7101600000000001</v>
      </c>
      <c r="D22" s="85">
        <v>12.847490000000001</v>
      </c>
      <c r="E22" s="85">
        <v>1.5</v>
      </c>
      <c r="F22" s="85">
        <v>14.347490000000001</v>
      </c>
      <c r="G22" s="84"/>
      <c r="H22" s="86"/>
      <c r="I22" s="86"/>
      <c r="J22" s="86"/>
      <c r="K22" s="86"/>
      <c r="L22" s="86"/>
      <c r="M22" s="87"/>
      <c r="N22" s="88"/>
      <c r="O22" s="88"/>
      <c r="P22" s="88"/>
      <c r="Q22" s="88"/>
      <c r="R22" s="88"/>
    </row>
    <row r="23" spans="1:37">
      <c r="A23" s="84" t="s">
        <v>79</v>
      </c>
      <c r="B23" s="85">
        <v>3.7639399999999998</v>
      </c>
      <c r="C23" s="85">
        <v>3.54128</v>
      </c>
      <c r="D23" s="85">
        <v>7.3052200000000003</v>
      </c>
      <c r="E23" s="85">
        <v>5.8</v>
      </c>
      <c r="F23" s="85">
        <v>13.105219999999999</v>
      </c>
      <c r="G23" s="84"/>
      <c r="H23" s="86">
        <f>IFERROR(B23/B22-1,"n/a")</f>
        <v>0.19972715653119044</v>
      </c>
      <c r="I23" s="86">
        <f t="shared" ref="I23:L23" si="5">IFERROR(C23/C22-1,"n/a")</f>
        <v>-0.63530158102441159</v>
      </c>
      <c r="J23" s="86">
        <f t="shared" si="5"/>
        <v>-0.43138932196094337</v>
      </c>
      <c r="K23" s="86">
        <f t="shared" si="5"/>
        <v>2.8666666666666667</v>
      </c>
      <c r="L23" s="86">
        <f t="shared" si="5"/>
        <v>-8.6584482721368095E-2</v>
      </c>
      <c r="M23" s="87"/>
      <c r="N23" s="88" t="s">
        <v>33</v>
      </c>
      <c r="O23" s="88" t="s">
        <v>33</v>
      </c>
      <c r="P23" s="88" t="s">
        <v>33</v>
      </c>
      <c r="Q23" s="88" t="s">
        <v>33</v>
      </c>
      <c r="R23" s="88" t="s">
        <v>33</v>
      </c>
    </row>
    <row r="24" spans="1:37">
      <c r="A24" s="53"/>
      <c r="B24" s="56"/>
      <c r="C24" s="56"/>
      <c r="D24" s="56"/>
      <c r="E24" s="56"/>
      <c r="F24" s="57"/>
      <c r="H24" s="77"/>
      <c r="I24" s="77"/>
      <c r="J24" s="77"/>
      <c r="K24" s="77"/>
      <c r="L24" s="77"/>
      <c r="M24" s="77"/>
      <c r="N24" s="77"/>
      <c r="O24" s="77"/>
      <c r="P24" s="77"/>
      <c r="Q24" s="77"/>
      <c r="R24" s="77"/>
    </row>
    <row r="25" spans="1:37" s="33" customFormat="1" ht="12.75" customHeight="1">
      <c r="A25" s="41" t="s">
        <v>67</v>
      </c>
      <c r="B25" s="40">
        <v>1.4421700000000002</v>
      </c>
      <c r="C25" s="40">
        <v>19.947519999999997</v>
      </c>
      <c r="D25" s="40">
        <v>21.389689999999998</v>
      </c>
      <c r="E25" s="40">
        <v>1</v>
      </c>
      <c r="F25" s="40">
        <v>22.389689999999998</v>
      </c>
      <c r="G25" s="40"/>
      <c r="H25" s="76" t="s">
        <v>33</v>
      </c>
      <c r="I25" s="76" t="s">
        <v>33</v>
      </c>
      <c r="J25" s="76" t="s">
        <v>33</v>
      </c>
      <c r="K25" s="76" t="s">
        <v>33</v>
      </c>
      <c r="L25" s="76" t="s">
        <v>33</v>
      </c>
      <c r="M25" s="79"/>
      <c r="N25" s="76" t="s">
        <v>33</v>
      </c>
      <c r="O25" s="76" t="s">
        <v>33</v>
      </c>
      <c r="P25" s="76" t="s">
        <v>33</v>
      </c>
      <c r="Q25" s="76" t="s">
        <v>33</v>
      </c>
      <c r="R25" s="76" t="s">
        <v>33</v>
      </c>
      <c r="S25" s="27"/>
      <c r="T25" s="27"/>
      <c r="U25" s="27"/>
      <c r="V25" s="27"/>
      <c r="W25" s="21"/>
      <c r="X25" s="27"/>
      <c r="Y25" s="26"/>
      <c r="Z25" s="27"/>
      <c r="AA25" s="27"/>
      <c r="AB25" s="27"/>
      <c r="AC25" s="21"/>
      <c r="AD25" s="27"/>
      <c r="AE25" s="27"/>
      <c r="AF25" s="27"/>
      <c r="AG25" s="27"/>
      <c r="AH25" s="27"/>
      <c r="AI25" s="21"/>
      <c r="AJ25" s="27"/>
      <c r="AK25" s="26"/>
    </row>
    <row r="26" spans="1:37" s="33" customFormat="1" ht="12.75" customHeight="1">
      <c r="A26" s="41" t="s">
        <v>68</v>
      </c>
      <c r="B26" s="40">
        <v>2.2279100000000001</v>
      </c>
      <c r="C26" s="40">
        <v>21.070989999999998</v>
      </c>
      <c r="D26" s="40">
        <v>23.2989</v>
      </c>
      <c r="E26" s="40">
        <v>3.8549999999999995</v>
      </c>
      <c r="F26" s="40">
        <v>27.1539</v>
      </c>
      <c r="G26" s="40"/>
      <c r="H26" s="76" t="s">
        <v>33</v>
      </c>
      <c r="I26" s="76" t="s">
        <v>33</v>
      </c>
      <c r="J26" s="76" t="s">
        <v>33</v>
      </c>
      <c r="K26" s="76" t="s">
        <v>33</v>
      </c>
      <c r="L26" s="76" t="s">
        <v>33</v>
      </c>
      <c r="M26" s="79"/>
      <c r="N26" s="80">
        <f>IFERROR(B26/B25-1,"n/a")</f>
        <v>0.54483174660407574</v>
      </c>
      <c r="O26" s="80">
        <f t="shared" ref="O26:R26" si="6">IFERROR(C26/C25-1,"n/a")</f>
        <v>5.6321287057238267E-2</v>
      </c>
      <c r="P26" s="80">
        <f t="shared" si="6"/>
        <v>8.9258423100101014E-2</v>
      </c>
      <c r="Q26" s="80">
        <f t="shared" si="6"/>
        <v>2.8549999999999995</v>
      </c>
      <c r="R26" s="80">
        <f t="shared" si="6"/>
        <v>0.21278588493185935</v>
      </c>
      <c r="S26" s="27"/>
      <c r="T26" s="27"/>
      <c r="U26" s="27"/>
      <c r="V26" s="27"/>
      <c r="W26" s="21"/>
      <c r="X26" s="27"/>
      <c r="Y26" s="26"/>
      <c r="Z26" s="27"/>
      <c r="AA26" s="27"/>
      <c r="AB26" s="27"/>
      <c r="AC26" s="21"/>
      <c r="AD26" s="27"/>
      <c r="AE26" s="27"/>
      <c r="AF26" s="27"/>
      <c r="AG26" s="27"/>
      <c r="AH26" s="27"/>
      <c r="AI26" s="21"/>
      <c r="AJ26" s="27"/>
      <c r="AK26" s="26"/>
    </row>
    <row r="27" spans="1:37" s="33" customFormat="1" ht="12.75" customHeight="1">
      <c r="A27" s="41" t="s">
        <v>69</v>
      </c>
      <c r="B27" s="40">
        <v>6.8791000000000002</v>
      </c>
      <c r="C27" s="40">
        <v>31.281009999999998</v>
      </c>
      <c r="D27" s="40">
        <v>38.160109999999996</v>
      </c>
      <c r="E27" s="40">
        <v>2.6</v>
      </c>
      <c r="F27" s="40">
        <v>40.760109999999997</v>
      </c>
      <c r="G27" s="40"/>
      <c r="H27" s="76" t="s">
        <v>33</v>
      </c>
      <c r="I27" s="76" t="s">
        <v>33</v>
      </c>
      <c r="J27" s="76" t="s">
        <v>33</v>
      </c>
      <c r="K27" s="76" t="s">
        <v>33</v>
      </c>
      <c r="L27" s="76" t="s">
        <v>33</v>
      </c>
      <c r="M27" s="79"/>
      <c r="N27" s="80">
        <f t="shared" ref="N27:N33" si="7">IFERROR(B27/B26-1,"n/a")</f>
        <v>2.0876920521924136</v>
      </c>
      <c r="O27" s="80">
        <f t="shared" ref="O27:O33" si="8">IFERROR(C27/C26-1,"n/a")</f>
        <v>0.4845534073149862</v>
      </c>
      <c r="P27" s="80">
        <f t="shared" ref="P27:P33" si="9">IFERROR(D27/D26-1,"n/a")</f>
        <v>0.63785028477739281</v>
      </c>
      <c r="Q27" s="80">
        <f t="shared" ref="Q27:Q33" si="10">IFERROR(E27/E26-1,"n/a")</f>
        <v>-0.325551232166018</v>
      </c>
      <c r="R27" s="80">
        <f t="shared" ref="R27:R33" si="11">IFERROR(F27/F26-1,"n/a")</f>
        <v>0.50107756160256889</v>
      </c>
      <c r="S27" s="27"/>
      <c r="T27" s="27"/>
      <c r="U27" s="27"/>
      <c r="V27" s="27"/>
      <c r="W27" s="21"/>
      <c r="X27" s="27"/>
      <c r="Y27" s="26"/>
      <c r="Z27" s="27"/>
      <c r="AA27" s="27"/>
      <c r="AB27" s="27"/>
      <c r="AC27" s="21"/>
      <c r="AD27" s="27"/>
      <c r="AE27" s="27"/>
      <c r="AF27" s="27"/>
      <c r="AG27" s="27"/>
      <c r="AH27" s="27"/>
      <c r="AI27" s="21"/>
      <c r="AJ27" s="27"/>
      <c r="AK27" s="26"/>
    </row>
    <row r="28" spans="1:37" s="33" customFormat="1" ht="12.75" customHeight="1">
      <c r="A28" s="41" t="s">
        <v>70</v>
      </c>
      <c r="B28" s="40">
        <v>8.42563</v>
      </c>
      <c r="C28" s="40">
        <v>26.600930000000002</v>
      </c>
      <c r="D28" s="40">
        <v>35.026560000000003</v>
      </c>
      <c r="E28" s="40">
        <v>4.7249999999999996</v>
      </c>
      <c r="F28" s="40">
        <v>39.751560000000005</v>
      </c>
      <c r="G28" s="40"/>
      <c r="H28" s="76" t="s">
        <v>33</v>
      </c>
      <c r="I28" s="76" t="s">
        <v>33</v>
      </c>
      <c r="J28" s="76" t="s">
        <v>33</v>
      </c>
      <c r="K28" s="76" t="s">
        <v>33</v>
      </c>
      <c r="L28" s="76" t="s">
        <v>33</v>
      </c>
      <c r="M28" s="79"/>
      <c r="N28" s="80">
        <f t="shared" si="7"/>
        <v>0.22481574624587508</v>
      </c>
      <c r="O28" s="80">
        <f t="shared" si="8"/>
        <v>-0.14961409494130773</v>
      </c>
      <c r="P28" s="80">
        <f t="shared" si="9"/>
        <v>-8.2115853439625686E-2</v>
      </c>
      <c r="Q28" s="80">
        <f t="shared" si="10"/>
        <v>0.81730769230769207</v>
      </c>
      <c r="R28" s="80">
        <f t="shared" si="11"/>
        <v>-2.4743554421221892E-2</v>
      </c>
      <c r="S28" s="24"/>
      <c r="T28" s="24"/>
      <c r="U28" s="24"/>
      <c r="V28" s="24"/>
      <c r="W28" s="24"/>
      <c r="X28" s="24"/>
      <c r="Y28" s="26"/>
      <c r="Z28" s="27"/>
      <c r="AA28" s="27"/>
      <c r="AB28" s="27"/>
      <c r="AC28" s="21"/>
      <c r="AD28" s="27"/>
      <c r="AE28" s="27"/>
      <c r="AF28" s="27"/>
      <c r="AG28" s="27"/>
      <c r="AH28" s="27"/>
      <c r="AI28" s="21"/>
      <c r="AJ28" s="27"/>
      <c r="AK28" s="26"/>
    </row>
    <row r="29" spans="1:37" s="33" customFormat="1" ht="12.75" customHeight="1">
      <c r="A29" s="41" t="s">
        <v>71</v>
      </c>
      <c r="B29" s="40">
        <v>2.5824299999999996</v>
      </c>
      <c r="C29" s="40">
        <v>28.180800000000001</v>
      </c>
      <c r="D29" s="40">
        <v>30.76323</v>
      </c>
      <c r="E29" s="40">
        <v>0.58700000000000008</v>
      </c>
      <c r="F29" s="40">
        <v>31.35023</v>
      </c>
      <c r="G29" s="40"/>
      <c r="H29" s="78">
        <f>IFERROR(B29/B25-1,"n/a")</f>
        <v>0.79065574793540239</v>
      </c>
      <c r="I29" s="78">
        <f t="shared" ref="I29:L29" si="12">IFERROR(C29/C25-1,"n/a")</f>
        <v>0.4127470482546205</v>
      </c>
      <c r="J29" s="78">
        <f t="shared" si="12"/>
        <v>0.43822701497777672</v>
      </c>
      <c r="K29" s="78">
        <f t="shared" si="12"/>
        <v>-0.41299999999999992</v>
      </c>
      <c r="L29" s="78">
        <f t="shared" si="12"/>
        <v>0.40020831016418734</v>
      </c>
      <c r="M29" s="79"/>
      <c r="N29" s="80">
        <f t="shared" si="7"/>
        <v>-0.69350303775504041</v>
      </c>
      <c r="O29" s="80">
        <f t="shared" si="8"/>
        <v>5.9391532551681392E-2</v>
      </c>
      <c r="P29" s="80">
        <f t="shared" si="9"/>
        <v>-0.1217170627089843</v>
      </c>
      <c r="Q29" s="80">
        <f t="shared" si="10"/>
        <v>-0.87576719576719575</v>
      </c>
      <c r="R29" s="80">
        <f t="shared" si="11"/>
        <v>-0.21134591950605219</v>
      </c>
      <c r="S29" s="24"/>
      <c r="T29" s="24"/>
      <c r="U29" s="24"/>
      <c r="V29" s="24"/>
      <c r="W29" s="24"/>
      <c r="X29" s="24"/>
      <c r="Y29" s="26"/>
      <c r="Z29" s="27"/>
      <c r="AA29" s="27"/>
      <c r="AB29" s="27"/>
      <c r="AC29" s="21"/>
      <c r="AD29" s="27"/>
      <c r="AE29" s="27"/>
      <c r="AF29" s="27"/>
      <c r="AG29" s="27"/>
      <c r="AH29" s="27"/>
      <c r="AI29" s="21"/>
      <c r="AJ29" s="27"/>
      <c r="AK29" s="26"/>
    </row>
    <row r="30" spans="1:37" s="33" customFormat="1" ht="12.75" customHeight="1">
      <c r="A30" s="41" t="s">
        <v>73</v>
      </c>
      <c r="B30" s="40">
        <v>7.5477399999999992</v>
      </c>
      <c r="C30" s="40">
        <v>44.294420000000002</v>
      </c>
      <c r="D30" s="40">
        <v>51.84216</v>
      </c>
      <c r="E30" s="40">
        <v>5.05</v>
      </c>
      <c r="F30" s="40">
        <v>56.892159999999997</v>
      </c>
      <c r="G30" s="40"/>
      <c r="H30" s="78">
        <f t="shared" ref="H30:H33" si="13">IFERROR(B30/B26-1,"n/a")</f>
        <v>2.3878118954535861</v>
      </c>
      <c r="I30" s="78">
        <f t="shared" ref="I30:I33" si="14">IFERROR(C30/C26-1,"n/a")</f>
        <v>1.1021518210582419</v>
      </c>
      <c r="J30" s="78">
        <f t="shared" ref="J30:J33" si="15">IFERROR(D30/D26-1,"n/a")</f>
        <v>1.2250904549141803</v>
      </c>
      <c r="K30" s="78">
        <f t="shared" ref="K30:K33" si="16">IFERROR(E30/E26-1,"n/a")</f>
        <v>0.30998702983138782</v>
      </c>
      <c r="L30" s="78">
        <f t="shared" ref="L30:L33" si="17">IFERROR(F30/F26-1,"n/a")</f>
        <v>1.0951745421468</v>
      </c>
      <c r="M30" s="79"/>
      <c r="N30" s="80">
        <f t="shared" si="7"/>
        <v>1.9227278183726182</v>
      </c>
      <c r="O30" s="80">
        <f t="shared" si="8"/>
        <v>0.57179427127689775</v>
      </c>
      <c r="P30" s="80">
        <f t="shared" si="9"/>
        <v>0.68519885590687313</v>
      </c>
      <c r="Q30" s="80">
        <f t="shared" si="10"/>
        <v>7.6030664395229977</v>
      </c>
      <c r="R30" s="80">
        <f t="shared" si="11"/>
        <v>0.81472863197494871</v>
      </c>
      <c r="S30" s="24"/>
      <c r="T30" s="24"/>
      <c r="U30" s="24"/>
      <c r="V30" s="24"/>
      <c r="W30" s="24"/>
      <c r="X30" s="24"/>
      <c r="Y30" s="26"/>
      <c r="Z30" s="27"/>
      <c r="AA30" s="27"/>
      <c r="AB30" s="27"/>
      <c r="AC30" s="21"/>
      <c r="AD30" s="27"/>
      <c r="AE30" s="27"/>
      <c r="AF30" s="27"/>
      <c r="AG30" s="27"/>
      <c r="AH30" s="27"/>
      <c r="AI30" s="21"/>
      <c r="AJ30" s="27"/>
      <c r="AK30" s="26"/>
    </row>
    <row r="31" spans="1:37" s="33" customFormat="1" ht="12.75" customHeight="1">
      <c r="A31" s="41" t="s">
        <v>74</v>
      </c>
      <c r="B31" s="40">
        <v>9.7205300000000001</v>
      </c>
      <c r="C31" s="40">
        <v>26.103589999999997</v>
      </c>
      <c r="D31" s="40">
        <v>35.824119999999994</v>
      </c>
      <c r="E31" s="40">
        <v>6.3950000000000005</v>
      </c>
      <c r="F31" s="40">
        <v>42.219119999999997</v>
      </c>
      <c r="G31" s="40"/>
      <c r="H31" s="78">
        <f t="shared" si="13"/>
        <v>0.4130525795525577</v>
      </c>
      <c r="I31" s="78">
        <f t="shared" si="14"/>
        <v>-0.16551319794341679</v>
      </c>
      <c r="J31" s="78">
        <f t="shared" si="15"/>
        <v>-6.1215494399780357E-2</v>
      </c>
      <c r="K31" s="78">
        <f t="shared" si="16"/>
        <v>1.4596153846153848</v>
      </c>
      <c r="L31" s="78">
        <f t="shared" si="17"/>
        <v>3.5795045695411476E-2</v>
      </c>
      <c r="M31" s="79"/>
      <c r="N31" s="80">
        <f t="shared" si="7"/>
        <v>0.28787292620042559</v>
      </c>
      <c r="O31" s="80">
        <f t="shared" si="8"/>
        <v>-0.41067994569067623</v>
      </c>
      <c r="P31" s="80">
        <f t="shared" si="9"/>
        <v>-0.30897709509017379</v>
      </c>
      <c r="Q31" s="80">
        <f t="shared" si="10"/>
        <v>0.26633663366336657</v>
      </c>
      <c r="R31" s="80">
        <f t="shared" si="11"/>
        <v>-0.25790970144216707</v>
      </c>
      <c r="S31" s="24"/>
      <c r="T31" s="24"/>
      <c r="U31" s="24"/>
      <c r="V31" s="24"/>
      <c r="W31" s="24"/>
      <c r="X31" s="24"/>
      <c r="Y31" s="26"/>
      <c r="Z31" s="27"/>
      <c r="AA31" s="27"/>
      <c r="AB31" s="27"/>
      <c r="AC31" s="21"/>
      <c r="AD31" s="27"/>
      <c r="AE31" s="27"/>
      <c r="AF31" s="27"/>
      <c r="AG31" s="27"/>
      <c r="AH31" s="27"/>
      <c r="AI31" s="21"/>
      <c r="AJ31" s="27"/>
      <c r="AK31" s="26"/>
    </row>
    <row r="32" spans="1:37" s="33" customFormat="1" ht="12.75" customHeight="1">
      <c r="A32" s="41" t="s">
        <v>75</v>
      </c>
      <c r="B32" s="40">
        <v>8.5597200000000004</v>
      </c>
      <c r="C32" s="40">
        <v>40.380399999999995</v>
      </c>
      <c r="D32" s="40">
        <v>48.940119999999993</v>
      </c>
      <c r="E32" s="40">
        <v>8.3000000000000007</v>
      </c>
      <c r="F32" s="40">
        <v>57.24011999999999</v>
      </c>
      <c r="G32" s="40"/>
      <c r="H32" s="78">
        <f t="shared" si="13"/>
        <v>1.591453695450662E-2</v>
      </c>
      <c r="I32" s="78">
        <f t="shared" si="14"/>
        <v>0.51800707719617289</v>
      </c>
      <c r="J32" s="78">
        <f t="shared" si="15"/>
        <v>0.39722884576732587</v>
      </c>
      <c r="K32" s="78">
        <f t="shared" si="16"/>
        <v>0.75661375661375696</v>
      </c>
      <c r="L32" s="78">
        <f t="shared" si="17"/>
        <v>0.43994650775969513</v>
      </c>
      <c r="M32" s="79"/>
      <c r="N32" s="80">
        <f t="shared" si="7"/>
        <v>-0.11941838562300611</v>
      </c>
      <c r="O32" s="80">
        <f t="shared" si="8"/>
        <v>0.54692898562994596</v>
      </c>
      <c r="P32" s="80">
        <f t="shared" si="9"/>
        <v>0.36612204291410366</v>
      </c>
      <c r="Q32" s="80">
        <f t="shared" si="10"/>
        <v>0.29788897576231443</v>
      </c>
      <c r="R32" s="80">
        <f t="shared" si="11"/>
        <v>0.35578666727302699</v>
      </c>
      <c r="S32" s="24"/>
      <c r="T32" s="24"/>
      <c r="U32" s="24"/>
      <c r="V32" s="24"/>
      <c r="W32" s="24"/>
      <c r="X32" s="24"/>
      <c r="Y32" s="26"/>
      <c r="Z32" s="27"/>
      <c r="AA32" s="27"/>
      <c r="AB32" s="27"/>
      <c r="AC32" s="21"/>
      <c r="AD32" s="27"/>
      <c r="AE32" s="27"/>
      <c r="AF32" s="27"/>
      <c r="AG32" s="27"/>
      <c r="AH32" s="27"/>
      <c r="AI32" s="21"/>
      <c r="AJ32" s="27"/>
      <c r="AK32" s="26"/>
    </row>
    <row r="33" spans="1:37" s="33" customFormat="1" ht="12.75" customHeight="1">
      <c r="A33" s="41" t="s">
        <v>77</v>
      </c>
      <c r="B33" s="40">
        <v>5.5249500000000005</v>
      </c>
      <c r="C33" s="40">
        <v>59.089110000000005</v>
      </c>
      <c r="D33" s="40">
        <v>64.614060000000009</v>
      </c>
      <c r="E33" s="40">
        <v>2.0299999999999998</v>
      </c>
      <c r="F33" s="40">
        <v>66.64406000000001</v>
      </c>
      <c r="G33" s="40"/>
      <c r="H33" s="78">
        <f t="shared" si="13"/>
        <v>1.1394384358917771</v>
      </c>
      <c r="I33" s="78">
        <f t="shared" si="14"/>
        <v>1.0967861096917049</v>
      </c>
      <c r="J33" s="78">
        <f t="shared" si="15"/>
        <v>1.1003665739910931</v>
      </c>
      <c r="K33" s="78">
        <f t="shared" si="16"/>
        <v>2.458262350936967</v>
      </c>
      <c r="L33" s="78">
        <f t="shared" si="17"/>
        <v>1.1257917406028604</v>
      </c>
      <c r="M33" s="79"/>
      <c r="N33" s="80">
        <f>IFERROR(B33/B32-1,"n/a")</f>
        <v>-0.3545408027365381</v>
      </c>
      <c r="O33" s="80">
        <f t="shared" si="8"/>
        <v>0.46331165615001368</v>
      </c>
      <c r="P33" s="80">
        <f t="shared" si="9"/>
        <v>0.32026770674040073</v>
      </c>
      <c r="Q33" s="80">
        <f t="shared" si="10"/>
        <v>-0.75542168674698806</v>
      </c>
      <c r="R33" s="80">
        <f t="shared" si="11"/>
        <v>0.16428931316007067</v>
      </c>
      <c r="S33" s="24"/>
      <c r="T33" s="24"/>
      <c r="U33" s="24"/>
      <c r="V33" s="24"/>
      <c r="W33" s="24"/>
      <c r="X33" s="24"/>
      <c r="Y33" s="26"/>
      <c r="Z33" s="27"/>
      <c r="AA33" s="27"/>
      <c r="AB33" s="27"/>
      <c r="AC33" s="21"/>
      <c r="AD33" s="27"/>
      <c r="AE33" s="27"/>
      <c r="AF33" s="27"/>
      <c r="AG33" s="27"/>
      <c r="AH33" s="27"/>
      <c r="AI33" s="21"/>
      <c r="AJ33" s="27"/>
      <c r="AK33" s="26"/>
    </row>
    <row r="34" spans="1:37" s="33" customFormat="1" ht="12.75" customHeight="1">
      <c r="A34" s="41"/>
      <c r="B34" s="40"/>
      <c r="C34" s="40"/>
      <c r="D34" s="40"/>
      <c r="E34" s="26"/>
      <c r="F34" s="32"/>
      <c r="G34" s="32"/>
      <c r="H34" s="81"/>
      <c r="I34" s="81"/>
      <c r="J34" s="82"/>
      <c r="K34" s="79"/>
      <c r="L34" s="82"/>
      <c r="M34" s="82"/>
      <c r="N34" s="77"/>
      <c r="O34" s="77"/>
      <c r="P34" s="77"/>
      <c r="Q34" s="82"/>
      <c r="R34" s="79"/>
      <c r="S34" s="22"/>
      <c r="T34" s="22"/>
      <c r="U34" s="22"/>
      <c r="V34" s="22"/>
      <c r="W34" s="21"/>
      <c r="X34" s="22"/>
      <c r="Y34" s="26"/>
      <c r="Z34" s="25"/>
      <c r="AA34" s="25"/>
      <c r="AB34" s="25"/>
      <c r="AC34" s="21"/>
      <c r="AD34" s="22"/>
      <c r="AE34" s="22"/>
      <c r="AF34" s="22"/>
      <c r="AG34" s="22"/>
      <c r="AH34" s="22"/>
      <c r="AI34" s="21"/>
      <c r="AJ34" s="22"/>
      <c r="AK34" s="26"/>
    </row>
    <row r="35" spans="1:37">
      <c r="A35" s="58">
        <v>45322</v>
      </c>
      <c r="B35" s="59">
        <v>3.13733</v>
      </c>
      <c r="C35" s="59">
        <v>9.7101600000000001</v>
      </c>
      <c r="D35" s="59">
        <v>12.847490000000001</v>
      </c>
      <c r="E35" s="59">
        <v>1.5</v>
      </c>
      <c r="F35" s="54">
        <v>14.347490000000001</v>
      </c>
      <c r="H35" s="76" t="s">
        <v>33</v>
      </c>
      <c r="I35" s="76" t="s">
        <v>33</v>
      </c>
      <c r="J35" s="76" t="s">
        <v>33</v>
      </c>
      <c r="K35" s="76" t="s">
        <v>33</v>
      </c>
      <c r="L35" s="76" t="s">
        <v>33</v>
      </c>
      <c r="M35" s="77"/>
      <c r="N35" s="76" t="s">
        <v>33</v>
      </c>
      <c r="O35" s="76" t="s">
        <v>33</v>
      </c>
      <c r="P35" s="76" t="s">
        <v>33</v>
      </c>
      <c r="Q35" s="76" t="s">
        <v>33</v>
      </c>
      <c r="R35" s="76" t="s">
        <v>33</v>
      </c>
    </row>
    <row r="36" spans="1:37">
      <c r="A36" s="58">
        <v>45351</v>
      </c>
      <c r="B36" s="59">
        <v>2.2229699999999997</v>
      </c>
      <c r="C36" s="59">
        <v>12.86157</v>
      </c>
      <c r="D36" s="59">
        <v>15.084540000000001</v>
      </c>
      <c r="E36" s="59">
        <v>1.05</v>
      </c>
      <c r="F36" s="54">
        <v>16.134540000000001</v>
      </c>
      <c r="H36" s="76" t="s">
        <v>33</v>
      </c>
      <c r="I36" s="76" t="s">
        <v>33</v>
      </c>
      <c r="J36" s="76" t="s">
        <v>33</v>
      </c>
      <c r="K36" s="76" t="s">
        <v>33</v>
      </c>
      <c r="L36" s="76" t="s">
        <v>33</v>
      </c>
      <c r="M36" s="77"/>
      <c r="N36" s="78">
        <f>B36/B35-1</f>
        <v>-0.29144527352876504</v>
      </c>
      <c r="O36" s="78">
        <f t="shared" ref="O36:R36" si="18">C36/C35-1</f>
        <v>0.32454769025433161</v>
      </c>
      <c r="P36" s="78">
        <f t="shared" si="18"/>
        <v>0.17412350583654868</v>
      </c>
      <c r="Q36" s="78">
        <f t="shared" si="18"/>
        <v>-0.29999999999999993</v>
      </c>
      <c r="R36" s="78">
        <f t="shared" si="18"/>
        <v>0.12455488730084507</v>
      </c>
    </row>
    <row r="37" spans="1:37">
      <c r="A37" s="58">
        <v>45382</v>
      </c>
      <c r="B37" s="59">
        <v>2.1874400000000001</v>
      </c>
      <c r="C37" s="59">
        <v>21.72269</v>
      </c>
      <c r="D37" s="59">
        <v>23.910129999999999</v>
      </c>
      <c r="E37" s="59">
        <v>2.5</v>
      </c>
      <c r="F37" s="54">
        <v>26.410129999999999</v>
      </c>
      <c r="H37" s="76" t="s">
        <v>33</v>
      </c>
      <c r="I37" s="76" t="s">
        <v>33</v>
      </c>
      <c r="J37" s="76" t="s">
        <v>33</v>
      </c>
      <c r="K37" s="76" t="s">
        <v>33</v>
      </c>
      <c r="L37" s="76" t="s">
        <v>33</v>
      </c>
      <c r="M37" s="77"/>
      <c r="N37" s="78">
        <f t="shared" ref="N37:N47" si="19">B37/B36-1</f>
        <v>-1.5983121679554624E-2</v>
      </c>
      <c r="O37" s="78">
        <f t="shared" ref="O37:O47" si="20">C37/C36-1</f>
        <v>0.68896098998800293</v>
      </c>
      <c r="P37" s="78">
        <f t="shared" ref="P37:P47" si="21">D37/D36-1</f>
        <v>0.58507518293564131</v>
      </c>
      <c r="Q37" s="78">
        <f t="shared" ref="Q37:Q47" si="22">E37/E36-1</f>
        <v>1.3809523809523809</v>
      </c>
      <c r="R37" s="78">
        <f t="shared" ref="R37:R47" si="23">F37/F36-1</f>
        <v>0.63686910193906954</v>
      </c>
    </row>
    <row r="38" spans="1:37">
      <c r="A38" s="58">
        <v>45412</v>
      </c>
      <c r="B38" s="59">
        <v>6.0753999999999992</v>
      </c>
      <c r="C38" s="59">
        <v>4.1360400000000004</v>
      </c>
      <c r="D38" s="59">
        <v>10.21144</v>
      </c>
      <c r="E38" s="59">
        <v>2.58</v>
      </c>
      <c r="F38" s="54">
        <v>12.79144</v>
      </c>
      <c r="H38" s="76" t="s">
        <v>33</v>
      </c>
      <c r="I38" s="76" t="s">
        <v>33</v>
      </c>
      <c r="J38" s="76" t="s">
        <v>33</v>
      </c>
      <c r="K38" s="76" t="s">
        <v>33</v>
      </c>
      <c r="L38" s="76" t="s">
        <v>33</v>
      </c>
      <c r="M38" s="77"/>
      <c r="N38" s="78">
        <f t="shared" si="19"/>
        <v>1.7774018944519616</v>
      </c>
      <c r="O38" s="78">
        <f t="shared" si="20"/>
        <v>-0.80959816670955576</v>
      </c>
      <c r="P38" s="78">
        <f t="shared" si="21"/>
        <v>-0.57292411208136462</v>
      </c>
      <c r="Q38" s="78">
        <f t="shared" si="22"/>
        <v>3.2000000000000028E-2</v>
      </c>
      <c r="R38" s="78">
        <f t="shared" si="23"/>
        <v>-0.51566160408903705</v>
      </c>
    </row>
    <row r="39" spans="1:37">
      <c r="A39" s="58">
        <v>45443</v>
      </c>
      <c r="B39" s="59">
        <v>1.0459400000000001</v>
      </c>
      <c r="C39" s="59">
        <v>15.858079999999999</v>
      </c>
      <c r="D39" s="59">
        <v>16.904019999999999</v>
      </c>
      <c r="E39" s="59">
        <v>3.65</v>
      </c>
      <c r="F39" s="54">
        <v>20.554019999999998</v>
      </c>
      <c r="H39" s="76" t="s">
        <v>33</v>
      </c>
      <c r="I39" s="76" t="s">
        <v>33</v>
      </c>
      <c r="J39" s="76" t="s">
        <v>33</v>
      </c>
      <c r="K39" s="76" t="s">
        <v>33</v>
      </c>
      <c r="L39" s="76" t="s">
        <v>33</v>
      </c>
      <c r="M39" s="77"/>
      <c r="N39" s="78">
        <f t="shared" si="19"/>
        <v>-0.8278401422128584</v>
      </c>
      <c r="O39" s="78">
        <f t="shared" si="20"/>
        <v>2.8341215268711131</v>
      </c>
      <c r="P39" s="78">
        <f t="shared" si="21"/>
        <v>0.65540021779494362</v>
      </c>
      <c r="Q39" s="78">
        <f t="shared" si="22"/>
        <v>0.41472868217054248</v>
      </c>
      <c r="R39" s="78">
        <f t="shared" si="23"/>
        <v>0.60685739838516994</v>
      </c>
    </row>
    <row r="40" spans="1:37">
      <c r="A40" s="58">
        <v>45473</v>
      </c>
      <c r="B40" s="59">
        <v>2.5991900000000001</v>
      </c>
      <c r="C40" s="59">
        <v>6.10947</v>
      </c>
      <c r="D40" s="59">
        <v>8.7086600000000001</v>
      </c>
      <c r="E40" s="59">
        <v>0.16500000000000001</v>
      </c>
      <c r="F40" s="55">
        <v>8.8736599999999992</v>
      </c>
      <c r="H40" s="76" t="s">
        <v>33</v>
      </c>
      <c r="I40" s="76" t="s">
        <v>33</v>
      </c>
      <c r="J40" s="76" t="s">
        <v>33</v>
      </c>
      <c r="K40" s="76" t="s">
        <v>33</v>
      </c>
      <c r="L40" s="76" t="s">
        <v>33</v>
      </c>
      <c r="M40" s="77"/>
      <c r="N40" s="78">
        <f t="shared" si="19"/>
        <v>1.4850278218635866</v>
      </c>
      <c r="O40" s="78">
        <f t="shared" si="20"/>
        <v>-0.61474087657522225</v>
      </c>
      <c r="P40" s="78">
        <f t="shared" si="21"/>
        <v>-0.48481722099240299</v>
      </c>
      <c r="Q40" s="78">
        <f t="shared" si="22"/>
        <v>-0.95479452054794522</v>
      </c>
      <c r="R40" s="78">
        <f t="shared" si="23"/>
        <v>-0.56827618149636905</v>
      </c>
    </row>
    <row r="41" spans="1:37">
      <c r="A41" s="58">
        <v>45504</v>
      </c>
      <c r="B41" s="59">
        <v>6.90158</v>
      </c>
      <c r="C41" s="59">
        <v>7.7558599999999993</v>
      </c>
      <c r="D41" s="59">
        <v>14.657439999999999</v>
      </c>
      <c r="E41" s="59">
        <v>6</v>
      </c>
      <c r="F41" s="59">
        <v>20.657440000000001</v>
      </c>
      <c r="H41" s="76" t="s">
        <v>33</v>
      </c>
      <c r="I41" s="76" t="s">
        <v>33</v>
      </c>
      <c r="J41" s="76" t="s">
        <v>33</v>
      </c>
      <c r="K41" s="76" t="s">
        <v>33</v>
      </c>
      <c r="L41" s="76" t="s">
        <v>33</v>
      </c>
      <c r="M41" s="77"/>
      <c r="N41" s="78">
        <f t="shared" si="19"/>
        <v>1.6552810683328265</v>
      </c>
      <c r="O41" s="78">
        <f t="shared" si="20"/>
        <v>0.26948164079699222</v>
      </c>
      <c r="P41" s="78">
        <f t="shared" si="21"/>
        <v>0.68308786885697681</v>
      </c>
      <c r="Q41" s="78">
        <f t="shared" si="22"/>
        <v>35.36363636363636</v>
      </c>
      <c r="R41" s="78">
        <f t="shared" si="23"/>
        <v>1.3279503609559082</v>
      </c>
    </row>
    <row r="42" spans="1:37">
      <c r="A42" s="58">
        <v>45535</v>
      </c>
      <c r="B42" s="59">
        <v>9.5260000000000011E-2</v>
      </c>
      <c r="C42" s="59">
        <v>11.13949</v>
      </c>
      <c r="D42" s="59">
        <v>11.23475</v>
      </c>
      <c r="E42" s="59">
        <v>0</v>
      </c>
      <c r="F42" s="59">
        <v>11.23475</v>
      </c>
      <c r="H42" s="76" t="s">
        <v>33</v>
      </c>
      <c r="I42" s="76" t="s">
        <v>33</v>
      </c>
      <c r="J42" s="76" t="s">
        <v>33</v>
      </c>
      <c r="K42" s="76" t="s">
        <v>33</v>
      </c>
      <c r="L42" s="76" t="s">
        <v>33</v>
      </c>
      <c r="M42" s="77"/>
      <c r="N42" s="78">
        <f t="shared" si="19"/>
        <v>-0.9861973635022705</v>
      </c>
      <c r="O42" s="78">
        <f t="shared" si="20"/>
        <v>0.43626754479838481</v>
      </c>
      <c r="P42" s="78">
        <f t="shared" si="21"/>
        <v>-0.23351212762938134</v>
      </c>
      <c r="Q42" s="78">
        <f t="shared" si="22"/>
        <v>-1</v>
      </c>
      <c r="R42" s="78">
        <f t="shared" si="23"/>
        <v>-0.45614025745687758</v>
      </c>
    </row>
    <row r="43" spans="1:37">
      <c r="A43" s="58">
        <v>45565</v>
      </c>
      <c r="B43" s="59">
        <v>1.56288</v>
      </c>
      <c r="C43" s="59">
        <v>21.485049999999998</v>
      </c>
      <c r="D43" s="59">
        <v>23.047929999999997</v>
      </c>
      <c r="E43" s="59">
        <v>2.2999999999999998</v>
      </c>
      <c r="F43" s="59">
        <v>25.347929999999998</v>
      </c>
      <c r="H43" s="76" t="s">
        <v>33</v>
      </c>
      <c r="I43" s="76" t="s">
        <v>33</v>
      </c>
      <c r="J43" s="76" t="s">
        <v>33</v>
      </c>
      <c r="K43" s="76" t="s">
        <v>33</v>
      </c>
      <c r="L43" s="76" t="s">
        <v>33</v>
      </c>
      <c r="M43" s="77"/>
      <c r="N43" s="78">
        <f t="shared" si="19"/>
        <v>15.406466512702078</v>
      </c>
      <c r="O43" s="78">
        <f t="shared" si="20"/>
        <v>0.9287283349596791</v>
      </c>
      <c r="P43" s="78">
        <f t="shared" si="21"/>
        <v>1.0514857918511757</v>
      </c>
      <c r="Q43" s="78" t="e">
        <f t="shared" si="22"/>
        <v>#DIV/0!</v>
      </c>
      <c r="R43" s="78">
        <f t="shared" si="23"/>
        <v>1.2562077482810028</v>
      </c>
    </row>
    <row r="44" spans="1:37">
      <c r="A44" s="58">
        <v>45596</v>
      </c>
      <c r="B44" s="59">
        <v>4.3335699999999999</v>
      </c>
      <c r="C44" s="59">
        <v>27.471990000000002</v>
      </c>
      <c r="D44" s="59">
        <v>31.80556</v>
      </c>
      <c r="E44" s="59">
        <v>0</v>
      </c>
      <c r="F44" s="55">
        <v>31.80556</v>
      </c>
      <c r="H44" s="76" t="s">
        <v>33</v>
      </c>
      <c r="I44" s="76" t="s">
        <v>33</v>
      </c>
      <c r="J44" s="76" t="s">
        <v>33</v>
      </c>
      <c r="K44" s="76" t="s">
        <v>33</v>
      </c>
      <c r="L44" s="76" t="s">
        <v>33</v>
      </c>
      <c r="M44" s="77"/>
      <c r="N44" s="78">
        <f t="shared" si="19"/>
        <v>1.7728104524979522</v>
      </c>
      <c r="O44" s="78">
        <f t="shared" si="20"/>
        <v>0.27865608876870218</v>
      </c>
      <c r="P44" s="78">
        <f t="shared" si="21"/>
        <v>0.37997468753159191</v>
      </c>
      <c r="Q44" s="78">
        <f t="shared" si="22"/>
        <v>-1</v>
      </c>
      <c r="R44" s="78">
        <f t="shared" si="23"/>
        <v>0.25475965887549812</v>
      </c>
    </row>
    <row r="45" spans="1:37">
      <c r="A45" s="58">
        <v>45626</v>
      </c>
      <c r="B45" s="59">
        <v>0.36979000000000001</v>
      </c>
      <c r="C45" s="59">
        <v>11.45909</v>
      </c>
      <c r="D45" s="59">
        <v>11.82888</v>
      </c>
      <c r="E45" s="59">
        <v>2.0299999999999998</v>
      </c>
      <c r="F45" s="59">
        <v>13.858879999999999</v>
      </c>
      <c r="H45" s="76" t="s">
        <v>33</v>
      </c>
      <c r="I45" s="76" t="s">
        <v>33</v>
      </c>
      <c r="J45" s="76" t="s">
        <v>33</v>
      </c>
      <c r="K45" s="76" t="s">
        <v>33</v>
      </c>
      <c r="L45" s="76" t="s">
        <v>33</v>
      </c>
      <c r="M45" s="77"/>
      <c r="N45" s="78">
        <f t="shared" si="19"/>
        <v>-0.91466850656617982</v>
      </c>
      <c r="O45" s="78">
        <f t="shared" si="20"/>
        <v>-0.58288096348316965</v>
      </c>
      <c r="P45" s="78">
        <f t="shared" si="21"/>
        <v>-0.62808766769080626</v>
      </c>
      <c r="Q45" s="78" t="e">
        <f t="shared" si="22"/>
        <v>#DIV/0!</v>
      </c>
      <c r="R45" s="78">
        <f t="shared" si="23"/>
        <v>-0.56426234909871109</v>
      </c>
    </row>
    <row r="46" spans="1:37">
      <c r="A46" s="58">
        <v>45657</v>
      </c>
      <c r="B46" s="59">
        <v>0.82159000000000004</v>
      </c>
      <c r="C46" s="59">
        <v>20.15803</v>
      </c>
      <c r="D46" s="59">
        <v>20.979620000000001</v>
      </c>
      <c r="E46" s="59">
        <v>0</v>
      </c>
      <c r="F46" s="59">
        <v>20.979620000000001</v>
      </c>
      <c r="H46" s="76" t="s">
        <v>33</v>
      </c>
      <c r="I46" s="76" t="s">
        <v>33</v>
      </c>
      <c r="J46" s="76" t="s">
        <v>33</v>
      </c>
      <c r="K46" s="76" t="s">
        <v>33</v>
      </c>
      <c r="L46" s="76" t="s">
        <v>33</v>
      </c>
      <c r="M46" s="77"/>
      <c r="N46" s="78">
        <f t="shared" si="19"/>
        <v>1.2217745206738959</v>
      </c>
      <c r="O46" s="78">
        <f t="shared" si="20"/>
        <v>0.75913008799128034</v>
      </c>
      <c r="P46" s="78">
        <f t="shared" si="21"/>
        <v>0.77359310433447637</v>
      </c>
      <c r="Q46" s="78">
        <f t="shared" si="22"/>
        <v>-1</v>
      </c>
      <c r="R46" s="78">
        <f t="shared" si="23"/>
        <v>0.5138034242305296</v>
      </c>
    </row>
    <row r="47" spans="1:37">
      <c r="A47" s="58">
        <v>45688</v>
      </c>
      <c r="B47" s="59">
        <v>3.7639399999999998</v>
      </c>
      <c r="C47" s="59">
        <v>3.54128</v>
      </c>
      <c r="D47" s="59">
        <v>7.3052200000000003</v>
      </c>
      <c r="E47" s="59">
        <v>5.8</v>
      </c>
      <c r="F47" s="54">
        <v>13.105219999999999</v>
      </c>
      <c r="H47" s="78">
        <f>B47/B35-1</f>
        <v>0.19972715653119044</v>
      </c>
      <c r="I47" s="78">
        <f t="shared" ref="I47:L47" si="24">C47/C35-1</f>
        <v>-0.63530158102441159</v>
      </c>
      <c r="J47" s="78">
        <f t="shared" si="24"/>
        <v>-0.43138932196094337</v>
      </c>
      <c r="K47" s="78">
        <f t="shared" si="24"/>
        <v>2.8666666666666667</v>
      </c>
      <c r="L47" s="78">
        <f t="shared" si="24"/>
        <v>-8.6584482721368095E-2</v>
      </c>
      <c r="M47" s="77"/>
      <c r="N47" s="78">
        <f>B47/B46-1</f>
        <v>3.5812875034993121</v>
      </c>
      <c r="O47" s="78">
        <f t="shared" si="20"/>
        <v>-0.82432410309936044</v>
      </c>
      <c r="P47" s="78">
        <f t="shared" si="21"/>
        <v>-0.65179445576230655</v>
      </c>
      <c r="Q47" s="78" t="e">
        <f t="shared" si="22"/>
        <v>#DIV/0!</v>
      </c>
      <c r="R47" s="78">
        <f t="shared" si="23"/>
        <v>-0.37533568291513386</v>
      </c>
    </row>
    <row r="49" spans="1:18">
      <c r="A49" s="58"/>
      <c r="B49" s="59"/>
      <c r="C49" s="59"/>
      <c r="D49" s="59"/>
      <c r="E49" s="59"/>
      <c r="F49" s="54"/>
    </row>
    <row r="51" spans="1:18">
      <c r="B51" s="68"/>
      <c r="C51" s="68"/>
      <c r="D51" s="68"/>
      <c r="E51" s="68"/>
      <c r="F51" s="68"/>
      <c r="G51" s="69"/>
      <c r="H51" s="83"/>
      <c r="I51" s="83"/>
      <c r="J51" s="83"/>
      <c r="K51" s="83"/>
      <c r="L51" s="83"/>
      <c r="M51" s="83"/>
      <c r="N51" s="83"/>
      <c r="O51" s="83"/>
      <c r="P51" s="83"/>
      <c r="Q51" s="83"/>
      <c r="R51" s="83"/>
    </row>
    <row r="52" spans="1:18">
      <c r="B52" s="68"/>
      <c r="C52" s="68"/>
      <c r="D52" s="68"/>
      <c r="E52" s="68"/>
      <c r="F52" s="68"/>
      <c r="G52" s="69"/>
      <c r="H52" s="83"/>
      <c r="I52" s="83"/>
      <c r="J52" s="83"/>
      <c r="K52" s="83"/>
      <c r="L52" s="83"/>
      <c r="M52" s="83"/>
      <c r="N52" s="83"/>
      <c r="O52" s="83"/>
      <c r="P52" s="83"/>
      <c r="Q52" s="83"/>
      <c r="R52" s="83"/>
    </row>
    <row r="53" spans="1:18">
      <c r="B53" s="68"/>
      <c r="C53" s="68"/>
      <c r="D53" s="68"/>
      <c r="E53" s="68"/>
      <c r="F53" s="68"/>
      <c r="G53" s="69"/>
      <c r="H53" s="83"/>
      <c r="I53" s="83"/>
      <c r="J53" s="83"/>
      <c r="K53" s="83"/>
      <c r="L53" s="83"/>
      <c r="M53" s="83"/>
      <c r="N53" s="83"/>
      <c r="O53" s="83"/>
      <c r="P53" s="83"/>
      <c r="Q53" s="83"/>
      <c r="R53" s="83"/>
    </row>
    <row r="54" spans="1:18">
      <c r="B54" s="68"/>
      <c r="C54" s="68"/>
      <c r="D54" s="68"/>
      <c r="E54" s="68"/>
      <c r="F54" s="68"/>
      <c r="G54" s="69"/>
      <c r="H54" s="83"/>
      <c r="I54" s="83"/>
      <c r="J54" s="83"/>
      <c r="K54" s="83"/>
      <c r="L54" s="83"/>
      <c r="M54" s="83"/>
      <c r="N54" s="83"/>
      <c r="O54" s="83"/>
      <c r="P54" s="83"/>
      <c r="Q54" s="83"/>
      <c r="R54" s="83"/>
    </row>
    <row r="55" spans="1:18">
      <c r="B55" s="68"/>
      <c r="C55" s="68"/>
      <c r="D55" s="68"/>
      <c r="E55" s="68"/>
      <c r="F55" s="68"/>
      <c r="G55" s="69"/>
      <c r="H55" s="83"/>
      <c r="I55" s="83"/>
      <c r="J55" s="83"/>
      <c r="K55" s="83"/>
      <c r="L55" s="83"/>
      <c r="M55" s="83"/>
      <c r="N55" s="83"/>
      <c r="O55" s="83"/>
      <c r="P55" s="83"/>
      <c r="Q55" s="83"/>
      <c r="R55" s="83"/>
    </row>
    <row r="56" spans="1:18">
      <c r="B56" s="68"/>
      <c r="C56" s="68"/>
      <c r="D56" s="68"/>
      <c r="E56" s="68"/>
      <c r="F56" s="68"/>
      <c r="G56" s="69"/>
      <c r="H56" s="83"/>
      <c r="I56" s="83"/>
      <c r="J56" s="83"/>
      <c r="K56" s="83"/>
      <c r="L56" s="83"/>
      <c r="M56" s="83"/>
      <c r="N56" s="83"/>
      <c r="O56" s="83"/>
      <c r="P56" s="83"/>
      <c r="Q56" s="83"/>
      <c r="R56" s="83"/>
    </row>
    <row r="57" spans="1:18">
      <c r="B57" s="68"/>
      <c r="C57" s="68"/>
      <c r="D57" s="68"/>
      <c r="E57" s="68"/>
      <c r="F57" s="68"/>
      <c r="G57" s="69"/>
      <c r="H57" s="83"/>
      <c r="I57" s="83"/>
      <c r="J57" s="83"/>
      <c r="K57" s="83"/>
      <c r="L57" s="83"/>
      <c r="M57" s="83"/>
      <c r="N57" s="83"/>
      <c r="O57" s="83"/>
      <c r="P57" s="83"/>
      <c r="Q57" s="83"/>
      <c r="R57" s="83"/>
    </row>
    <row r="58" spans="1:18">
      <c r="B58" s="68"/>
      <c r="C58" s="68"/>
      <c r="D58" s="68"/>
      <c r="E58" s="68"/>
      <c r="F58" s="68"/>
      <c r="G58" s="69"/>
      <c r="H58" s="83"/>
      <c r="I58" s="83"/>
      <c r="J58" s="83"/>
      <c r="K58" s="83"/>
      <c r="L58" s="83"/>
      <c r="M58" s="83"/>
      <c r="N58" s="83"/>
      <c r="O58" s="83"/>
      <c r="P58" s="83"/>
      <c r="Q58" s="83"/>
      <c r="R58" s="83"/>
    </row>
    <row r="59" spans="1:18">
      <c r="B59" s="68"/>
      <c r="C59" s="68"/>
      <c r="D59" s="68"/>
      <c r="E59" s="68"/>
      <c r="F59" s="68"/>
      <c r="G59" s="69"/>
      <c r="H59" s="83"/>
      <c r="I59" s="83"/>
      <c r="J59" s="83"/>
      <c r="K59" s="83"/>
      <c r="L59" s="83"/>
      <c r="M59" s="83"/>
      <c r="N59" s="83"/>
      <c r="O59" s="83"/>
      <c r="P59" s="83"/>
      <c r="Q59" s="83"/>
      <c r="R59" s="83"/>
    </row>
    <row r="60" spans="1:18">
      <c r="B60" s="68"/>
      <c r="C60" s="68"/>
      <c r="D60" s="68"/>
      <c r="E60" s="68"/>
      <c r="F60" s="68"/>
      <c r="G60" s="69"/>
      <c r="H60" s="83"/>
      <c r="I60" s="83"/>
      <c r="J60" s="83"/>
      <c r="K60" s="83"/>
      <c r="L60" s="83"/>
      <c r="M60" s="83"/>
      <c r="N60" s="83"/>
      <c r="O60" s="83"/>
      <c r="P60" s="83"/>
      <c r="Q60" s="83"/>
      <c r="R60" s="83"/>
    </row>
    <row r="61" spans="1:18">
      <c r="B61" s="68"/>
      <c r="C61" s="68"/>
      <c r="D61" s="68"/>
      <c r="E61" s="68"/>
      <c r="F61" s="68"/>
      <c r="G61" s="69"/>
      <c r="H61" s="83"/>
      <c r="I61" s="83"/>
      <c r="J61" s="83"/>
      <c r="K61" s="83"/>
      <c r="L61" s="83"/>
      <c r="M61" s="83"/>
      <c r="N61" s="83"/>
      <c r="O61" s="83"/>
      <c r="P61" s="83"/>
      <c r="Q61" s="83"/>
      <c r="R61" s="83"/>
    </row>
    <row r="62" spans="1:18">
      <c r="B62" s="68"/>
      <c r="C62" s="68"/>
      <c r="D62" s="68"/>
      <c r="E62" s="68"/>
      <c r="F62" s="68"/>
      <c r="G62" s="69"/>
      <c r="H62" s="83"/>
      <c r="I62" s="83"/>
      <c r="J62" s="83"/>
      <c r="K62" s="83"/>
      <c r="L62" s="83"/>
      <c r="M62" s="83"/>
      <c r="N62" s="83"/>
      <c r="O62" s="83"/>
      <c r="P62" s="83"/>
      <c r="Q62" s="83"/>
      <c r="R62" s="83"/>
    </row>
    <row r="63" spans="1:18">
      <c r="B63" s="68"/>
      <c r="C63" s="68"/>
      <c r="D63" s="68"/>
      <c r="E63" s="68"/>
      <c r="F63" s="68"/>
      <c r="G63" s="69"/>
      <c r="H63" s="83"/>
      <c r="I63" s="83"/>
      <c r="J63" s="83"/>
      <c r="K63" s="83"/>
      <c r="L63" s="83"/>
      <c r="M63" s="83"/>
      <c r="N63" s="83"/>
      <c r="O63" s="83"/>
      <c r="P63" s="83"/>
      <c r="Q63" s="83"/>
      <c r="R63" s="83"/>
    </row>
    <row r="64" spans="1:18">
      <c r="B64" s="68"/>
      <c r="C64" s="68"/>
      <c r="D64" s="68"/>
      <c r="E64" s="68"/>
      <c r="F64" s="68"/>
      <c r="G64" s="69"/>
      <c r="H64" s="83"/>
      <c r="I64" s="83"/>
      <c r="J64" s="83"/>
      <c r="K64" s="83"/>
      <c r="L64" s="83"/>
      <c r="M64" s="83"/>
      <c r="N64" s="83"/>
      <c r="O64" s="83"/>
      <c r="P64" s="83"/>
      <c r="Q64" s="83"/>
      <c r="R64" s="83"/>
    </row>
    <row r="65" spans="2:18">
      <c r="B65" s="68"/>
      <c r="C65" s="68"/>
      <c r="D65" s="68"/>
      <c r="E65" s="68"/>
      <c r="F65" s="68"/>
      <c r="G65" s="69"/>
      <c r="H65" s="83"/>
      <c r="I65" s="83"/>
      <c r="J65" s="83"/>
      <c r="K65" s="83"/>
      <c r="L65" s="83"/>
      <c r="M65" s="83"/>
      <c r="N65" s="83"/>
      <c r="O65" s="83"/>
      <c r="P65" s="83"/>
      <c r="Q65" s="83"/>
      <c r="R65" s="83"/>
    </row>
    <row r="66" spans="2:18">
      <c r="B66" s="68"/>
      <c r="C66" s="68"/>
      <c r="D66" s="68"/>
      <c r="E66" s="68"/>
      <c r="F66" s="68"/>
      <c r="G66" s="69"/>
      <c r="H66" s="83"/>
      <c r="I66" s="83"/>
      <c r="J66" s="83"/>
      <c r="K66" s="83"/>
      <c r="L66" s="83"/>
      <c r="M66" s="83"/>
      <c r="N66" s="83"/>
      <c r="O66" s="83"/>
      <c r="P66" s="83"/>
      <c r="Q66" s="83"/>
      <c r="R66" s="83"/>
    </row>
    <row r="67" spans="2:18">
      <c r="B67" s="68"/>
      <c r="C67" s="68"/>
      <c r="D67" s="68"/>
      <c r="E67" s="68"/>
      <c r="F67" s="68"/>
      <c r="G67" s="69"/>
      <c r="H67" s="83"/>
      <c r="I67" s="83"/>
      <c r="J67" s="83"/>
      <c r="K67" s="83"/>
      <c r="L67" s="83"/>
      <c r="M67" s="83"/>
      <c r="N67" s="83"/>
      <c r="O67" s="83"/>
      <c r="P67" s="83"/>
      <c r="Q67" s="83"/>
      <c r="R67" s="83"/>
    </row>
    <row r="68" spans="2:18">
      <c r="B68" s="68"/>
      <c r="C68" s="68"/>
      <c r="D68" s="68"/>
      <c r="E68" s="68"/>
      <c r="F68" s="68"/>
      <c r="G68" s="69"/>
      <c r="H68" s="83"/>
      <c r="I68" s="83"/>
      <c r="J68" s="83"/>
      <c r="K68" s="83"/>
      <c r="L68" s="83"/>
      <c r="M68" s="83"/>
      <c r="N68" s="83"/>
      <c r="O68" s="83"/>
      <c r="P68" s="83"/>
      <c r="Q68" s="83"/>
      <c r="R68" s="83"/>
    </row>
    <row r="69" spans="2:18">
      <c r="B69" s="68"/>
      <c r="C69" s="68"/>
      <c r="D69" s="68"/>
      <c r="E69" s="68"/>
      <c r="F69" s="68"/>
      <c r="G69" s="69"/>
      <c r="H69" s="83"/>
      <c r="I69" s="83"/>
      <c r="J69" s="83"/>
      <c r="K69" s="83"/>
      <c r="L69" s="83"/>
      <c r="M69" s="83"/>
      <c r="N69" s="83"/>
      <c r="O69" s="83"/>
      <c r="P69" s="83"/>
      <c r="Q69" s="83"/>
      <c r="R69" s="83"/>
    </row>
    <row r="70" spans="2:18">
      <c r="B70" s="68"/>
      <c r="C70" s="68"/>
      <c r="D70" s="68"/>
      <c r="E70" s="68"/>
      <c r="F70" s="68"/>
      <c r="G70" s="69"/>
      <c r="H70" s="83"/>
      <c r="I70" s="83"/>
      <c r="J70" s="83"/>
      <c r="K70" s="83"/>
      <c r="L70" s="83"/>
      <c r="M70" s="83"/>
      <c r="N70" s="83"/>
      <c r="O70" s="83"/>
      <c r="P70" s="83"/>
      <c r="Q70" s="83"/>
      <c r="R70" s="83"/>
    </row>
    <row r="71" spans="2:18">
      <c r="B71" s="68"/>
      <c r="C71" s="68"/>
      <c r="D71" s="68"/>
      <c r="E71" s="68"/>
      <c r="F71" s="68"/>
      <c r="G71" s="69"/>
      <c r="H71" s="83"/>
      <c r="I71" s="83"/>
      <c r="J71" s="83"/>
      <c r="K71" s="83"/>
      <c r="L71" s="83"/>
      <c r="M71" s="83"/>
      <c r="N71" s="83"/>
      <c r="O71" s="83"/>
      <c r="P71" s="83"/>
      <c r="Q71" s="83"/>
      <c r="R71" s="83"/>
    </row>
    <row r="72" spans="2:18">
      <c r="B72" s="68"/>
      <c r="C72" s="68"/>
      <c r="D72" s="68"/>
      <c r="E72" s="68"/>
      <c r="F72" s="68"/>
      <c r="G72" s="69"/>
      <c r="H72" s="83"/>
      <c r="I72" s="83"/>
      <c r="J72" s="83"/>
      <c r="K72" s="83"/>
      <c r="L72" s="83"/>
      <c r="M72" s="83"/>
      <c r="N72" s="83"/>
      <c r="O72" s="83"/>
      <c r="P72" s="83"/>
      <c r="Q72" s="83"/>
      <c r="R72" s="83"/>
    </row>
    <row r="73" spans="2:18">
      <c r="B73" s="68"/>
      <c r="C73" s="68"/>
      <c r="D73" s="68"/>
      <c r="E73" s="68"/>
      <c r="F73" s="68"/>
      <c r="G73" s="69"/>
      <c r="H73" s="83"/>
      <c r="I73" s="83"/>
      <c r="J73" s="83"/>
      <c r="K73" s="83"/>
      <c r="L73" s="83"/>
      <c r="M73" s="83"/>
      <c r="N73" s="83"/>
      <c r="O73" s="83"/>
      <c r="P73" s="83"/>
      <c r="Q73" s="83"/>
      <c r="R73" s="83"/>
    </row>
    <row r="74" spans="2:18">
      <c r="B74" s="68"/>
      <c r="C74" s="68"/>
      <c r="D74" s="68"/>
      <c r="E74" s="68"/>
      <c r="F74" s="68"/>
      <c r="G74" s="69"/>
      <c r="H74" s="83"/>
      <c r="I74" s="83"/>
      <c r="J74" s="83"/>
      <c r="K74" s="83"/>
      <c r="L74" s="83"/>
      <c r="M74" s="83"/>
      <c r="N74" s="83"/>
      <c r="O74" s="83"/>
      <c r="P74" s="83"/>
      <c r="Q74" s="83"/>
      <c r="R74" s="83"/>
    </row>
    <row r="75" spans="2:18">
      <c r="B75" s="68"/>
      <c r="C75" s="68"/>
      <c r="D75" s="68"/>
      <c r="E75" s="68"/>
      <c r="F75" s="68"/>
      <c r="G75" s="69"/>
      <c r="H75" s="83"/>
      <c r="I75" s="83"/>
      <c r="J75" s="83"/>
      <c r="K75" s="83"/>
      <c r="L75" s="83"/>
      <c r="M75" s="83"/>
      <c r="N75" s="83"/>
      <c r="O75" s="83"/>
      <c r="P75" s="83"/>
      <c r="Q75" s="83"/>
      <c r="R75" s="83"/>
    </row>
  </sheetData>
  <mergeCells count="2">
    <mergeCell ref="H8:L8"/>
    <mergeCell ref="N8:R8"/>
  </mergeCells>
  <phoneticPr fontId="67" type="noConversion"/>
  <pageMargins left="0.7" right="0.7" top="1.25" bottom="0.75" header="0.3" footer="0.3"/>
  <pageSetup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2F2-4B85-42C2-A9B2-654F3971C37B}">
  <dimension ref="A1:AK68"/>
  <sheetViews>
    <sheetView zoomScaleNormal="100" workbookViewId="0">
      <pane xSplit="1" ySplit="9" topLeftCell="B21" activePane="bottomRight" state="frozen"/>
      <selection pane="topRight" activeCell="B1" sqref="B1"/>
      <selection pane="bottomLeft" activeCell="A9" sqref="A9"/>
      <selection pane="bottomRight" activeCell="A48" sqref="A48"/>
    </sheetView>
  </sheetViews>
  <sheetFormatPr defaultColWidth="9.125" defaultRowHeight="12"/>
  <cols>
    <col min="1" max="1" width="8.125" style="34" customWidth="1"/>
    <col min="2" max="4" width="7.625" style="33" customWidth="1"/>
    <col min="5" max="5" width="1.625" style="21" customWidth="1"/>
    <col min="6" max="9" width="7.625" style="32" customWidth="1"/>
    <col min="10" max="10" width="7.625" style="33" customWidth="1"/>
    <col min="11" max="11" width="1.625" style="21" customWidth="1"/>
    <col min="12" max="12" width="7.625" style="33" customWidth="1"/>
    <col min="13" max="13" width="2.625" style="33" customWidth="1"/>
    <col min="14" max="16" width="7.625" style="72" customWidth="1"/>
    <col min="17" max="17" width="1.625" style="95" customWidth="1"/>
    <col min="18" max="22" width="7.625" style="95" customWidth="1"/>
    <col min="23" max="23" width="1.625" style="95" customWidth="1"/>
    <col min="24" max="24" width="7.625" style="95" customWidth="1"/>
    <col min="25" max="25" width="1.625" style="95" customWidth="1"/>
    <col min="26" max="28" width="7.625" style="72" customWidth="1"/>
    <col min="29" max="29" width="1.625" style="95" customWidth="1"/>
    <col min="30" max="34" width="7.625" style="95" customWidth="1"/>
    <col min="35" max="35" width="1.625" style="95" customWidth="1"/>
    <col min="36" max="36" width="7.625" style="95" customWidth="1"/>
    <col min="37" max="37" width="2.625" style="21" customWidth="1"/>
    <col min="38" max="16384" width="9.125" style="33"/>
  </cols>
  <sheetData>
    <row r="1" spans="1:37" s="31" customFormat="1" ht="12.75">
      <c r="A1" s="31" t="s">
        <v>40</v>
      </c>
      <c r="B1" s="31" t="s">
        <v>60</v>
      </c>
      <c r="E1" s="42"/>
      <c r="F1" s="9"/>
      <c r="G1" s="9"/>
      <c r="H1" s="9"/>
      <c r="I1" s="9"/>
      <c r="J1" s="10"/>
      <c r="K1" s="42"/>
      <c r="L1" s="10"/>
      <c r="M1" s="10"/>
      <c r="N1" s="89"/>
      <c r="O1" s="89"/>
      <c r="P1" s="89"/>
      <c r="Q1" s="89"/>
      <c r="R1" s="89"/>
      <c r="S1" s="89"/>
      <c r="T1" s="89"/>
      <c r="U1" s="89"/>
      <c r="V1" s="89"/>
      <c r="W1" s="89"/>
      <c r="X1" s="89"/>
      <c r="Y1" s="89"/>
      <c r="Z1" s="89"/>
      <c r="AA1" s="89"/>
      <c r="AB1" s="89"/>
      <c r="AC1" s="89"/>
      <c r="AD1" s="89"/>
      <c r="AE1" s="89"/>
      <c r="AF1" s="89"/>
      <c r="AG1" s="89"/>
      <c r="AH1" s="89"/>
      <c r="AI1" s="89"/>
      <c r="AJ1" s="89"/>
      <c r="AK1" s="42"/>
    </row>
    <row r="2" spans="1:37" s="31" customFormat="1" ht="12.75">
      <c r="A2" s="31" t="s">
        <v>43</v>
      </c>
      <c r="B2" s="31" t="s">
        <v>48</v>
      </c>
      <c r="E2" s="42"/>
      <c r="F2" s="10"/>
      <c r="G2" s="10"/>
      <c r="H2" s="10"/>
      <c r="I2" s="10"/>
      <c r="J2" s="10"/>
      <c r="K2" s="42"/>
      <c r="L2" s="10"/>
      <c r="M2" s="10"/>
      <c r="N2" s="89"/>
      <c r="O2" s="89"/>
      <c r="P2" s="89"/>
      <c r="Q2" s="89"/>
      <c r="R2" s="90"/>
      <c r="S2" s="90"/>
      <c r="T2" s="90"/>
      <c r="U2" s="90"/>
      <c r="V2" s="90"/>
      <c r="W2" s="90"/>
      <c r="X2" s="90"/>
      <c r="Y2" s="89"/>
      <c r="Z2" s="89"/>
      <c r="AA2" s="89"/>
      <c r="AB2" s="89"/>
      <c r="AC2" s="89"/>
      <c r="AD2" s="90"/>
      <c r="AE2" s="90"/>
      <c r="AF2" s="90"/>
      <c r="AG2" s="90"/>
      <c r="AH2" s="90"/>
      <c r="AI2" s="90"/>
      <c r="AJ2" s="90"/>
      <c r="AK2" s="42"/>
    </row>
    <row r="3" spans="1:37" s="31" customFormat="1" ht="12.75">
      <c r="A3" s="8" t="s">
        <v>41</v>
      </c>
      <c r="B3" s="8" t="s">
        <v>62</v>
      </c>
      <c r="E3" s="42"/>
      <c r="F3" s="10"/>
      <c r="G3" s="10"/>
      <c r="H3" s="10"/>
      <c r="I3" s="10"/>
      <c r="J3" s="10"/>
      <c r="K3" s="42"/>
      <c r="L3" s="10"/>
      <c r="M3" s="10"/>
      <c r="N3" s="91"/>
      <c r="O3" s="91"/>
      <c r="P3" s="91"/>
      <c r="Q3" s="89"/>
      <c r="R3" s="89"/>
      <c r="S3" s="89"/>
      <c r="T3" s="89"/>
      <c r="U3" s="89"/>
      <c r="V3" s="89"/>
      <c r="W3" s="89"/>
      <c r="X3" s="89"/>
      <c r="Y3" s="89"/>
      <c r="Z3" s="91"/>
      <c r="AA3" s="91"/>
      <c r="AB3" s="91"/>
      <c r="AC3" s="89"/>
      <c r="AD3" s="89"/>
      <c r="AE3" s="89"/>
      <c r="AF3" s="89"/>
      <c r="AG3" s="89"/>
      <c r="AH3" s="89"/>
      <c r="AI3" s="89"/>
      <c r="AJ3" s="89"/>
      <c r="AK3" s="42"/>
    </row>
    <row r="4" spans="1:37" s="14" customFormat="1" ht="11.25">
      <c r="A4" s="17" t="s">
        <v>45</v>
      </c>
      <c r="B4" s="14" t="s">
        <v>44</v>
      </c>
      <c r="E4" s="28"/>
      <c r="K4" s="28"/>
      <c r="N4" s="71"/>
      <c r="O4" s="71"/>
      <c r="P4" s="71"/>
      <c r="Q4" s="92"/>
      <c r="R4" s="92"/>
      <c r="S4" s="92"/>
      <c r="T4" s="92"/>
      <c r="U4" s="92"/>
      <c r="V4" s="92"/>
      <c r="W4" s="92"/>
      <c r="X4" s="92"/>
      <c r="Y4" s="92"/>
      <c r="Z4" s="71"/>
      <c r="AA4" s="71"/>
      <c r="AB4" s="71"/>
      <c r="AC4" s="92"/>
      <c r="AD4" s="92"/>
      <c r="AE4" s="92"/>
      <c r="AF4" s="92"/>
      <c r="AG4" s="92"/>
      <c r="AH4" s="92"/>
      <c r="AI4" s="92"/>
      <c r="AJ4" s="92"/>
      <c r="AK4" s="28"/>
    </row>
    <row r="5" spans="1:37" s="14" customFormat="1" ht="11.25">
      <c r="A5" s="15" t="s">
        <v>46</v>
      </c>
      <c r="B5" s="14" t="s">
        <v>50</v>
      </c>
      <c r="E5" s="29"/>
      <c r="F5" s="15"/>
      <c r="G5" s="15"/>
      <c r="H5" s="15"/>
      <c r="I5" s="15"/>
      <c r="J5" s="15"/>
      <c r="K5" s="29"/>
      <c r="L5" s="15"/>
      <c r="M5" s="15"/>
      <c r="N5" s="93"/>
      <c r="O5" s="93"/>
      <c r="P5" s="93"/>
      <c r="Q5" s="92"/>
      <c r="R5" s="94"/>
      <c r="S5" s="94"/>
      <c r="T5" s="94"/>
      <c r="U5" s="94"/>
      <c r="V5" s="94"/>
      <c r="W5" s="92"/>
      <c r="X5" s="94"/>
      <c r="Y5" s="94"/>
      <c r="Z5" s="93"/>
      <c r="AA5" s="93"/>
      <c r="AB5" s="93"/>
      <c r="AC5" s="92"/>
      <c r="AD5" s="94"/>
      <c r="AE5" s="94"/>
      <c r="AF5" s="94"/>
      <c r="AG5" s="94"/>
      <c r="AH5" s="94"/>
      <c r="AI5" s="92"/>
      <c r="AJ5" s="94"/>
      <c r="AK5" s="29"/>
    </row>
    <row r="6" spans="1:37">
      <c r="A6" s="35"/>
      <c r="E6" s="22"/>
      <c r="F6" s="35"/>
      <c r="G6" s="35"/>
      <c r="H6" s="35"/>
      <c r="I6" s="35"/>
      <c r="J6" s="35"/>
      <c r="K6" s="22"/>
      <c r="L6" s="35"/>
      <c r="M6" s="35"/>
      <c r="N6" s="73"/>
      <c r="O6" s="73"/>
      <c r="P6" s="73"/>
      <c r="R6" s="96"/>
      <c r="S6" s="96"/>
      <c r="T6" s="96"/>
      <c r="U6" s="96"/>
      <c r="V6" s="96"/>
      <c r="X6" s="96"/>
      <c r="Y6" s="96"/>
      <c r="Z6" s="73"/>
      <c r="AA6" s="73"/>
      <c r="AB6" s="73"/>
      <c r="AD6" s="96"/>
      <c r="AE6" s="96"/>
      <c r="AF6" s="96"/>
      <c r="AG6" s="96"/>
      <c r="AH6" s="96"/>
      <c r="AJ6" s="96"/>
      <c r="AK6" s="22"/>
    </row>
    <row r="7" spans="1:37">
      <c r="F7" s="33"/>
      <c r="G7" s="33"/>
      <c r="H7" s="33"/>
      <c r="I7" s="33"/>
    </row>
    <row r="8" spans="1:37" s="35" customFormat="1">
      <c r="A8" s="36"/>
      <c r="B8" s="117" t="s">
        <v>54</v>
      </c>
      <c r="C8" s="117"/>
      <c r="D8" s="117"/>
      <c r="E8" s="22"/>
      <c r="F8" s="117" t="s">
        <v>55</v>
      </c>
      <c r="G8" s="117"/>
      <c r="H8" s="117"/>
      <c r="I8" s="117"/>
      <c r="J8" s="117"/>
      <c r="K8" s="45"/>
      <c r="L8" s="37" t="s">
        <v>47</v>
      </c>
      <c r="N8" s="116" t="s">
        <v>32</v>
      </c>
      <c r="O8" s="116"/>
      <c r="P8" s="116"/>
      <c r="Q8" s="116"/>
      <c r="R8" s="116"/>
      <c r="S8" s="116"/>
      <c r="T8" s="116"/>
      <c r="U8" s="116"/>
      <c r="V8" s="116"/>
      <c r="W8" s="116"/>
      <c r="X8" s="116"/>
      <c r="Y8" s="96"/>
      <c r="Z8" s="116" t="s">
        <v>63</v>
      </c>
      <c r="AA8" s="116"/>
      <c r="AB8" s="116"/>
      <c r="AC8" s="116"/>
      <c r="AD8" s="116"/>
      <c r="AE8" s="116"/>
      <c r="AF8" s="116"/>
      <c r="AG8" s="116"/>
      <c r="AH8" s="116"/>
      <c r="AI8" s="116"/>
      <c r="AJ8" s="116"/>
      <c r="AK8" s="22"/>
    </row>
    <row r="9" spans="1:37" s="34" customFormat="1" ht="36.75" thickBot="1">
      <c r="A9" s="38"/>
      <c r="B9" s="39" t="s">
        <v>17</v>
      </c>
      <c r="C9" s="39" t="s">
        <v>18</v>
      </c>
      <c r="D9" s="39" t="s">
        <v>19</v>
      </c>
      <c r="E9" s="23"/>
      <c r="F9" s="39" t="s">
        <v>13</v>
      </c>
      <c r="G9" s="39" t="s">
        <v>11</v>
      </c>
      <c r="H9" s="39" t="s">
        <v>12</v>
      </c>
      <c r="I9" s="39" t="s">
        <v>14</v>
      </c>
      <c r="J9" s="43" t="s">
        <v>16</v>
      </c>
      <c r="K9" s="23"/>
      <c r="L9" s="39" t="s">
        <v>15</v>
      </c>
      <c r="N9" s="97" t="s">
        <v>17</v>
      </c>
      <c r="O9" s="97" t="s">
        <v>18</v>
      </c>
      <c r="P9" s="97" t="s">
        <v>19</v>
      </c>
      <c r="Q9" s="98"/>
      <c r="R9" s="99" t="s">
        <v>13</v>
      </c>
      <c r="S9" s="99" t="s">
        <v>11</v>
      </c>
      <c r="T9" s="99" t="s">
        <v>12</v>
      </c>
      <c r="U9" s="99" t="s">
        <v>14</v>
      </c>
      <c r="V9" s="99" t="s">
        <v>16</v>
      </c>
      <c r="W9" s="98"/>
      <c r="X9" s="99" t="s">
        <v>15</v>
      </c>
      <c r="Y9" s="98"/>
      <c r="Z9" s="97" t="s">
        <v>17</v>
      </c>
      <c r="AA9" s="97" t="s">
        <v>18</v>
      </c>
      <c r="AB9" s="97" t="s">
        <v>19</v>
      </c>
      <c r="AC9" s="98"/>
      <c r="AD9" s="99" t="s">
        <v>13</v>
      </c>
      <c r="AE9" s="99" t="s">
        <v>11</v>
      </c>
      <c r="AF9" s="99" t="s">
        <v>12</v>
      </c>
      <c r="AG9" s="99" t="s">
        <v>14</v>
      </c>
      <c r="AH9" s="99" t="s">
        <v>16</v>
      </c>
      <c r="AI9" s="98"/>
      <c r="AJ9" s="99" t="s">
        <v>15</v>
      </c>
      <c r="AK9" s="23"/>
    </row>
    <row r="10" spans="1:37" ht="12.75" customHeight="1" thickTop="1">
      <c r="A10" s="41">
        <v>2014</v>
      </c>
      <c r="B10" s="40">
        <v>3363.4664877539681</v>
      </c>
      <c r="C10" s="40">
        <v>1097.9955472976192</v>
      </c>
      <c r="D10" s="40">
        <v>1953.1274456587303</v>
      </c>
      <c r="E10" s="26"/>
      <c r="F10" s="40">
        <v>1479.0718114761905</v>
      </c>
      <c r="G10" s="40">
        <v>1293.7130826349205</v>
      </c>
      <c r="H10" s="40">
        <v>1311.7890075873015</v>
      </c>
      <c r="I10" s="40">
        <v>0</v>
      </c>
      <c r="J10" s="40">
        <v>2330.0155790119047</v>
      </c>
      <c r="K10" s="26"/>
      <c r="L10" s="40">
        <v>6414.5894807103177</v>
      </c>
      <c r="M10" s="44"/>
      <c r="N10" s="100" t="s">
        <v>33</v>
      </c>
      <c r="O10" s="100" t="s">
        <v>33</v>
      </c>
      <c r="P10" s="100" t="s">
        <v>33</v>
      </c>
      <c r="R10" s="100" t="s">
        <v>33</v>
      </c>
      <c r="S10" s="100" t="s">
        <v>33</v>
      </c>
      <c r="T10" s="100" t="s">
        <v>33</v>
      </c>
      <c r="U10" s="100" t="s">
        <v>33</v>
      </c>
      <c r="V10" s="100" t="s">
        <v>33</v>
      </c>
      <c r="X10" s="100" t="s">
        <v>33</v>
      </c>
      <c r="Y10" s="101"/>
      <c r="Z10" s="100" t="s">
        <v>33</v>
      </c>
      <c r="AA10" s="100" t="s">
        <v>33</v>
      </c>
      <c r="AB10" s="100" t="s">
        <v>33</v>
      </c>
      <c r="AD10" s="100" t="s">
        <v>33</v>
      </c>
      <c r="AE10" s="100" t="s">
        <v>33</v>
      </c>
      <c r="AF10" s="100" t="s">
        <v>33</v>
      </c>
      <c r="AG10" s="100" t="s">
        <v>33</v>
      </c>
      <c r="AH10" s="100" t="s">
        <v>33</v>
      </c>
      <c r="AJ10" s="100" t="s">
        <v>33</v>
      </c>
      <c r="AK10" s="26"/>
    </row>
    <row r="11" spans="1:37" ht="12.75" customHeight="1">
      <c r="A11" s="41">
        <v>2015</v>
      </c>
      <c r="B11" s="40">
        <v>3663.9135102896826</v>
      </c>
      <c r="C11" s="40">
        <v>1354.9356425476192</v>
      </c>
      <c r="D11" s="40">
        <v>1893.0864750674602</v>
      </c>
      <c r="E11" s="26"/>
      <c r="F11" s="40">
        <v>1701.7306853492064</v>
      </c>
      <c r="G11" s="40">
        <v>1300.4305783492064</v>
      </c>
      <c r="H11" s="40">
        <v>1459.264330873016</v>
      </c>
      <c r="I11" s="40">
        <v>0</v>
      </c>
      <c r="J11" s="40">
        <v>2450.5100333333335</v>
      </c>
      <c r="K11" s="26"/>
      <c r="L11" s="40">
        <v>6911.9356279047615</v>
      </c>
      <c r="M11" s="44"/>
      <c r="N11" s="78">
        <f t="shared" ref="N11:N18" si="0">B11/B10-1</f>
        <v>8.9326599099355031E-2</v>
      </c>
      <c r="O11" s="78">
        <f t="shared" ref="O11:O18" si="1">C11/C10-1</f>
        <v>0.23400832169345276</v>
      </c>
      <c r="P11" s="78">
        <f t="shared" ref="P11:P18" si="2">D11/D10-1</f>
        <v>-3.0740938449625888E-2</v>
      </c>
      <c r="R11" s="78">
        <f t="shared" ref="R11:R18" si="3">F11/F10-1</f>
        <v>0.1505395966209313</v>
      </c>
      <c r="S11" s="78">
        <f t="shared" ref="S11:S18" si="4">G11/G10-1</f>
        <v>5.1924153851827803E-3</v>
      </c>
      <c r="T11" s="78">
        <f t="shared" ref="T11:T18" si="5">H11/H10-1</f>
        <v>0.1124230515980289</v>
      </c>
      <c r="U11" s="100" t="s">
        <v>33</v>
      </c>
      <c r="V11" s="78">
        <f t="shared" ref="V11:V18" si="6">J11/J10-1</f>
        <v>5.1714012303955226E-2</v>
      </c>
      <c r="X11" s="78">
        <f t="shared" ref="X11:X18" si="7">L11/L10-1</f>
        <v>7.7533589435464512E-2</v>
      </c>
      <c r="Y11" s="101"/>
      <c r="Z11" s="100" t="s">
        <v>33</v>
      </c>
      <c r="AA11" s="100" t="s">
        <v>33</v>
      </c>
      <c r="AB11" s="100" t="s">
        <v>33</v>
      </c>
      <c r="AD11" s="100" t="s">
        <v>33</v>
      </c>
      <c r="AE11" s="100" t="s">
        <v>33</v>
      </c>
      <c r="AF11" s="100" t="s">
        <v>33</v>
      </c>
      <c r="AG11" s="100" t="s">
        <v>33</v>
      </c>
      <c r="AH11" s="100" t="s">
        <v>33</v>
      </c>
      <c r="AJ11" s="100" t="s">
        <v>33</v>
      </c>
      <c r="AK11" s="26"/>
    </row>
    <row r="12" spans="1:37">
      <c r="A12" s="41">
        <v>2016</v>
      </c>
      <c r="B12" s="40">
        <v>3906.0011093492067</v>
      </c>
      <c r="C12" s="40">
        <v>1536.2645981825397</v>
      </c>
      <c r="D12" s="40">
        <v>1906.6833435992064</v>
      </c>
      <c r="E12" s="26"/>
      <c r="F12" s="40">
        <v>1814.3122570476191</v>
      </c>
      <c r="G12" s="40">
        <v>1276.3778042579365</v>
      </c>
      <c r="H12" s="40">
        <v>1516.7921983492065</v>
      </c>
      <c r="I12" s="40">
        <v>39.4699418055568</v>
      </c>
      <c r="J12" s="40">
        <v>2701.9968496706347</v>
      </c>
      <c r="K12" s="26"/>
      <c r="L12" s="40">
        <v>7348.9490511309532</v>
      </c>
      <c r="M12" s="44"/>
      <c r="N12" s="78">
        <f t="shared" si="0"/>
        <v>6.6073502657649774E-2</v>
      </c>
      <c r="O12" s="78">
        <f t="shared" si="1"/>
        <v>0.13382846383314306</v>
      </c>
      <c r="P12" s="78">
        <f t="shared" si="2"/>
        <v>7.1823811066324961E-3</v>
      </c>
      <c r="R12" s="78">
        <f t="shared" si="3"/>
        <v>6.6157102688261249E-2</v>
      </c>
      <c r="S12" s="78">
        <f t="shared" si="4"/>
        <v>-1.8496007777518475E-2</v>
      </c>
      <c r="T12" s="78">
        <f t="shared" si="5"/>
        <v>3.9422513289127048E-2</v>
      </c>
      <c r="U12" s="100" t="s">
        <v>33</v>
      </c>
      <c r="V12" s="78">
        <f t="shared" si="6"/>
        <v>0.10262631571241254</v>
      </c>
      <c r="X12" s="78">
        <f t="shared" si="7"/>
        <v>6.3225910476059299E-2</v>
      </c>
      <c r="Y12" s="101"/>
      <c r="Z12" s="100" t="s">
        <v>33</v>
      </c>
      <c r="AA12" s="100" t="s">
        <v>33</v>
      </c>
      <c r="AB12" s="100" t="s">
        <v>33</v>
      </c>
      <c r="AD12" s="100" t="s">
        <v>33</v>
      </c>
      <c r="AE12" s="100" t="s">
        <v>33</v>
      </c>
      <c r="AF12" s="100" t="s">
        <v>33</v>
      </c>
      <c r="AG12" s="100" t="s">
        <v>33</v>
      </c>
      <c r="AH12" s="100" t="s">
        <v>33</v>
      </c>
      <c r="AJ12" s="100" t="s">
        <v>33</v>
      </c>
      <c r="AK12" s="26"/>
    </row>
    <row r="13" spans="1:37" ht="12.75" customHeight="1">
      <c r="A13" s="41">
        <v>2017</v>
      </c>
      <c r="B13" s="40">
        <v>3420.1793460517924</v>
      </c>
      <c r="C13" s="40">
        <v>1186.8697724701194</v>
      </c>
      <c r="D13" s="40">
        <v>1920.2891009721116</v>
      </c>
      <c r="E13" s="26"/>
      <c r="F13" s="40">
        <v>1509.7947297171313</v>
      </c>
      <c r="G13" s="40">
        <v>1178.987054820717</v>
      </c>
      <c r="H13" s="40">
        <v>1242.8364631633465</v>
      </c>
      <c r="I13" s="40">
        <v>143.86028559362549</v>
      </c>
      <c r="J13" s="40">
        <v>2451.8596861992032</v>
      </c>
      <c r="K13" s="26"/>
      <c r="L13" s="40">
        <v>6527.3382194940232</v>
      </c>
      <c r="M13" s="44"/>
      <c r="N13" s="78">
        <f t="shared" si="0"/>
        <v>-0.12437829629248587</v>
      </c>
      <c r="O13" s="78">
        <f t="shared" si="1"/>
        <v>-0.22743141131141587</v>
      </c>
      <c r="P13" s="78">
        <f t="shared" si="2"/>
        <v>7.1358243195338567E-3</v>
      </c>
      <c r="R13" s="78">
        <f t="shared" si="3"/>
        <v>-0.16784185089837889</v>
      </c>
      <c r="S13" s="78">
        <f t="shared" si="4"/>
        <v>-7.6302446746040586E-2</v>
      </c>
      <c r="T13" s="78">
        <f t="shared" si="5"/>
        <v>-0.18061520588253188</v>
      </c>
      <c r="U13" s="100" t="s">
        <v>33</v>
      </c>
      <c r="V13" s="78">
        <f t="shared" si="6"/>
        <v>-9.2574927873036672E-2</v>
      </c>
      <c r="X13" s="78">
        <f t="shared" si="7"/>
        <v>-0.11179977244644113</v>
      </c>
      <c r="Y13" s="101"/>
      <c r="Z13" s="100" t="s">
        <v>33</v>
      </c>
      <c r="AA13" s="100" t="s">
        <v>33</v>
      </c>
      <c r="AB13" s="100" t="s">
        <v>33</v>
      </c>
      <c r="AD13" s="100" t="s">
        <v>33</v>
      </c>
      <c r="AE13" s="100" t="s">
        <v>33</v>
      </c>
      <c r="AF13" s="100" t="s">
        <v>33</v>
      </c>
      <c r="AG13" s="100" t="s">
        <v>33</v>
      </c>
      <c r="AH13" s="100" t="s">
        <v>33</v>
      </c>
      <c r="AJ13" s="100" t="s">
        <v>33</v>
      </c>
      <c r="AK13" s="26"/>
    </row>
    <row r="14" spans="1:37">
      <c r="A14" s="41">
        <v>2018</v>
      </c>
      <c r="B14" s="40">
        <v>3634.7479785059763</v>
      </c>
      <c r="C14" s="40">
        <v>1435.3710504900398</v>
      </c>
      <c r="D14" s="40">
        <v>2251.6837882709165</v>
      </c>
      <c r="E14" s="26"/>
      <c r="F14" s="40">
        <v>1708.0312048486057</v>
      </c>
      <c r="G14" s="40">
        <v>1428.3260710916336</v>
      </c>
      <c r="H14" s="40">
        <v>1345.7233637928289</v>
      </c>
      <c r="I14" s="40">
        <v>179.332815609562</v>
      </c>
      <c r="J14" s="40">
        <v>2660.3893619243026</v>
      </c>
      <c r="K14" s="26"/>
      <c r="L14" s="40">
        <v>7321.8028172669328</v>
      </c>
      <c r="M14" s="44"/>
      <c r="N14" s="78">
        <f t="shared" si="0"/>
        <v>6.2736076311869171E-2</v>
      </c>
      <c r="O14" s="78">
        <f t="shared" si="1"/>
        <v>0.20937535337405921</v>
      </c>
      <c r="P14" s="78">
        <f t="shared" si="2"/>
        <v>0.1725754143639322</v>
      </c>
      <c r="R14" s="78">
        <f t="shared" si="3"/>
        <v>0.13130028289912965</v>
      </c>
      <c r="S14" s="78">
        <f t="shared" si="4"/>
        <v>0.21148579643126975</v>
      </c>
      <c r="T14" s="78">
        <f t="shared" si="5"/>
        <v>8.2783941153133034E-2</v>
      </c>
      <c r="U14" s="100" t="s">
        <v>33</v>
      </c>
      <c r="V14" s="78">
        <f t="shared" si="6"/>
        <v>8.5049595985794646E-2</v>
      </c>
      <c r="X14" s="78">
        <f t="shared" si="7"/>
        <v>0.12171341074378916</v>
      </c>
      <c r="Y14" s="101"/>
      <c r="Z14" s="100" t="s">
        <v>33</v>
      </c>
      <c r="AA14" s="100" t="s">
        <v>33</v>
      </c>
      <c r="AB14" s="100" t="s">
        <v>33</v>
      </c>
      <c r="AD14" s="100" t="s">
        <v>33</v>
      </c>
      <c r="AE14" s="100" t="s">
        <v>33</v>
      </c>
      <c r="AF14" s="100" t="s">
        <v>33</v>
      </c>
      <c r="AG14" s="100" t="s">
        <v>33</v>
      </c>
      <c r="AH14" s="100" t="s">
        <v>33</v>
      </c>
      <c r="AJ14" s="100" t="s">
        <v>33</v>
      </c>
      <c r="AK14" s="26"/>
    </row>
    <row r="15" spans="1:37" ht="12.75" customHeight="1">
      <c r="A15" s="41">
        <v>2019</v>
      </c>
      <c r="B15" s="40">
        <v>3558.6214440515873</v>
      </c>
      <c r="C15" s="40">
        <v>1324.3002435753967</v>
      </c>
      <c r="D15" s="40">
        <v>2147.1903704246033</v>
      </c>
      <c r="E15" s="26"/>
      <c r="F15" s="40">
        <v>1690.2011755198412</v>
      </c>
      <c r="G15" s="40">
        <v>1380.7935294007937</v>
      </c>
      <c r="H15" s="40">
        <v>1147.8300280476192</v>
      </c>
      <c r="I15" s="40">
        <v>191.55737655952382</v>
      </c>
      <c r="J15" s="40">
        <v>2619.7299485238095</v>
      </c>
      <c r="K15" s="26"/>
      <c r="L15" s="40">
        <v>7030.1120580515872</v>
      </c>
      <c r="M15" s="44"/>
      <c r="N15" s="78">
        <f t="shared" si="0"/>
        <v>-2.0944102563523526E-2</v>
      </c>
      <c r="O15" s="78">
        <f t="shared" si="1"/>
        <v>-7.7381250567038484E-2</v>
      </c>
      <c r="P15" s="78">
        <f t="shared" si="2"/>
        <v>-4.6406790505230888E-2</v>
      </c>
      <c r="R15" s="78">
        <f t="shared" si="3"/>
        <v>-1.0438936524198361E-2</v>
      </c>
      <c r="S15" s="78">
        <f t="shared" si="4"/>
        <v>-3.3278494772914113E-2</v>
      </c>
      <c r="T15" s="78">
        <f t="shared" si="5"/>
        <v>-0.14705350376578208</v>
      </c>
      <c r="U15" s="78">
        <f>I15/I14-1</f>
        <v>6.8166893540425821E-2</v>
      </c>
      <c r="V15" s="78">
        <f t="shared" si="6"/>
        <v>-1.5283256647471877E-2</v>
      </c>
      <c r="X15" s="78">
        <f t="shared" si="7"/>
        <v>-3.9838652650881823E-2</v>
      </c>
      <c r="Y15" s="101"/>
      <c r="Z15" s="100" t="s">
        <v>33</v>
      </c>
      <c r="AA15" s="100" t="s">
        <v>33</v>
      </c>
      <c r="AB15" s="100" t="s">
        <v>33</v>
      </c>
      <c r="AD15" s="100" t="s">
        <v>33</v>
      </c>
      <c r="AE15" s="100" t="s">
        <v>33</v>
      </c>
      <c r="AF15" s="100" t="s">
        <v>33</v>
      </c>
      <c r="AG15" s="100" t="s">
        <v>33</v>
      </c>
      <c r="AH15" s="100" t="s">
        <v>33</v>
      </c>
      <c r="AJ15" s="100" t="s">
        <v>33</v>
      </c>
      <c r="AK15" s="26"/>
    </row>
    <row r="16" spans="1:37" ht="12.75" customHeight="1">
      <c r="A16" s="41">
        <v>2020</v>
      </c>
      <c r="B16" s="40">
        <v>4922.4532316442692</v>
      </c>
      <c r="C16" s="40">
        <v>1988.4674787549407</v>
      </c>
      <c r="D16" s="40">
        <v>4012.9905115375495</v>
      </c>
      <c r="E16" s="26"/>
      <c r="F16" s="40">
        <v>2402.0524290750991</v>
      </c>
      <c r="G16" s="40">
        <v>2010.0029080197628</v>
      </c>
      <c r="H16" s="40">
        <v>1724.3163943280633</v>
      </c>
      <c r="I16" s="40">
        <v>255.69937193675889</v>
      </c>
      <c r="J16" s="40">
        <v>4531.8401185770754</v>
      </c>
      <c r="K16" s="26"/>
      <c r="L16" s="40">
        <v>10923.91122193676</v>
      </c>
      <c r="M16" s="44"/>
      <c r="N16" s="78">
        <f t="shared" si="0"/>
        <v>0.38324722340792805</v>
      </c>
      <c r="O16" s="78">
        <f t="shared" si="1"/>
        <v>0.5015231541348959</v>
      </c>
      <c r="P16" s="78">
        <f t="shared" si="2"/>
        <v>0.86894956628553954</v>
      </c>
      <c r="R16" s="78">
        <f t="shared" si="3"/>
        <v>0.42116362470066315</v>
      </c>
      <c r="S16" s="78">
        <f t="shared" si="4"/>
        <v>0.455686795470442</v>
      </c>
      <c r="T16" s="78">
        <f t="shared" si="5"/>
        <v>0.50224018556215011</v>
      </c>
      <c r="U16" s="78">
        <f t="shared" ref="U16:U20" si="8">I16/I15-1</f>
        <v>0.33484482054025122</v>
      </c>
      <c r="V16" s="78">
        <f t="shared" si="6"/>
        <v>0.72988827383933974</v>
      </c>
      <c r="X16" s="78">
        <f t="shared" si="7"/>
        <v>0.55387440935960686</v>
      </c>
      <c r="Y16" s="101"/>
      <c r="Z16" s="100" t="s">
        <v>33</v>
      </c>
      <c r="AA16" s="100" t="s">
        <v>33</v>
      </c>
      <c r="AB16" s="100" t="s">
        <v>33</v>
      </c>
      <c r="AD16" s="100" t="s">
        <v>33</v>
      </c>
      <c r="AE16" s="100" t="s">
        <v>33</v>
      </c>
      <c r="AF16" s="100" t="s">
        <v>33</v>
      </c>
      <c r="AG16" s="100" t="s">
        <v>33</v>
      </c>
      <c r="AH16" s="100" t="s">
        <v>33</v>
      </c>
      <c r="AJ16" s="100" t="s">
        <v>33</v>
      </c>
      <c r="AK16" s="26"/>
    </row>
    <row r="17" spans="1:37" ht="12.75" customHeight="1">
      <c r="A17" s="41">
        <v>2021</v>
      </c>
      <c r="B17" s="40">
        <v>4417.1448705714283</v>
      </c>
      <c r="C17" s="40">
        <v>1861.883118706349</v>
      </c>
      <c r="D17" s="40">
        <v>5124.7966890992057</v>
      </c>
      <c r="E17" s="26"/>
      <c r="F17" s="40">
        <v>2258.063667515873</v>
      </c>
      <c r="G17" s="40">
        <v>1952.0443912896826</v>
      </c>
      <c r="H17" s="40">
        <v>1621.1494908531747</v>
      </c>
      <c r="I17" s="40">
        <v>595.94660411904761</v>
      </c>
      <c r="J17" s="40">
        <v>4976.620524599206</v>
      </c>
      <c r="K17" s="26"/>
      <c r="L17" s="40">
        <v>11403.824678376983</v>
      </c>
      <c r="M17" s="44"/>
      <c r="N17" s="78">
        <f t="shared" si="0"/>
        <v>-0.10265376577362639</v>
      </c>
      <c r="O17" s="78">
        <f t="shared" si="1"/>
        <v>-6.3659255884763621E-2</v>
      </c>
      <c r="P17" s="78">
        <f t="shared" si="2"/>
        <v>0.27705178329357061</v>
      </c>
      <c r="R17" s="78">
        <f t="shared" si="3"/>
        <v>-5.9944054432928606E-2</v>
      </c>
      <c r="S17" s="78">
        <f t="shared" si="4"/>
        <v>-2.8835041232442959E-2</v>
      </c>
      <c r="T17" s="78">
        <f t="shared" si="5"/>
        <v>-5.9830611026053027E-2</v>
      </c>
      <c r="U17" s="78">
        <f t="shared" si="8"/>
        <v>1.3306533747233478</v>
      </c>
      <c r="V17" s="78">
        <f t="shared" si="6"/>
        <v>9.8145652623284674E-2</v>
      </c>
      <c r="X17" s="78">
        <f t="shared" si="7"/>
        <v>4.3932383437581324E-2</v>
      </c>
      <c r="Y17" s="101"/>
      <c r="Z17" s="100" t="s">
        <v>33</v>
      </c>
      <c r="AA17" s="100" t="s">
        <v>33</v>
      </c>
      <c r="AB17" s="100" t="s">
        <v>33</v>
      </c>
      <c r="AD17" s="100" t="s">
        <v>33</v>
      </c>
      <c r="AE17" s="100" t="s">
        <v>33</v>
      </c>
      <c r="AF17" s="100" t="s">
        <v>33</v>
      </c>
      <c r="AG17" s="100" t="s">
        <v>33</v>
      </c>
      <c r="AH17" s="100" t="s">
        <v>33</v>
      </c>
      <c r="AJ17" s="100" t="s">
        <v>33</v>
      </c>
      <c r="AK17" s="26"/>
    </row>
    <row r="18" spans="1:37" ht="12.75" customHeight="1">
      <c r="A18" s="41">
        <v>2022</v>
      </c>
      <c r="B18" s="40">
        <v>4602.9907054063751</v>
      </c>
      <c r="C18" s="40">
        <v>2304.4415728645422</v>
      </c>
      <c r="D18" s="40">
        <v>4966.5402438565743</v>
      </c>
      <c r="E18" s="26"/>
      <c r="F18" s="40">
        <v>2355.282987191235</v>
      </c>
      <c r="G18" s="40">
        <v>2082.9924194820715</v>
      </c>
      <c r="H18" s="40">
        <v>1614.4122137569721</v>
      </c>
      <c r="I18" s="40">
        <v>840.38411518725093</v>
      </c>
      <c r="J18" s="40">
        <v>4980.9007865099602</v>
      </c>
      <c r="K18" s="26"/>
      <c r="L18" s="40">
        <v>11873.972522127491</v>
      </c>
      <c r="M18" s="44"/>
      <c r="N18" s="78">
        <f t="shared" si="0"/>
        <v>4.2073746793571898E-2</v>
      </c>
      <c r="O18" s="78">
        <f t="shared" si="1"/>
        <v>0.23769400437213606</v>
      </c>
      <c r="P18" s="78">
        <f t="shared" si="2"/>
        <v>-3.0880531432447622E-2</v>
      </c>
      <c r="R18" s="78">
        <f t="shared" si="3"/>
        <v>4.3054286322366631E-2</v>
      </c>
      <c r="S18" s="78">
        <f t="shared" si="4"/>
        <v>6.7082505283536875E-2</v>
      </c>
      <c r="T18" s="78">
        <f t="shared" si="5"/>
        <v>-4.1558641779895211E-3</v>
      </c>
      <c r="U18" s="78">
        <f t="shared" si="8"/>
        <v>0.41016679913721599</v>
      </c>
      <c r="V18" s="78">
        <f t="shared" si="6"/>
        <v>8.6007399792631389E-4</v>
      </c>
      <c r="X18" s="78">
        <f t="shared" si="7"/>
        <v>4.122720727564011E-2</v>
      </c>
      <c r="Y18" s="101"/>
      <c r="Z18" s="100" t="s">
        <v>33</v>
      </c>
      <c r="AA18" s="100" t="s">
        <v>33</v>
      </c>
      <c r="AB18" s="100" t="s">
        <v>33</v>
      </c>
      <c r="AD18" s="100" t="s">
        <v>33</v>
      </c>
      <c r="AE18" s="100" t="s">
        <v>33</v>
      </c>
      <c r="AF18" s="100" t="s">
        <v>33</v>
      </c>
      <c r="AG18" s="100" t="s">
        <v>33</v>
      </c>
      <c r="AH18" s="100" t="s">
        <v>33</v>
      </c>
      <c r="AJ18" s="100" t="s">
        <v>33</v>
      </c>
      <c r="AK18" s="26"/>
    </row>
    <row r="19" spans="1:37" ht="12.75" customHeight="1">
      <c r="A19" s="41">
        <v>2023</v>
      </c>
      <c r="B19" s="40">
        <v>4052.953191176</v>
      </c>
      <c r="C19" s="40">
        <v>1905.8032286559999</v>
      </c>
      <c r="D19" s="40">
        <v>5076.7356615200006</v>
      </c>
      <c r="E19" s="26"/>
      <c r="F19" s="40">
        <v>2184.9073174120003</v>
      </c>
      <c r="G19" s="40">
        <v>1822.2201108919999</v>
      </c>
      <c r="H19" s="40">
        <v>1412.51925996</v>
      </c>
      <c r="I19" s="40">
        <v>763.61976488799996</v>
      </c>
      <c r="J19" s="40">
        <v>4852.2256281999998</v>
      </c>
      <c r="K19" s="26"/>
      <c r="L19" s="40">
        <v>11035.492081352</v>
      </c>
      <c r="M19" s="44"/>
      <c r="N19" s="78">
        <f t="shared" ref="N19:N20" si="9">B19/B18-1</f>
        <v>-0.11949568214081696</v>
      </c>
      <c r="O19" s="78">
        <f t="shared" ref="O19:O20" si="10">C19/C18-1</f>
        <v>-0.17298696087703969</v>
      </c>
      <c r="P19" s="78">
        <f t="shared" ref="P19:P20" si="11">D19/D18-1</f>
        <v>2.2187561612882156E-2</v>
      </c>
      <c r="R19" s="78">
        <f t="shared" ref="R19:R20" si="12">F19/F18-1</f>
        <v>-7.23376641812431E-2</v>
      </c>
      <c r="S19" s="78">
        <f t="shared" ref="S19:S20" si="13">G19/G18-1</f>
        <v>-0.12519119424107727</v>
      </c>
      <c r="T19" s="78">
        <f t="shared" ref="T19:T20" si="14">H19/H18-1</f>
        <v>-0.12505663180479654</v>
      </c>
      <c r="U19" s="78">
        <f t="shared" si="8"/>
        <v>-9.1344361360455539E-2</v>
      </c>
      <c r="V19" s="78">
        <f t="shared" ref="V19:V20" si="15">J19/J18-1</f>
        <v>-2.5833712379587648E-2</v>
      </c>
      <c r="X19" s="78">
        <f t="shared" ref="X19:X20" si="16">L19/L18-1</f>
        <v>-7.061498914646791E-2</v>
      </c>
      <c r="Y19" s="101"/>
      <c r="Z19" s="100" t="s">
        <v>33</v>
      </c>
      <c r="AA19" s="100" t="s">
        <v>33</v>
      </c>
      <c r="AB19" s="100" t="s">
        <v>33</v>
      </c>
      <c r="AD19" s="100" t="s">
        <v>33</v>
      </c>
      <c r="AE19" s="100" t="s">
        <v>33</v>
      </c>
      <c r="AF19" s="100" t="s">
        <v>33</v>
      </c>
      <c r="AG19" s="100" t="s">
        <v>33</v>
      </c>
      <c r="AH19" s="100" t="s">
        <v>33</v>
      </c>
      <c r="AJ19" s="100" t="s">
        <v>33</v>
      </c>
      <c r="AK19" s="26"/>
    </row>
    <row r="20" spans="1:37" ht="12.75" customHeight="1">
      <c r="A20" s="41">
        <v>2024</v>
      </c>
      <c r="B20" s="40">
        <v>4028.3203587698413</v>
      </c>
      <c r="C20" s="40">
        <v>2117.963095174603</v>
      </c>
      <c r="D20" s="40">
        <v>6012.8156095833328</v>
      </c>
      <c r="E20" s="26"/>
      <c r="F20" s="40">
        <v>2390.9482877777778</v>
      </c>
      <c r="G20" s="40">
        <v>1902.3199481349207</v>
      </c>
      <c r="H20" s="40">
        <v>1392.0413115555557</v>
      </c>
      <c r="I20" s="40">
        <v>758.65782272619049</v>
      </c>
      <c r="J20" s="40">
        <v>5715.1316933333328</v>
      </c>
      <c r="K20" s="26"/>
      <c r="L20" s="40">
        <v>12159.099063527778</v>
      </c>
      <c r="M20" s="44"/>
      <c r="N20" s="78">
        <f t="shared" si="9"/>
        <v>-6.0777490497024855E-3</v>
      </c>
      <c r="O20" s="78">
        <f t="shared" si="10"/>
        <v>0.11132307015148757</v>
      </c>
      <c r="P20" s="78">
        <f t="shared" si="11"/>
        <v>0.18438619035426895</v>
      </c>
      <c r="R20" s="78">
        <f t="shared" si="12"/>
        <v>9.4301927007975239E-2</v>
      </c>
      <c r="S20" s="78">
        <f t="shared" si="13"/>
        <v>4.395727868666266E-2</v>
      </c>
      <c r="T20" s="78">
        <f t="shared" si="14"/>
        <v>-1.4497464908920343E-2</v>
      </c>
      <c r="U20" s="78">
        <f t="shared" si="8"/>
        <v>-6.497922644180476E-3</v>
      </c>
      <c r="V20" s="78">
        <f t="shared" si="15"/>
        <v>0.17783716818903161</v>
      </c>
      <c r="X20" s="78">
        <f t="shared" si="16"/>
        <v>0.1018175695195751</v>
      </c>
      <c r="Y20" s="101"/>
      <c r="Z20" s="100" t="s">
        <v>33</v>
      </c>
      <c r="AA20" s="100" t="s">
        <v>33</v>
      </c>
      <c r="AB20" s="100" t="s">
        <v>33</v>
      </c>
      <c r="AD20" s="100" t="s">
        <v>33</v>
      </c>
      <c r="AE20" s="100" t="s">
        <v>33</v>
      </c>
      <c r="AF20" s="100" t="s">
        <v>33</v>
      </c>
      <c r="AG20" s="100" t="s">
        <v>33</v>
      </c>
      <c r="AH20" s="100" t="s">
        <v>33</v>
      </c>
      <c r="AJ20" s="100" t="s">
        <v>33</v>
      </c>
      <c r="AK20" s="26"/>
    </row>
    <row r="21" spans="1:37" ht="12.75" customHeight="1">
      <c r="A21" s="41"/>
      <c r="B21" s="40"/>
      <c r="C21" s="40"/>
      <c r="D21" s="40"/>
      <c r="E21" s="26"/>
      <c r="F21" s="40"/>
      <c r="G21" s="40"/>
      <c r="H21" s="40"/>
      <c r="I21" s="40"/>
      <c r="J21" s="40"/>
      <c r="K21" s="26"/>
      <c r="L21" s="40"/>
      <c r="M21" s="44"/>
      <c r="N21" s="78"/>
      <c r="O21" s="78"/>
      <c r="P21" s="78"/>
      <c r="R21" s="78"/>
      <c r="S21" s="78"/>
      <c r="T21" s="78"/>
      <c r="U21" s="78"/>
      <c r="V21" s="78"/>
      <c r="X21" s="78"/>
      <c r="Y21" s="101"/>
      <c r="Z21" s="100"/>
      <c r="AA21" s="100"/>
      <c r="AB21" s="100"/>
      <c r="AD21" s="100"/>
      <c r="AE21" s="100"/>
      <c r="AF21" s="100"/>
      <c r="AG21" s="100"/>
      <c r="AH21" s="100"/>
      <c r="AJ21" s="100"/>
      <c r="AK21" s="26"/>
    </row>
    <row r="22" spans="1:37" ht="12.75" customHeight="1">
      <c r="A22" s="84" t="s">
        <v>72</v>
      </c>
      <c r="B22" s="102">
        <v>3966.2987213333336</v>
      </c>
      <c r="C22" s="102">
        <v>2139.8085992857145</v>
      </c>
      <c r="D22" s="102">
        <v>5447.3090615238098</v>
      </c>
      <c r="E22" s="102"/>
      <c r="F22" s="102">
        <v>2320.0962939523811</v>
      </c>
      <c r="G22" s="102">
        <v>1830.8151569047618</v>
      </c>
      <c r="H22" s="102">
        <v>1536.953839</v>
      </c>
      <c r="I22" s="102">
        <v>784.76545380952382</v>
      </c>
      <c r="J22" s="102">
        <v>5080.7856384761908</v>
      </c>
      <c r="K22" s="102"/>
      <c r="L22" s="102">
        <v>11553.416382142857</v>
      </c>
      <c r="M22" s="103"/>
      <c r="N22" s="86"/>
      <c r="O22" s="86"/>
      <c r="P22" s="86"/>
      <c r="Q22" s="104"/>
      <c r="R22" s="86"/>
      <c r="S22" s="86"/>
      <c r="T22" s="86"/>
      <c r="U22" s="86"/>
      <c r="V22" s="86"/>
      <c r="W22" s="104"/>
      <c r="X22" s="86"/>
      <c r="Y22" s="105"/>
      <c r="Z22" s="106"/>
      <c r="AA22" s="106"/>
      <c r="AB22" s="106"/>
      <c r="AC22" s="104"/>
      <c r="AD22" s="106"/>
      <c r="AE22" s="106"/>
      <c r="AF22" s="106"/>
      <c r="AG22" s="106"/>
      <c r="AH22" s="106"/>
      <c r="AI22" s="104"/>
      <c r="AJ22" s="106"/>
      <c r="AK22" s="26"/>
    </row>
    <row r="23" spans="1:37" ht="12.75" customHeight="1">
      <c r="A23" s="84" t="s">
        <v>79</v>
      </c>
      <c r="B23" s="102">
        <v>4539.2589819499999</v>
      </c>
      <c r="C23" s="102">
        <v>2521.2283839499996</v>
      </c>
      <c r="D23" s="102">
        <v>8377.9669481000001</v>
      </c>
      <c r="E23" s="102"/>
      <c r="F23" s="102">
        <v>2702.3729141500003</v>
      </c>
      <c r="G23" s="102">
        <v>2184.4192958000003</v>
      </c>
      <c r="H23" s="102">
        <v>1637.0365149000002</v>
      </c>
      <c r="I23" s="102">
        <v>962.35599035000007</v>
      </c>
      <c r="J23" s="102">
        <v>7952.2695988000005</v>
      </c>
      <c r="K23" s="102"/>
      <c r="L23" s="102">
        <v>15438.454314000001</v>
      </c>
      <c r="M23" s="103"/>
      <c r="N23" s="86">
        <f>B23/B22-1</f>
        <v>0.14445716292999156</v>
      </c>
      <c r="O23" s="86">
        <f t="shared" ref="O23:P23" si="17">C23/C22-1</f>
        <v>0.17824948679597141</v>
      </c>
      <c r="P23" s="86">
        <f t="shared" si="17"/>
        <v>0.53800103013732414</v>
      </c>
      <c r="Q23" s="104"/>
      <c r="R23" s="86">
        <f>F23/F22-1</f>
        <v>0.16476756641268331</v>
      </c>
      <c r="S23" s="86">
        <f t="shared" ref="S23" si="18">G23/G22-1</f>
        <v>0.19314027282418489</v>
      </c>
      <c r="T23" s="86">
        <f t="shared" ref="T23" si="19">H23/H22-1</f>
        <v>6.511755484154147E-2</v>
      </c>
      <c r="U23" s="86">
        <f>I23/I22-1</f>
        <v>0.22629759717172848</v>
      </c>
      <c r="V23" s="86">
        <f t="shared" ref="V23" si="20">J23/J22-1</f>
        <v>0.56516534344184888</v>
      </c>
      <c r="W23" s="104"/>
      <c r="X23" s="86">
        <f>L23/L22-1</f>
        <v>0.33626745573386585</v>
      </c>
      <c r="Y23" s="105"/>
      <c r="Z23" s="106" t="s">
        <v>33</v>
      </c>
      <c r="AA23" s="106" t="s">
        <v>33</v>
      </c>
      <c r="AB23" s="106" t="s">
        <v>33</v>
      </c>
      <c r="AC23" s="104"/>
      <c r="AD23" s="106" t="s">
        <v>33</v>
      </c>
      <c r="AE23" s="106" t="s">
        <v>33</v>
      </c>
      <c r="AF23" s="106" t="s">
        <v>33</v>
      </c>
      <c r="AG23" s="106" t="s">
        <v>33</v>
      </c>
      <c r="AH23" s="106" t="s">
        <v>33</v>
      </c>
      <c r="AI23" s="104"/>
      <c r="AJ23" s="106" t="s">
        <v>33</v>
      </c>
      <c r="AK23" s="26"/>
    </row>
    <row r="24" spans="1:37" ht="12.75" customHeight="1">
      <c r="A24" s="53"/>
      <c r="B24" s="40"/>
      <c r="C24" s="40"/>
      <c r="D24" s="40"/>
      <c r="E24" s="26"/>
      <c r="F24" s="40"/>
      <c r="G24" s="40"/>
      <c r="H24" s="40"/>
      <c r="I24" s="40"/>
      <c r="J24" s="40"/>
      <c r="K24" s="26"/>
      <c r="L24" s="40"/>
      <c r="M24" s="44"/>
      <c r="N24" s="73"/>
      <c r="O24" s="73"/>
      <c r="P24" s="73"/>
      <c r="R24" s="96"/>
      <c r="S24" s="96"/>
      <c r="T24" s="96"/>
      <c r="U24" s="96"/>
      <c r="V24" s="96"/>
      <c r="X24" s="96"/>
      <c r="Y24" s="101"/>
      <c r="Z24" s="73"/>
      <c r="AA24" s="73"/>
      <c r="AB24" s="73"/>
      <c r="AD24" s="96"/>
      <c r="AE24" s="96"/>
      <c r="AF24" s="96"/>
      <c r="AG24" s="96"/>
      <c r="AH24" s="96"/>
      <c r="AJ24" s="96"/>
      <c r="AK24" s="26"/>
    </row>
    <row r="25" spans="1:37" ht="12.75" customHeight="1">
      <c r="A25" s="41" t="s">
        <v>67</v>
      </c>
      <c r="B25" s="40">
        <v>4300.1495574285718</v>
      </c>
      <c r="C25" s="40">
        <v>2107.4843482857145</v>
      </c>
      <c r="D25" s="40">
        <v>4766.5183543809526</v>
      </c>
      <c r="E25" s="26"/>
      <c r="F25" s="40">
        <v>2231.1449976666663</v>
      </c>
      <c r="G25" s="40">
        <v>1931.3250062380953</v>
      </c>
      <c r="H25" s="40">
        <v>1466.0085384920635</v>
      </c>
      <c r="I25" s="40">
        <v>736.80154600000003</v>
      </c>
      <c r="J25" s="40">
        <v>4808.8721716984128</v>
      </c>
      <c r="K25" s="26"/>
      <c r="L25" s="40">
        <v>11174.152260095239</v>
      </c>
      <c r="M25" s="44"/>
      <c r="N25" s="100" t="s">
        <v>33</v>
      </c>
      <c r="O25" s="100" t="s">
        <v>33</v>
      </c>
      <c r="P25" s="100" t="s">
        <v>33</v>
      </c>
      <c r="R25" s="100" t="s">
        <v>33</v>
      </c>
      <c r="S25" s="100" t="s">
        <v>33</v>
      </c>
      <c r="T25" s="100" t="s">
        <v>33</v>
      </c>
      <c r="U25" s="100" t="s">
        <v>33</v>
      </c>
      <c r="V25" s="100" t="s">
        <v>33</v>
      </c>
      <c r="X25" s="100" t="s">
        <v>33</v>
      </c>
      <c r="Y25" s="101"/>
      <c r="Z25" s="100" t="s">
        <v>33</v>
      </c>
      <c r="AA25" s="100" t="s">
        <v>33</v>
      </c>
      <c r="AB25" s="100" t="s">
        <v>33</v>
      </c>
      <c r="AD25" s="100" t="s">
        <v>33</v>
      </c>
      <c r="AE25" s="100" t="s">
        <v>33</v>
      </c>
      <c r="AF25" s="100" t="s">
        <v>33</v>
      </c>
      <c r="AG25" s="100" t="s">
        <v>33</v>
      </c>
      <c r="AH25" s="100" t="s">
        <v>33</v>
      </c>
      <c r="AJ25" s="100" t="s">
        <v>33</v>
      </c>
      <c r="AK25" s="26"/>
    </row>
    <row r="26" spans="1:37" ht="12.75" customHeight="1">
      <c r="A26" s="41" t="s">
        <v>68</v>
      </c>
      <c r="B26" s="40">
        <v>4377.1850600161297</v>
      </c>
      <c r="C26" s="40">
        <v>2106.2353560322581</v>
      </c>
      <c r="D26" s="40">
        <v>5300.6051083064522</v>
      </c>
      <c r="E26" s="26"/>
      <c r="F26" s="40">
        <v>2328.9243199354837</v>
      </c>
      <c r="G26" s="40">
        <v>1964.5707982096774</v>
      </c>
      <c r="H26" s="40">
        <v>1501.151578419355</v>
      </c>
      <c r="I26" s="40">
        <v>792.50008964516132</v>
      </c>
      <c r="J26" s="40">
        <v>5196.8787381451621</v>
      </c>
      <c r="K26" s="26"/>
      <c r="L26" s="40">
        <v>11784.02552435484</v>
      </c>
      <c r="M26" s="44"/>
      <c r="N26" s="100" t="s">
        <v>33</v>
      </c>
      <c r="O26" s="100" t="s">
        <v>33</v>
      </c>
      <c r="P26" s="100" t="s">
        <v>33</v>
      </c>
      <c r="R26" s="100" t="s">
        <v>33</v>
      </c>
      <c r="S26" s="100" t="s">
        <v>33</v>
      </c>
      <c r="T26" s="100" t="s">
        <v>33</v>
      </c>
      <c r="U26" s="100" t="s">
        <v>33</v>
      </c>
      <c r="V26" s="100" t="s">
        <v>33</v>
      </c>
      <c r="X26" s="100" t="s">
        <v>33</v>
      </c>
      <c r="Y26" s="101"/>
      <c r="Z26" s="78">
        <f t="shared" ref="Z26:AB31" si="21">B26/B25-1</f>
        <v>1.7914610075474569E-2</v>
      </c>
      <c r="AA26" s="78">
        <f t="shared" si="21"/>
        <v>-5.926460400393907E-4</v>
      </c>
      <c r="AB26" s="78">
        <f t="shared" si="21"/>
        <v>0.11204965851744086</v>
      </c>
      <c r="AC26" s="78"/>
      <c r="AD26" s="78">
        <f t="shared" ref="AD26:AH31" si="22">F26/F25-1</f>
        <v>4.3824727828570165E-2</v>
      </c>
      <c r="AE26" s="78">
        <f t="shared" si="22"/>
        <v>1.721398100485394E-2</v>
      </c>
      <c r="AF26" s="78">
        <f t="shared" si="22"/>
        <v>2.3971920356916643E-2</v>
      </c>
      <c r="AG26" s="78">
        <f t="shared" si="22"/>
        <v>7.5595041768765858E-2</v>
      </c>
      <c r="AH26" s="78">
        <f t="shared" si="22"/>
        <v>8.0685564638269813E-2</v>
      </c>
      <c r="AI26" s="78"/>
      <c r="AJ26" s="78">
        <f t="shared" ref="AJ26:AJ31" si="23">L26/L25-1</f>
        <v>5.4578929127139242E-2</v>
      </c>
      <c r="AK26" s="26"/>
    </row>
    <row r="27" spans="1:37" ht="12.75" customHeight="1">
      <c r="A27" s="41" t="s">
        <v>69</v>
      </c>
      <c r="B27" s="40">
        <v>4044.355003080645</v>
      </c>
      <c r="C27" s="40">
        <v>1782.4839239032258</v>
      </c>
      <c r="D27" s="40">
        <v>4928.6683218225808</v>
      </c>
      <c r="E27" s="26"/>
      <c r="F27" s="40">
        <v>2123.8602305483869</v>
      </c>
      <c r="G27" s="40">
        <v>1834.3365046774195</v>
      </c>
      <c r="H27" s="40">
        <v>1368.4409123709677</v>
      </c>
      <c r="I27" s="40">
        <v>742.28140767741934</v>
      </c>
      <c r="J27" s="40">
        <v>4686.5881935322577</v>
      </c>
      <c r="K27" s="26"/>
      <c r="L27" s="40">
        <v>10755.507248806451</v>
      </c>
      <c r="M27" s="44"/>
      <c r="N27" s="100" t="s">
        <v>33</v>
      </c>
      <c r="O27" s="100" t="s">
        <v>33</v>
      </c>
      <c r="P27" s="100" t="s">
        <v>33</v>
      </c>
      <c r="R27" s="100" t="s">
        <v>33</v>
      </c>
      <c r="S27" s="100" t="s">
        <v>33</v>
      </c>
      <c r="T27" s="100" t="s">
        <v>33</v>
      </c>
      <c r="U27" s="100" t="s">
        <v>33</v>
      </c>
      <c r="V27" s="100" t="s">
        <v>33</v>
      </c>
      <c r="X27" s="100" t="s">
        <v>33</v>
      </c>
      <c r="Y27" s="101"/>
      <c r="Z27" s="78">
        <f t="shared" si="21"/>
        <v>-7.6037465259524151E-2</v>
      </c>
      <c r="AA27" s="78">
        <f t="shared" si="21"/>
        <v>-0.15371094745029712</v>
      </c>
      <c r="AB27" s="78">
        <f t="shared" si="21"/>
        <v>-7.0168740904886118E-2</v>
      </c>
      <c r="AC27" s="78"/>
      <c r="AD27" s="78">
        <f t="shared" si="22"/>
        <v>-8.805098887574736E-2</v>
      </c>
      <c r="AE27" s="78">
        <f t="shared" si="22"/>
        <v>-6.6291473766657338E-2</v>
      </c>
      <c r="AF27" s="78">
        <f t="shared" si="22"/>
        <v>-8.8405906476230478E-2</v>
      </c>
      <c r="AG27" s="78">
        <f t="shared" si="22"/>
        <v>-6.3367414873387817E-2</v>
      </c>
      <c r="AH27" s="78">
        <f t="shared" si="22"/>
        <v>-9.8191735910127087E-2</v>
      </c>
      <c r="AI27" s="78"/>
      <c r="AJ27" s="78">
        <f t="shared" si="23"/>
        <v>-8.7280723673135441E-2</v>
      </c>
      <c r="AK27" s="26"/>
    </row>
    <row r="28" spans="1:37" ht="12.75" customHeight="1">
      <c r="A28" s="41" t="s">
        <v>70</v>
      </c>
      <c r="B28" s="40">
        <v>3808.01637584127</v>
      </c>
      <c r="C28" s="40">
        <v>1695.1104340952381</v>
      </c>
      <c r="D28" s="40">
        <v>4938.7613433809529</v>
      </c>
      <c r="E28" s="26"/>
      <c r="F28" s="40">
        <v>2026.6396358253967</v>
      </c>
      <c r="G28" s="40">
        <v>1693.3332919047618</v>
      </c>
      <c r="H28" s="40">
        <v>1325.3073712222224</v>
      </c>
      <c r="I28" s="40">
        <v>710.24858053968251</v>
      </c>
      <c r="J28" s="40">
        <v>4686.3592738253965</v>
      </c>
      <c r="K28" s="26"/>
      <c r="L28" s="40">
        <v>10441.888153317461</v>
      </c>
      <c r="M28" s="44"/>
      <c r="N28" s="100" t="s">
        <v>33</v>
      </c>
      <c r="O28" s="100" t="s">
        <v>33</v>
      </c>
      <c r="P28" s="100" t="s">
        <v>33</v>
      </c>
      <c r="R28" s="100" t="s">
        <v>33</v>
      </c>
      <c r="S28" s="100" t="s">
        <v>33</v>
      </c>
      <c r="T28" s="100" t="s">
        <v>33</v>
      </c>
      <c r="U28" s="100" t="s">
        <v>33</v>
      </c>
      <c r="V28" s="100" t="s">
        <v>33</v>
      </c>
      <c r="X28" s="100" t="s">
        <v>33</v>
      </c>
      <c r="Y28" s="101"/>
      <c r="Z28" s="78">
        <f t="shared" si="21"/>
        <v>-5.8436667171737455E-2</v>
      </c>
      <c r="AA28" s="78">
        <f t="shared" si="21"/>
        <v>-4.9017827670871816E-2</v>
      </c>
      <c r="AB28" s="78">
        <f t="shared" si="21"/>
        <v>2.0478191875243912E-3</v>
      </c>
      <c r="AC28" s="78"/>
      <c r="AD28" s="78">
        <f t="shared" si="22"/>
        <v>-4.577542030526538E-2</v>
      </c>
      <c r="AE28" s="78">
        <f t="shared" si="22"/>
        <v>-7.6868781934563368E-2</v>
      </c>
      <c r="AF28" s="78">
        <f t="shared" si="22"/>
        <v>-3.1520207236432229E-2</v>
      </c>
      <c r="AG28" s="78">
        <f t="shared" si="22"/>
        <v>-4.3154559452009966E-2</v>
      </c>
      <c r="AH28" s="78">
        <f t="shared" si="22"/>
        <v>-4.8845705534206196E-5</v>
      </c>
      <c r="AI28" s="78"/>
      <c r="AJ28" s="78">
        <f t="shared" si="23"/>
        <v>-2.9158931162804325E-2</v>
      </c>
      <c r="AK28" s="26"/>
    </row>
    <row r="29" spans="1:37" ht="12.75" customHeight="1">
      <c r="A29" s="41" t="s">
        <v>71</v>
      </c>
      <c r="B29" s="40">
        <v>3987.2663841904764</v>
      </c>
      <c r="C29" s="40">
        <v>2040.6072136507935</v>
      </c>
      <c r="D29" s="40">
        <v>5140.1110806190472</v>
      </c>
      <c r="E29" s="26"/>
      <c r="F29" s="40">
        <v>2261.5220661269841</v>
      </c>
      <c r="G29" s="40">
        <v>1799.0917072063492</v>
      </c>
      <c r="H29" s="40">
        <v>1455.8843837142856</v>
      </c>
      <c r="I29" s="40">
        <v>809.56869546031749</v>
      </c>
      <c r="J29" s="40">
        <v>4841.9178259523815</v>
      </c>
      <c r="K29" s="26"/>
      <c r="L29" s="40">
        <v>11167.984678460318</v>
      </c>
      <c r="M29" s="44"/>
      <c r="N29" s="78">
        <f t="shared" ref="N29:P31" si="24">B29/B25-1</f>
        <v>-7.2760997974497199E-2</v>
      </c>
      <c r="O29" s="78">
        <f t="shared" si="24"/>
        <v>-3.1733158393000949E-2</v>
      </c>
      <c r="P29" s="78">
        <f t="shared" si="24"/>
        <v>7.8378535119815851E-2</v>
      </c>
      <c r="Q29" s="78"/>
      <c r="R29" s="78">
        <f t="shared" ref="R29:V31" si="25">F29/F25-1</f>
        <v>1.3615013139928633E-2</v>
      </c>
      <c r="S29" s="78">
        <f t="shared" si="25"/>
        <v>-6.8467657491431244E-2</v>
      </c>
      <c r="T29" s="78">
        <f t="shared" si="25"/>
        <v>-6.9059316586188579E-3</v>
      </c>
      <c r="U29" s="78">
        <f t="shared" si="25"/>
        <v>9.8760853387673819E-2</v>
      </c>
      <c r="V29" s="78">
        <f t="shared" si="25"/>
        <v>6.8718096622431002E-3</v>
      </c>
      <c r="W29" s="78"/>
      <c r="X29" s="78">
        <f t="shared" ref="X29:X33" si="26">L29/L25-1</f>
        <v>-5.5195074233482799E-4</v>
      </c>
      <c r="Y29" s="101"/>
      <c r="Z29" s="78">
        <f t="shared" si="21"/>
        <v>4.7071753547700101E-2</v>
      </c>
      <c r="AA29" s="78">
        <f t="shared" si="21"/>
        <v>0.20381962886091465</v>
      </c>
      <c r="AB29" s="78">
        <f t="shared" si="21"/>
        <v>4.0769278618402627E-2</v>
      </c>
      <c r="AC29" s="78"/>
      <c r="AD29" s="78">
        <f t="shared" si="22"/>
        <v>0.1158974817967211</v>
      </c>
      <c r="AE29" s="78">
        <f t="shared" si="22"/>
        <v>6.245575859588981E-2</v>
      </c>
      <c r="AF29" s="78">
        <f t="shared" si="22"/>
        <v>9.8525832819931214E-2</v>
      </c>
      <c r="AG29" s="78">
        <f t="shared" si="22"/>
        <v>0.13983852645670414</v>
      </c>
      <c r="AH29" s="78">
        <f t="shared" si="22"/>
        <v>3.3193902353117144E-2</v>
      </c>
      <c r="AI29" s="78"/>
      <c r="AJ29" s="78">
        <f t="shared" si="23"/>
        <v>6.9536899311852141E-2</v>
      </c>
      <c r="AK29" s="26"/>
    </row>
    <row r="30" spans="1:37" ht="12.75" customHeight="1">
      <c r="A30" s="41" t="s">
        <v>73</v>
      </c>
      <c r="B30" s="40">
        <v>4188.1264350819674</v>
      </c>
      <c r="C30" s="40">
        <v>2111.6791224918034</v>
      </c>
      <c r="D30" s="40">
        <v>5467.172787311476</v>
      </c>
      <c r="E30" s="26"/>
      <c r="F30" s="40">
        <v>2398.5289775245901</v>
      </c>
      <c r="G30" s="40">
        <v>1913.2387511639345</v>
      </c>
      <c r="H30" s="40">
        <v>1509.931127672131</v>
      </c>
      <c r="I30" s="40">
        <v>778.34196431147541</v>
      </c>
      <c r="J30" s="40">
        <v>5166.9375242131146</v>
      </c>
      <c r="K30" s="26"/>
      <c r="L30" s="40">
        <v>11766.978344885247</v>
      </c>
      <c r="M30" s="44"/>
      <c r="N30" s="78">
        <f t="shared" si="24"/>
        <v>-4.3191828159412027E-2</v>
      </c>
      <c r="O30" s="78">
        <f t="shared" si="24"/>
        <v>2.5845955172836277E-3</v>
      </c>
      <c r="P30" s="78">
        <f t="shared" si="24"/>
        <v>3.1424276210276325E-2</v>
      </c>
      <c r="Q30" s="78"/>
      <c r="R30" s="78">
        <f t="shared" si="25"/>
        <v>2.9887041409329518E-2</v>
      </c>
      <c r="S30" s="78">
        <f t="shared" si="25"/>
        <v>-2.6128886315790689E-2</v>
      </c>
      <c r="T30" s="78">
        <f t="shared" si="25"/>
        <v>5.8485427980701221E-3</v>
      </c>
      <c r="U30" s="78">
        <f t="shared" si="25"/>
        <v>-1.7865140356041032E-2</v>
      </c>
      <c r="V30" s="78">
        <f t="shared" si="25"/>
        <v>-5.7613839846365478E-3</v>
      </c>
      <c r="W30" s="78"/>
      <c r="X30" s="78">
        <f t="shared" si="26"/>
        <v>-1.4466346355378468E-3</v>
      </c>
      <c r="Y30" s="101"/>
      <c r="Z30" s="78">
        <f t="shared" si="21"/>
        <v>5.0375377899982254E-2</v>
      </c>
      <c r="AA30" s="78">
        <f t="shared" si="21"/>
        <v>3.4828804076340258E-2</v>
      </c>
      <c r="AB30" s="78">
        <f t="shared" si="21"/>
        <v>6.3629307141945812E-2</v>
      </c>
      <c r="AC30" s="78"/>
      <c r="AD30" s="78">
        <f t="shared" si="22"/>
        <v>6.0581726550313908E-2</v>
      </c>
      <c r="AE30" s="78">
        <f t="shared" si="22"/>
        <v>6.3447040248345132E-2</v>
      </c>
      <c r="AF30" s="78">
        <f t="shared" si="22"/>
        <v>3.7122964269978631E-2</v>
      </c>
      <c r="AG30" s="78">
        <f t="shared" si="22"/>
        <v>-3.8572058583721147E-2</v>
      </c>
      <c r="AH30" s="78">
        <f t="shared" si="22"/>
        <v>6.7126231783333434E-2</v>
      </c>
      <c r="AI30" s="78"/>
      <c r="AJ30" s="78">
        <f t="shared" si="23"/>
        <v>5.3634893283853291E-2</v>
      </c>
      <c r="AK30" s="26"/>
    </row>
    <row r="31" spans="1:37" ht="12.75" customHeight="1">
      <c r="A31" s="41" t="s">
        <v>74</v>
      </c>
      <c r="B31" s="40">
        <v>3998.0701780952381</v>
      </c>
      <c r="C31" s="40">
        <v>1913.1761641111111</v>
      </c>
      <c r="D31" s="40">
        <v>5848.9979878730155</v>
      </c>
      <c r="E31" s="26"/>
      <c r="F31" s="40">
        <v>2444.8760365555554</v>
      </c>
      <c r="G31" s="40">
        <v>1893.0747788412698</v>
      </c>
      <c r="H31" s="40">
        <v>1344.4320500952383</v>
      </c>
      <c r="I31" s="40">
        <v>686.69922882539674</v>
      </c>
      <c r="J31" s="40">
        <v>5391.1622357619044</v>
      </c>
      <c r="K31" s="26"/>
      <c r="L31" s="40">
        <v>11760.244330079364</v>
      </c>
      <c r="M31" s="44"/>
      <c r="N31" s="78">
        <f t="shared" si="24"/>
        <v>-1.1444303220204732E-2</v>
      </c>
      <c r="O31" s="78">
        <f t="shared" si="24"/>
        <v>7.3320291114715719E-2</v>
      </c>
      <c r="P31" s="78">
        <f t="shared" si="24"/>
        <v>0.18672988441431659</v>
      </c>
      <c r="Q31" s="78"/>
      <c r="R31" s="78">
        <f t="shared" si="25"/>
        <v>0.15114733134971003</v>
      </c>
      <c r="S31" s="78">
        <f t="shared" si="25"/>
        <v>3.2021536950320728E-2</v>
      </c>
      <c r="T31" s="78">
        <f t="shared" si="25"/>
        <v>-1.7544683192883714E-2</v>
      </c>
      <c r="U31" s="78">
        <f t="shared" si="25"/>
        <v>-7.4880198098909556E-2</v>
      </c>
      <c r="V31" s="78">
        <f t="shared" si="25"/>
        <v>0.15033837263576877</v>
      </c>
      <c r="W31" s="78"/>
      <c r="X31" s="78">
        <f t="shared" si="26"/>
        <v>9.3416057283993714E-2</v>
      </c>
      <c r="Y31" s="101"/>
      <c r="Z31" s="78">
        <f t="shared" si="21"/>
        <v>-4.5379780179203077E-2</v>
      </c>
      <c r="AA31" s="78">
        <f t="shared" si="21"/>
        <v>-9.400242502111622E-2</v>
      </c>
      <c r="AB31" s="78">
        <f t="shared" si="21"/>
        <v>6.9839607309961194E-2</v>
      </c>
      <c r="AC31" s="78"/>
      <c r="AD31" s="78">
        <f t="shared" si="22"/>
        <v>1.9323118238412151E-2</v>
      </c>
      <c r="AE31" s="78">
        <f t="shared" si="22"/>
        <v>-1.0539182478087383E-2</v>
      </c>
      <c r="AF31" s="78">
        <f t="shared" si="22"/>
        <v>-0.10960703739649602</v>
      </c>
      <c r="AG31" s="78">
        <f t="shared" si="22"/>
        <v>-0.11774096693751601</v>
      </c>
      <c r="AH31" s="78">
        <f t="shared" si="22"/>
        <v>4.3396056270863737E-2</v>
      </c>
      <c r="AI31" s="78"/>
      <c r="AJ31" s="78">
        <f t="shared" si="23"/>
        <v>-5.7228071714854334E-4</v>
      </c>
      <c r="AK31" s="26"/>
    </row>
    <row r="32" spans="1:37" ht="12.75" customHeight="1">
      <c r="A32" s="41" t="s">
        <v>75</v>
      </c>
      <c r="B32" s="40">
        <v>3869.1728059687498</v>
      </c>
      <c r="C32" s="40">
        <v>1994.1527905625001</v>
      </c>
      <c r="D32" s="40">
        <v>5640.1463735625002</v>
      </c>
      <c r="E32" s="26"/>
      <c r="F32" s="40">
        <v>2251.8247852812501</v>
      </c>
      <c r="G32" s="40">
        <v>1846.550946265625</v>
      </c>
      <c r="H32" s="40">
        <v>1258.10702759375</v>
      </c>
      <c r="I32" s="40">
        <v>708.40033028125004</v>
      </c>
      <c r="J32" s="40">
        <v>5438.5888806718749</v>
      </c>
      <c r="K32" s="26"/>
      <c r="L32" s="40">
        <v>11503.471970093749</v>
      </c>
      <c r="M32" s="44"/>
      <c r="N32" s="78">
        <f t="shared" ref="N32:N33" si="27">B32/B28-1</f>
        <v>1.605991783949956E-2</v>
      </c>
      <c r="O32" s="78">
        <f t="shared" ref="O32:O33" si="28">C32/C28-1</f>
        <v>0.17641467508686248</v>
      </c>
      <c r="P32" s="78">
        <f t="shared" ref="P32:P33" si="29">D32/D28-1</f>
        <v>0.14201638455795407</v>
      </c>
      <c r="Q32" s="78"/>
      <c r="R32" s="78">
        <f t="shared" ref="R32:R33" si="30">F32/F28-1</f>
        <v>0.11111257545505437</v>
      </c>
      <c r="S32" s="78">
        <f t="shared" ref="S32:S33" si="31">G32/G28-1</f>
        <v>9.0482868962267204E-2</v>
      </c>
      <c r="T32" s="78">
        <f t="shared" ref="T32:T33" si="32">H32/H28-1</f>
        <v>-5.070547790472113E-2</v>
      </c>
      <c r="U32" s="78">
        <f t="shared" ref="U32:U33" si="33">I32/I28-1</f>
        <v>-2.6022582924812854E-3</v>
      </c>
      <c r="V32" s="78">
        <f t="shared" ref="V32:V33" si="34">J32/J28-1</f>
        <v>0.16051471150491747</v>
      </c>
      <c r="W32" s="78"/>
      <c r="X32" s="78">
        <f t="shared" si="26"/>
        <v>0.10166588658958342</v>
      </c>
      <c r="Y32" s="101"/>
      <c r="Z32" s="78">
        <f t="shared" ref="Z32:Z33" si="35">B32/B31-1</f>
        <v>-3.2239897346648783E-2</v>
      </c>
      <c r="AA32" s="78">
        <f t="shared" ref="AA32:AA33" si="36">C32/C31-1</f>
        <v>4.2325755448145985E-2</v>
      </c>
      <c r="AB32" s="78">
        <f t="shared" ref="AB32:AB33" si="37">D32/D31-1</f>
        <v>-3.5707246735857456E-2</v>
      </c>
      <c r="AC32" s="78"/>
      <c r="AD32" s="78">
        <f t="shared" ref="AD32:AD33" si="38">F32/F31-1</f>
        <v>-7.8961570397771186E-2</v>
      </c>
      <c r="AE32" s="78">
        <f t="shared" ref="AE32:AE33" si="39">G32/G31-1</f>
        <v>-2.4575802866129481E-2</v>
      </c>
      <c r="AF32" s="78">
        <f t="shared" ref="AF32:AF33" si="40">H32/H31-1</f>
        <v>-6.4209286363987816E-2</v>
      </c>
      <c r="AG32" s="78">
        <f t="shared" ref="AG32:AG33" si="41">I32/I31-1</f>
        <v>3.1602047220838037E-2</v>
      </c>
      <c r="AH32" s="78">
        <f t="shared" ref="AH32:AH33" si="42">J32/J31-1</f>
        <v>8.7971095722865211E-3</v>
      </c>
      <c r="AI32" s="78"/>
      <c r="AJ32" s="78">
        <f t="shared" ref="AJ32:AJ33" si="43">L32/L31-1</f>
        <v>-2.183393072275408E-2</v>
      </c>
      <c r="AK32" s="26"/>
    </row>
    <row r="33" spans="1:37" ht="12.75" customHeight="1">
      <c r="A33" s="41" t="s">
        <v>77</v>
      </c>
      <c r="B33" s="40">
        <v>4064.9302666875001</v>
      </c>
      <c r="C33" s="40">
        <v>2449.3499465156251</v>
      </c>
      <c r="D33" s="40">
        <v>7066.8086319531249</v>
      </c>
      <c r="E33" s="26"/>
      <c r="F33" s="40">
        <v>2469.76131765625</v>
      </c>
      <c r="G33" s="40">
        <v>1956.7826793906249</v>
      </c>
      <c r="H33" s="40">
        <v>1460.4772312812499</v>
      </c>
      <c r="I33" s="40">
        <v>860.98810859374998</v>
      </c>
      <c r="J33" s="40">
        <v>6833.0795082343748</v>
      </c>
      <c r="K33" s="26"/>
      <c r="L33" s="40">
        <v>13581.08884515625</v>
      </c>
      <c r="M33" s="44"/>
      <c r="N33" s="78">
        <f t="shared" si="27"/>
        <v>1.9477976892880999E-2</v>
      </c>
      <c r="O33" s="78">
        <f t="shared" si="28"/>
        <v>0.20030446336292296</v>
      </c>
      <c r="P33" s="78">
        <f t="shared" si="29"/>
        <v>0.37483578100067771</v>
      </c>
      <c r="Q33" s="78"/>
      <c r="R33" s="78">
        <f t="shared" si="30"/>
        <v>9.2079248152502124E-2</v>
      </c>
      <c r="S33" s="78">
        <f t="shared" si="31"/>
        <v>8.7650324634723775E-2</v>
      </c>
      <c r="T33" s="78">
        <f t="shared" si="32"/>
        <v>3.1546787769278772E-3</v>
      </c>
      <c r="U33" s="78">
        <f t="shared" si="33"/>
        <v>6.3514576862678362E-2</v>
      </c>
      <c r="V33" s="78">
        <f t="shared" si="34"/>
        <v>0.41123409232793851</v>
      </c>
      <c r="W33" s="78"/>
      <c r="X33" s="78">
        <f t="shared" si="26"/>
        <v>0.21607337726296172</v>
      </c>
      <c r="Y33" s="101"/>
      <c r="Z33" s="78">
        <f t="shared" si="35"/>
        <v>5.0594137438567444E-2</v>
      </c>
      <c r="AA33" s="78">
        <f t="shared" si="36"/>
        <v>0.22826593734812328</v>
      </c>
      <c r="AB33" s="78">
        <f t="shared" si="37"/>
        <v>0.25294773644136792</v>
      </c>
      <c r="AC33" s="78"/>
      <c r="AD33" s="78">
        <f t="shared" si="38"/>
        <v>9.678218918253001E-2</v>
      </c>
      <c r="AE33" s="78">
        <f t="shared" si="39"/>
        <v>5.9696015074984565E-2</v>
      </c>
      <c r="AF33" s="78">
        <f t="shared" si="40"/>
        <v>0.16085293162581915</v>
      </c>
      <c r="AG33" s="78">
        <f t="shared" si="41"/>
        <v>0.21539766681350825</v>
      </c>
      <c r="AH33" s="78">
        <f t="shared" si="42"/>
        <v>0.25640670000234089</v>
      </c>
      <c r="AI33" s="78"/>
      <c r="AJ33" s="78">
        <f t="shared" si="43"/>
        <v>0.18060780957816935</v>
      </c>
      <c r="AK33" s="26"/>
    </row>
    <row r="34" spans="1:37" ht="12.75" customHeight="1">
      <c r="A34" s="41"/>
      <c r="B34" s="40"/>
      <c r="C34" s="40"/>
      <c r="D34" s="40"/>
      <c r="E34" s="26"/>
      <c r="K34" s="26"/>
      <c r="N34" s="73"/>
      <c r="O34" s="73"/>
      <c r="P34" s="73"/>
      <c r="R34" s="96"/>
      <c r="S34" s="96"/>
      <c r="T34" s="96"/>
      <c r="U34" s="96"/>
      <c r="V34" s="96"/>
      <c r="X34" s="96"/>
      <c r="Y34" s="101"/>
      <c r="Z34" s="73"/>
      <c r="AA34" s="73"/>
      <c r="AB34" s="73"/>
      <c r="AD34" s="96"/>
      <c r="AE34" s="96"/>
      <c r="AF34" s="96"/>
      <c r="AG34" s="96"/>
      <c r="AH34" s="96"/>
      <c r="AJ34" s="96"/>
      <c r="AK34" s="26"/>
    </row>
    <row r="35" spans="1:37" ht="12.75" customHeight="1">
      <c r="A35" s="58">
        <v>45322</v>
      </c>
      <c r="B35" s="40">
        <v>3966.2987213333336</v>
      </c>
      <c r="C35" s="40">
        <v>2139.8085992857145</v>
      </c>
      <c r="D35" s="40">
        <v>5447.3090615238098</v>
      </c>
      <c r="E35" s="26"/>
      <c r="F35" s="40">
        <v>2320.0962939523811</v>
      </c>
      <c r="G35" s="40">
        <v>1830.8151569047618</v>
      </c>
      <c r="H35" s="40">
        <v>1536.953839</v>
      </c>
      <c r="I35" s="40">
        <v>784.76545380952382</v>
      </c>
      <c r="J35" s="40">
        <v>5080.7856384761908</v>
      </c>
      <c r="K35" s="26"/>
      <c r="L35" s="40">
        <v>11553.416382142859</v>
      </c>
      <c r="M35" s="44"/>
      <c r="N35" s="100" t="s">
        <v>33</v>
      </c>
      <c r="O35" s="100" t="s">
        <v>33</v>
      </c>
      <c r="P35" s="100" t="s">
        <v>33</v>
      </c>
      <c r="R35" s="100" t="s">
        <v>33</v>
      </c>
      <c r="S35" s="100" t="s">
        <v>33</v>
      </c>
      <c r="T35" s="100" t="s">
        <v>33</v>
      </c>
      <c r="U35" s="100" t="s">
        <v>33</v>
      </c>
      <c r="V35" s="100" t="s">
        <v>33</v>
      </c>
      <c r="X35" s="100" t="s">
        <v>33</v>
      </c>
      <c r="Y35" s="101"/>
      <c r="Z35" s="100" t="s">
        <v>33</v>
      </c>
      <c r="AA35" s="100" t="s">
        <v>33</v>
      </c>
      <c r="AB35" s="100" t="s">
        <v>33</v>
      </c>
      <c r="AD35" s="100" t="s">
        <v>33</v>
      </c>
      <c r="AE35" s="100" t="s">
        <v>33</v>
      </c>
      <c r="AF35" s="100" t="s">
        <v>33</v>
      </c>
      <c r="AG35" s="100" t="s">
        <v>33</v>
      </c>
      <c r="AH35" s="100" t="s">
        <v>33</v>
      </c>
      <c r="AJ35" s="100" t="s">
        <v>33</v>
      </c>
      <c r="AK35" s="26"/>
    </row>
    <row r="36" spans="1:37" ht="12.75" customHeight="1">
      <c r="A36" s="58">
        <v>45351</v>
      </c>
      <c r="B36" s="40">
        <v>4196.1545411999996</v>
      </c>
      <c r="C36" s="40">
        <v>2053.9807772999998</v>
      </c>
      <c r="D36" s="40">
        <v>5485.0482214499998</v>
      </c>
      <c r="E36" s="26"/>
      <c r="F36" s="40">
        <v>2333.47823165</v>
      </c>
      <c r="G36" s="40">
        <v>1923.7281495999998</v>
      </c>
      <c r="H36" s="40">
        <v>1527.74176825</v>
      </c>
      <c r="I36" s="40">
        <v>787.03558745000009</v>
      </c>
      <c r="J36" s="40">
        <v>5163.1998030000004</v>
      </c>
      <c r="K36" s="26"/>
      <c r="L36" s="40">
        <v>11735.183539949998</v>
      </c>
      <c r="M36" s="44"/>
      <c r="N36" s="100" t="s">
        <v>33</v>
      </c>
      <c r="O36" s="100" t="s">
        <v>33</v>
      </c>
      <c r="P36" s="100" t="s">
        <v>33</v>
      </c>
      <c r="R36" s="100" t="s">
        <v>33</v>
      </c>
      <c r="S36" s="100" t="s">
        <v>33</v>
      </c>
      <c r="T36" s="100" t="s">
        <v>33</v>
      </c>
      <c r="U36" s="100" t="s">
        <v>33</v>
      </c>
      <c r="V36" s="100" t="s">
        <v>33</v>
      </c>
      <c r="X36" s="100" t="s">
        <v>33</v>
      </c>
      <c r="Y36" s="101"/>
      <c r="Z36" s="78">
        <f>B36/B35-1</f>
        <v>5.7952220953593869E-2</v>
      </c>
      <c r="AA36" s="78">
        <f t="shared" ref="AA36:AA38" si="44">C36/C35-1</f>
        <v>-4.0110046297769264E-2</v>
      </c>
      <c r="AB36" s="78">
        <f t="shared" ref="AB36:AB38" si="45">D36/D35-1</f>
        <v>6.9280372198365914E-3</v>
      </c>
      <c r="AD36" s="78">
        <f t="shared" ref="AD36:AD38" si="46">F36/F35-1</f>
        <v>5.7678371938700845E-3</v>
      </c>
      <c r="AE36" s="78">
        <f t="shared" ref="AE36:AE38" si="47">G36/G35-1</f>
        <v>5.0749521241849394E-2</v>
      </c>
      <c r="AF36" s="78">
        <f t="shared" ref="AF36:AF38" si="48">H36/H35-1</f>
        <v>-5.9937198608344122E-3</v>
      </c>
      <c r="AG36" s="78">
        <f t="shared" ref="AG36:AG38" si="49">I36/I35-1</f>
        <v>2.8927542993339994E-3</v>
      </c>
      <c r="AH36" s="78">
        <f t="shared" ref="AH36:AH38" si="50">J36/J35-1</f>
        <v>1.6220752141105299E-2</v>
      </c>
      <c r="AJ36" s="78">
        <f t="shared" ref="AJ36:AJ38" si="51">L36/L35-1</f>
        <v>1.57327626560817E-2</v>
      </c>
      <c r="AK36" s="26"/>
    </row>
    <row r="37" spans="1:37" ht="12.75" customHeight="1">
      <c r="A37" s="58">
        <v>45382</v>
      </c>
      <c r="B37" s="40">
        <v>4413.0174283999995</v>
      </c>
      <c r="C37" s="40">
        <v>2139.8415170499998</v>
      </c>
      <c r="D37" s="40">
        <v>5470.1542652500002</v>
      </c>
      <c r="E37" s="26"/>
      <c r="F37" s="40">
        <v>2545.9340411500002</v>
      </c>
      <c r="G37" s="40">
        <v>1989.2941267000001</v>
      </c>
      <c r="H37" s="40">
        <v>1463.7466402</v>
      </c>
      <c r="I37" s="40">
        <v>762.90367720000006</v>
      </c>
      <c r="J37" s="40">
        <v>5261.1347254499997</v>
      </c>
      <c r="K37" s="26"/>
      <c r="L37" s="40">
        <v>12023.013210699999</v>
      </c>
      <c r="M37" s="44"/>
      <c r="N37" s="100" t="s">
        <v>33</v>
      </c>
      <c r="O37" s="100" t="s">
        <v>33</v>
      </c>
      <c r="P37" s="100" t="s">
        <v>33</v>
      </c>
      <c r="R37" s="100" t="s">
        <v>33</v>
      </c>
      <c r="S37" s="100" t="s">
        <v>33</v>
      </c>
      <c r="T37" s="100" t="s">
        <v>33</v>
      </c>
      <c r="U37" s="100" t="s">
        <v>33</v>
      </c>
      <c r="V37" s="100" t="s">
        <v>33</v>
      </c>
      <c r="X37" s="100" t="s">
        <v>33</v>
      </c>
      <c r="Y37" s="101"/>
      <c r="Z37" s="78">
        <f t="shared" ref="Z36:Z38" si="52">B37/B36-1</f>
        <v>5.1681339443228058E-2</v>
      </c>
      <c r="AA37" s="78">
        <f t="shared" si="44"/>
        <v>4.1802114556722225E-2</v>
      </c>
      <c r="AB37" s="78">
        <f t="shared" si="45"/>
        <v>-2.7153737941181255E-3</v>
      </c>
      <c r="AD37" s="78">
        <f t="shared" si="46"/>
        <v>9.1046835842892415E-2</v>
      </c>
      <c r="AE37" s="78">
        <f t="shared" si="47"/>
        <v>3.408276637924823E-2</v>
      </c>
      <c r="AF37" s="78">
        <f t="shared" si="48"/>
        <v>-4.1888707489685983E-2</v>
      </c>
      <c r="AG37" s="78">
        <f t="shared" si="49"/>
        <v>-3.0661777732551521E-2</v>
      </c>
      <c r="AH37" s="78">
        <f t="shared" si="50"/>
        <v>1.8967873835348259E-2</v>
      </c>
      <c r="AJ37" s="78">
        <f t="shared" si="51"/>
        <v>2.4527070221794567E-2</v>
      </c>
      <c r="AK37" s="26"/>
    </row>
    <row r="38" spans="1:37" ht="12.75" customHeight="1">
      <c r="A38" s="58">
        <v>45412</v>
      </c>
      <c r="B38" s="40">
        <v>3797.0468706363636</v>
      </c>
      <c r="C38" s="40">
        <v>2137.3992136363636</v>
      </c>
      <c r="D38" s="40">
        <v>5026.5931662272733</v>
      </c>
      <c r="E38" s="26"/>
      <c r="F38" s="40">
        <v>2286.0147515909089</v>
      </c>
      <c r="G38" s="40">
        <v>1778.8106791818182</v>
      </c>
      <c r="H38" s="40">
        <v>1310.1665401818182</v>
      </c>
      <c r="I38" s="40">
        <v>715.63252645454554</v>
      </c>
      <c r="J38" s="40">
        <v>4870.4147530909086</v>
      </c>
      <c r="K38" s="26"/>
      <c r="L38" s="40">
        <v>10961.039250500002</v>
      </c>
      <c r="M38" s="44"/>
      <c r="N38" s="100" t="s">
        <v>33</v>
      </c>
      <c r="O38" s="100" t="s">
        <v>33</v>
      </c>
      <c r="P38" s="100" t="s">
        <v>33</v>
      </c>
      <c r="R38" s="100" t="s">
        <v>33</v>
      </c>
      <c r="S38" s="100" t="s">
        <v>33</v>
      </c>
      <c r="T38" s="100" t="s">
        <v>33</v>
      </c>
      <c r="U38" s="100" t="s">
        <v>33</v>
      </c>
      <c r="V38" s="100" t="s">
        <v>33</v>
      </c>
      <c r="X38" s="100" t="s">
        <v>33</v>
      </c>
      <c r="Y38" s="101"/>
      <c r="Z38" s="78">
        <f t="shared" si="52"/>
        <v>-0.13958035918905598</v>
      </c>
      <c r="AA38" s="78">
        <f t="shared" si="44"/>
        <v>-1.1413478027116897E-3</v>
      </c>
      <c r="AB38" s="78">
        <f t="shared" si="45"/>
        <v>-8.1087493608821504E-2</v>
      </c>
      <c r="AD38" s="78">
        <f t="shared" si="46"/>
        <v>-0.10209191807721996</v>
      </c>
      <c r="AE38" s="78">
        <f t="shared" si="47"/>
        <v>-0.1058081078575086</v>
      </c>
      <c r="AF38" s="78">
        <f t="shared" si="48"/>
        <v>-0.1049225978050391</v>
      </c>
      <c r="AG38" s="78">
        <f t="shared" si="49"/>
        <v>-6.1962148247795223E-2</v>
      </c>
      <c r="AH38" s="78">
        <f t="shared" si="50"/>
        <v>-7.4265342506634191E-2</v>
      </c>
      <c r="AJ38" s="78">
        <f t="shared" si="51"/>
        <v>-8.8328436606464278E-2</v>
      </c>
      <c r="AK38" s="26"/>
    </row>
    <row r="39" spans="1:37" ht="12.75" customHeight="1">
      <c r="A39" s="58">
        <v>45443</v>
      </c>
      <c r="B39" s="40">
        <v>4059.0583237727274</v>
      </c>
      <c r="C39" s="40">
        <v>1771.419768</v>
      </c>
      <c r="D39" s="40">
        <v>6626.9055619999999</v>
      </c>
      <c r="E39" s="26"/>
      <c r="F39" s="40">
        <v>2577.6740440454546</v>
      </c>
      <c r="G39" s="40">
        <v>1889.9899389090911</v>
      </c>
      <c r="H39" s="40">
        <v>1423.5471907272727</v>
      </c>
      <c r="I39" s="40">
        <v>725.5755497272728</v>
      </c>
      <c r="J39" s="40">
        <v>5840.5969303636357</v>
      </c>
      <c r="K39" s="26"/>
      <c r="L39" s="40">
        <v>12457.383653772727</v>
      </c>
      <c r="M39" s="44"/>
      <c r="N39" s="100" t="s">
        <v>33</v>
      </c>
      <c r="O39" s="100" t="s">
        <v>33</v>
      </c>
      <c r="P39" s="100" t="s">
        <v>33</v>
      </c>
      <c r="R39" s="100" t="s">
        <v>33</v>
      </c>
      <c r="S39" s="100" t="s">
        <v>33</v>
      </c>
      <c r="T39" s="100" t="s">
        <v>33</v>
      </c>
      <c r="U39" s="100" t="s">
        <v>33</v>
      </c>
      <c r="V39" s="100" t="s">
        <v>33</v>
      </c>
      <c r="X39" s="100" t="s">
        <v>33</v>
      </c>
      <c r="Y39" s="101"/>
      <c r="Z39" s="78">
        <f t="shared" ref="Z39:Z40" si="53">B39/B38-1</f>
        <v>6.9004008131311911E-2</v>
      </c>
      <c r="AA39" s="78">
        <f t="shared" ref="AA39:AA40" si="54">C39/C38-1</f>
        <v>-0.17122652768909818</v>
      </c>
      <c r="AB39" s="78">
        <f t="shared" ref="AB39:AB40" si="55">D39/D38-1</f>
        <v>0.31836919019524434</v>
      </c>
      <c r="AD39" s="78">
        <f t="shared" ref="AD39:AD40" si="56">F39/F38-1</f>
        <v>0.12758416902234382</v>
      </c>
      <c r="AE39" s="78">
        <f t="shared" ref="AE39:AE40" si="57">G39/G38-1</f>
        <v>6.2502019483271276E-2</v>
      </c>
      <c r="AF39" s="78">
        <f t="shared" ref="AF39:AF40" si="58">H39/H38-1</f>
        <v>8.6539113210538865E-2</v>
      </c>
      <c r="AG39" s="78">
        <f t="shared" ref="AG39:AG40" si="59">I39/I38-1</f>
        <v>1.3894034864496696E-2</v>
      </c>
      <c r="AH39" s="78">
        <f t="shared" ref="AH39:AH40" si="60">J39/J38-1</f>
        <v>0.19919908805651931</v>
      </c>
      <c r="AJ39" s="78">
        <f t="shared" ref="AJ39:AJ40" si="61">L39/L38-1</f>
        <v>0.13651482939489235</v>
      </c>
      <c r="AK39" s="26"/>
    </row>
    <row r="40" spans="1:37" ht="12.75" customHeight="1">
      <c r="A40" s="58">
        <v>45473</v>
      </c>
      <c r="B40" s="40">
        <v>4160.216154894737</v>
      </c>
      <c r="C40" s="40">
        <v>1817.688460157895</v>
      </c>
      <c r="D40" s="40">
        <v>5900.5211165789469</v>
      </c>
      <c r="E40" s="26"/>
      <c r="F40" s="40">
        <v>2475.0545683684209</v>
      </c>
      <c r="G40" s="40">
        <v>2028.9524983684212</v>
      </c>
      <c r="H40" s="40">
        <v>1292.5008987368421</v>
      </c>
      <c r="I40" s="40">
        <v>608.18282842105259</v>
      </c>
      <c r="J40" s="40">
        <v>5473.7349377368419</v>
      </c>
      <c r="K40" s="40"/>
      <c r="L40" s="40">
        <v>11878.425731631578</v>
      </c>
      <c r="M40" s="44"/>
      <c r="N40" s="100" t="s">
        <v>33</v>
      </c>
      <c r="O40" s="100" t="s">
        <v>33</v>
      </c>
      <c r="P40" s="100" t="s">
        <v>33</v>
      </c>
      <c r="R40" s="100" t="s">
        <v>33</v>
      </c>
      <c r="S40" s="100" t="s">
        <v>33</v>
      </c>
      <c r="T40" s="100" t="s">
        <v>33</v>
      </c>
      <c r="U40" s="100" t="s">
        <v>33</v>
      </c>
      <c r="V40" s="100" t="s">
        <v>33</v>
      </c>
      <c r="X40" s="100" t="s">
        <v>33</v>
      </c>
      <c r="Y40" s="101"/>
      <c r="Z40" s="78">
        <f t="shared" si="53"/>
        <v>2.4921502243403948E-2</v>
      </c>
      <c r="AA40" s="78">
        <f t="shared" si="54"/>
        <v>2.6119552798111734E-2</v>
      </c>
      <c r="AB40" s="78">
        <f t="shared" si="55"/>
        <v>-0.10961140740955877</v>
      </c>
      <c r="AD40" s="78">
        <f t="shared" si="56"/>
        <v>-3.981088140841138E-2</v>
      </c>
      <c r="AE40" s="78">
        <f t="shared" si="57"/>
        <v>7.3525555135780074E-2</v>
      </c>
      <c r="AF40" s="78">
        <f t="shared" si="58"/>
        <v>-9.2056162833267674E-2</v>
      </c>
      <c r="AG40" s="78">
        <f t="shared" si="59"/>
        <v>-0.16179255399433656</v>
      </c>
      <c r="AH40" s="78">
        <f t="shared" si="60"/>
        <v>-6.2812414039322029E-2</v>
      </c>
      <c r="AJ40" s="78">
        <f t="shared" si="61"/>
        <v>-4.6475081624849146E-2</v>
      </c>
      <c r="AK40" s="26"/>
    </row>
    <row r="41" spans="1:37" ht="12.75" customHeight="1">
      <c r="A41" s="58">
        <v>45504</v>
      </c>
      <c r="B41" s="40">
        <v>3746.7995665454546</v>
      </c>
      <c r="C41" s="40">
        <v>1900.167735</v>
      </c>
      <c r="D41" s="40">
        <v>5567.697446727273</v>
      </c>
      <c r="E41" s="26"/>
      <c r="F41" s="40">
        <v>2168.7504171363635</v>
      </c>
      <c r="G41" s="40">
        <v>1799.7685732727273</v>
      </c>
      <c r="H41" s="40">
        <v>1279.7162879090911</v>
      </c>
      <c r="I41" s="40">
        <v>648.04109804545453</v>
      </c>
      <c r="J41" s="40">
        <v>5318.3883719090909</v>
      </c>
      <c r="K41" s="40"/>
      <c r="L41" s="40">
        <v>11214.664748272728</v>
      </c>
      <c r="M41" s="44"/>
      <c r="N41" s="100" t="s">
        <v>33</v>
      </c>
      <c r="O41" s="100" t="s">
        <v>33</v>
      </c>
      <c r="P41" s="100" t="s">
        <v>33</v>
      </c>
      <c r="R41" s="100" t="s">
        <v>33</v>
      </c>
      <c r="S41" s="100" t="s">
        <v>33</v>
      </c>
      <c r="T41" s="100" t="s">
        <v>33</v>
      </c>
      <c r="U41" s="100" t="s">
        <v>33</v>
      </c>
      <c r="V41" s="100" t="s">
        <v>33</v>
      </c>
      <c r="X41" s="100" t="s">
        <v>33</v>
      </c>
      <c r="Y41" s="101"/>
      <c r="Z41" s="78">
        <f t="shared" ref="Z41:Z43" si="62">B41/B40-1</f>
        <v>-9.9373824089133866E-2</v>
      </c>
      <c r="AA41" s="78">
        <f t="shared" ref="AA41:AA43" si="63">C41/C40-1</f>
        <v>4.5375913777292887E-2</v>
      </c>
      <c r="AB41" s="78">
        <f t="shared" ref="AB41:AB43" si="64">D41/D40-1</f>
        <v>-5.6405809465968182E-2</v>
      </c>
      <c r="AD41" s="78">
        <f t="shared" ref="AD41:AD43" si="65">F41/F40-1</f>
        <v>-0.12375652446078222</v>
      </c>
      <c r="AE41" s="78">
        <f t="shared" ref="AE41:AE43" si="66">G41/G40-1</f>
        <v>-0.11295677216691458</v>
      </c>
      <c r="AF41" s="78">
        <f t="shared" ref="AF41:AF43" si="67">H41/H40-1</f>
        <v>-9.8913748069695551E-3</v>
      </c>
      <c r="AG41" s="78">
        <f t="shared" ref="AG41:AG43" si="68">I41/I40-1</f>
        <v>6.5536657336874971E-2</v>
      </c>
      <c r="AH41" s="78">
        <f t="shared" ref="AH41:AH43" si="69">J41/J40-1</f>
        <v>-2.8380359588982995E-2</v>
      </c>
      <c r="AJ41" s="78">
        <f t="shared" ref="AJ41:AJ43" si="70">L41/L40-1</f>
        <v>-5.5879541477562356E-2</v>
      </c>
      <c r="AK41" s="26"/>
    </row>
    <row r="42" spans="1:37" ht="12.75" customHeight="1">
      <c r="A42" s="58">
        <v>45535</v>
      </c>
      <c r="B42" s="40">
        <v>3783.3283158636364</v>
      </c>
      <c r="C42" s="40">
        <v>2018.8591788636363</v>
      </c>
      <c r="D42" s="40">
        <v>5668.0675490000003</v>
      </c>
      <c r="E42" s="26"/>
      <c r="F42" s="40">
        <v>2244.5068879999999</v>
      </c>
      <c r="G42" s="40">
        <v>1853.6385796363638</v>
      </c>
      <c r="H42" s="40">
        <v>1258.4144088636363</v>
      </c>
      <c r="I42" s="40">
        <v>728.10263350000002</v>
      </c>
      <c r="J42" s="40">
        <v>5385.5925337272729</v>
      </c>
      <c r="K42" s="26"/>
      <c r="L42" s="40">
        <v>11470.255043727273</v>
      </c>
      <c r="N42" s="100" t="s">
        <v>33</v>
      </c>
      <c r="O42" s="100" t="s">
        <v>33</v>
      </c>
      <c r="P42" s="100" t="s">
        <v>33</v>
      </c>
      <c r="R42" s="100" t="s">
        <v>33</v>
      </c>
      <c r="S42" s="100" t="s">
        <v>33</v>
      </c>
      <c r="T42" s="100" t="s">
        <v>33</v>
      </c>
      <c r="U42" s="100" t="s">
        <v>33</v>
      </c>
      <c r="V42" s="100" t="s">
        <v>33</v>
      </c>
      <c r="X42" s="100" t="s">
        <v>33</v>
      </c>
      <c r="Y42" s="101"/>
      <c r="Z42" s="78">
        <f t="shared" si="62"/>
        <v>9.7493203651299876E-3</v>
      </c>
      <c r="AA42" s="78">
        <f t="shared" si="63"/>
        <v>6.2463666589747779E-2</v>
      </c>
      <c r="AB42" s="78">
        <f t="shared" si="64"/>
        <v>1.8027219193048172E-2</v>
      </c>
      <c r="AD42" s="78">
        <f t="shared" si="65"/>
        <v>3.493093085541199E-2</v>
      </c>
      <c r="AE42" s="78">
        <f t="shared" si="66"/>
        <v>2.9931629634847079E-2</v>
      </c>
      <c r="AF42" s="78">
        <f t="shared" si="67"/>
        <v>-1.6645782543144527E-2</v>
      </c>
      <c r="AG42" s="78">
        <f t="shared" si="68"/>
        <v>0.12354391673000009</v>
      </c>
      <c r="AH42" s="78">
        <f t="shared" si="69"/>
        <v>1.2636189220994742E-2</v>
      </c>
      <c r="AJ42" s="78">
        <f t="shared" si="70"/>
        <v>2.279072100607471E-2</v>
      </c>
      <c r="AK42" s="26"/>
    </row>
    <row r="43" spans="1:37" ht="12.75" customHeight="1">
      <c r="A43" s="58">
        <v>45565</v>
      </c>
      <c r="B43" s="40">
        <v>4098.2123084499999</v>
      </c>
      <c r="C43" s="40">
        <v>2070.3593245500001</v>
      </c>
      <c r="D43" s="40">
        <v>5689.1269001000001</v>
      </c>
      <c r="E43" s="26"/>
      <c r="F43" s="40">
        <v>2351.25627725</v>
      </c>
      <c r="G43" s="40">
        <v>1890.21515985</v>
      </c>
      <c r="H43" s="40">
        <v>1233.9987218499998</v>
      </c>
      <c r="I43" s="40">
        <v>753.1229522000001</v>
      </c>
      <c r="J43" s="40">
        <v>5629.1054219500002</v>
      </c>
      <c r="K43" s="40"/>
      <c r="L43" s="40">
        <v>11857.6985331</v>
      </c>
      <c r="N43" s="100" t="s">
        <v>33</v>
      </c>
      <c r="O43" s="100" t="s">
        <v>33</v>
      </c>
      <c r="P43" s="100" t="s">
        <v>33</v>
      </c>
      <c r="R43" s="100" t="s">
        <v>33</v>
      </c>
      <c r="S43" s="100" t="s">
        <v>33</v>
      </c>
      <c r="T43" s="100" t="s">
        <v>33</v>
      </c>
      <c r="U43" s="100" t="s">
        <v>33</v>
      </c>
      <c r="V43" s="100" t="s">
        <v>33</v>
      </c>
      <c r="X43" s="100" t="s">
        <v>33</v>
      </c>
      <c r="Y43" s="101"/>
      <c r="Z43" s="78">
        <f t="shared" si="62"/>
        <v>8.3229359520833324E-2</v>
      </c>
      <c r="AA43" s="78">
        <f t="shared" si="63"/>
        <v>2.550952846317478E-2</v>
      </c>
      <c r="AB43" s="78">
        <f t="shared" si="64"/>
        <v>3.7154375663210892E-3</v>
      </c>
      <c r="AD43" s="78">
        <f t="shared" si="65"/>
        <v>4.7560285878703867E-2</v>
      </c>
      <c r="AE43" s="78">
        <f t="shared" si="66"/>
        <v>1.9732314926684147E-2</v>
      </c>
      <c r="AF43" s="78">
        <f t="shared" si="67"/>
        <v>-1.9401944893243983E-2</v>
      </c>
      <c r="AG43" s="78">
        <f t="shared" si="68"/>
        <v>3.4363725042068749E-2</v>
      </c>
      <c r="AH43" s="78">
        <f t="shared" si="69"/>
        <v>4.5215616795687419E-2</v>
      </c>
      <c r="AJ43" s="78">
        <f t="shared" si="70"/>
        <v>3.3778105883060405E-2</v>
      </c>
      <c r="AK43" s="26"/>
    </row>
    <row r="44" spans="1:37" ht="12.75" customHeight="1">
      <c r="A44" s="58">
        <v>45596</v>
      </c>
      <c r="B44" s="40">
        <v>3665.5332858695651</v>
      </c>
      <c r="C44" s="40">
        <v>2079.3369197391303</v>
      </c>
      <c r="D44" s="40">
        <v>5920.5246458260872</v>
      </c>
      <c r="E44" s="26"/>
      <c r="F44" s="40">
        <v>2189.1793584347824</v>
      </c>
      <c r="G44" s="40">
        <v>1706.2272483478259</v>
      </c>
      <c r="H44" s="40">
        <v>1288.7672509130434</v>
      </c>
      <c r="I44" s="40">
        <v>788.05852352173918</v>
      </c>
      <c r="J44" s="40">
        <v>5693.1624702173913</v>
      </c>
      <c r="K44" s="26"/>
      <c r="L44" s="40">
        <v>11665.394851434783</v>
      </c>
      <c r="N44" s="100" t="s">
        <v>33</v>
      </c>
      <c r="O44" s="100" t="s">
        <v>33</v>
      </c>
      <c r="P44" s="100" t="s">
        <v>33</v>
      </c>
      <c r="R44" s="100" t="s">
        <v>33</v>
      </c>
      <c r="S44" s="100" t="s">
        <v>33</v>
      </c>
      <c r="T44" s="100" t="s">
        <v>33</v>
      </c>
      <c r="U44" s="100" t="s">
        <v>33</v>
      </c>
      <c r="V44" s="100" t="s">
        <v>33</v>
      </c>
      <c r="X44" s="100" t="s">
        <v>33</v>
      </c>
      <c r="Y44" s="101"/>
      <c r="Z44" s="78">
        <f t="shared" ref="Z44:Z45" si="71">B44/B43-1</f>
        <v>-0.10557750307086455</v>
      </c>
      <c r="AA44" s="78">
        <f t="shared" ref="AA44:AA45" si="72">C44/C43-1</f>
        <v>4.3362497913648212E-3</v>
      </c>
      <c r="AB44" s="78">
        <f t="shared" ref="AB44:AB45" si="73">D44/D43-1</f>
        <v>4.0673683289085938E-2</v>
      </c>
      <c r="AD44" s="78">
        <f t="shared" ref="AD44:AD45" si="74">F44/F43-1</f>
        <v>-6.8932051509408732E-2</v>
      </c>
      <c r="AE44" s="78">
        <f t="shared" ref="AE44:AE45" si="75">G44/G43-1</f>
        <v>-9.7337020361626281E-2</v>
      </c>
      <c r="AF44" s="78">
        <f t="shared" ref="AF44:AF45" si="76">H44/H43-1</f>
        <v>4.4382970657323773E-2</v>
      </c>
      <c r="AG44" s="78">
        <f t="shared" ref="AG44:AG45" si="77">I44/I43-1</f>
        <v>4.6387606724355379E-2</v>
      </c>
      <c r="AH44" s="78">
        <f t="shared" ref="AH44:AH45" si="78">J44/J43-1</f>
        <v>1.137961424875944E-2</v>
      </c>
      <c r="AJ44" s="78">
        <f t="shared" ref="AJ44:AJ45" si="79">L44/L43-1</f>
        <v>-1.6217622764519879E-2</v>
      </c>
      <c r="AK44" s="26"/>
    </row>
    <row r="45" spans="1:37" ht="12.75" customHeight="1">
      <c r="A45" s="58">
        <v>45626</v>
      </c>
      <c r="B45" s="40">
        <v>4324.1953949500003</v>
      </c>
      <c r="C45" s="40">
        <v>2710.1825211</v>
      </c>
      <c r="D45" s="40">
        <v>7566.6199299</v>
      </c>
      <c r="E45" s="26"/>
      <c r="F45" s="40">
        <v>2610.7451015000001</v>
      </c>
      <c r="G45" s="40">
        <v>2054.6648634500002</v>
      </c>
      <c r="H45" s="40">
        <v>1600.81254225</v>
      </c>
      <c r="I45" s="40">
        <v>949.38649210000005</v>
      </c>
      <c r="J45" s="40">
        <v>7385.3888466499993</v>
      </c>
      <c r="K45" s="26"/>
      <c r="L45" s="40">
        <v>14600.99784595</v>
      </c>
      <c r="N45" s="100" t="s">
        <v>33</v>
      </c>
      <c r="O45" s="100" t="s">
        <v>33</v>
      </c>
      <c r="P45" s="100" t="s">
        <v>33</v>
      </c>
      <c r="R45" s="100" t="s">
        <v>33</v>
      </c>
      <c r="S45" s="100" t="s">
        <v>33</v>
      </c>
      <c r="T45" s="100" t="s">
        <v>33</v>
      </c>
      <c r="U45" s="100" t="s">
        <v>33</v>
      </c>
      <c r="V45" s="100" t="s">
        <v>33</v>
      </c>
      <c r="X45" s="100" t="s">
        <v>33</v>
      </c>
      <c r="Y45" s="101"/>
      <c r="Z45" s="78">
        <f t="shared" si="71"/>
        <v>0.17969066373494469</v>
      </c>
      <c r="AA45" s="78">
        <f t="shared" si="72"/>
        <v>0.30338787109114307</v>
      </c>
      <c r="AB45" s="78">
        <f t="shared" si="73"/>
        <v>0.27803199590333505</v>
      </c>
      <c r="AD45" s="78">
        <f t="shared" si="74"/>
        <v>0.19256793256383919</v>
      </c>
      <c r="AE45" s="78">
        <f t="shared" si="75"/>
        <v>0.20421524473927688</v>
      </c>
      <c r="AF45" s="78">
        <f t="shared" si="76"/>
        <v>0.24212695590758071</v>
      </c>
      <c r="AG45" s="78">
        <f t="shared" si="77"/>
        <v>0.20471572067681665</v>
      </c>
      <c r="AH45" s="78">
        <f t="shared" si="78"/>
        <v>0.29723837766533845</v>
      </c>
      <c r="AJ45" s="78">
        <f t="shared" si="79"/>
        <v>0.25165054692976407</v>
      </c>
      <c r="AK45" s="26"/>
    </row>
    <row r="46" spans="1:37" ht="12.75" customHeight="1">
      <c r="A46" s="58">
        <v>45657</v>
      </c>
      <c r="B46" s="40">
        <v>4255.4458854285713</v>
      </c>
      <c r="C46" s="40">
        <v>2606.1903333809523</v>
      </c>
      <c r="D46" s="40">
        <v>7846.2517615714287</v>
      </c>
      <c r="E46" s="26"/>
      <c r="F46" s="40">
        <v>2642.7950979047619</v>
      </c>
      <c r="G46" s="40">
        <v>2137.9794047619048</v>
      </c>
      <c r="H46" s="40">
        <v>1514.887866</v>
      </c>
      <c r="I46" s="40">
        <v>856.67443176190477</v>
      </c>
      <c r="J46" s="40">
        <v>7555.5511799523811</v>
      </c>
      <c r="K46" s="26"/>
      <c r="L46" s="40">
        <v>14707.887980380952</v>
      </c>
      <c r="N46" s="100" t="s">
        <v>33</v>
      </c>
      <c r="O46" s="100" t="s">
        <v>33</v>
      </c>
      <c r="P46" s="100" t="s">
        <v>33</v>
      </c>
      <c r="R46" s="100" t="s">
        <v>33</v>
      </c>
      <c r="S46" s="100" t="s">
        <v>33</v>
      </c>
      <c r="T46" s="100" t="s">
        <v>33</v>
      </c>
      <c r="U46" s="100" t="s">
        <v>33</v>
      </c>
      <c r="V46" s="100" t="s">
        <v>33</v>
      </c>
      <c r="X46" s="100" t="s">
        <v>33</v>
      </c>
      <c r="Y46" s="101"/>
      <c r="Z46" s="78">
        <f t="shared" ref="Z46" si="80">B46/B45-1</f>
        <v>-1.589879809818906E-2</v>
      </c>
      <c r="AA46" s="78">
        <f t="shared" ref="AA46" si="81">C46/C45-1</f>
        <v>-3.8370916685286471E-2</v>
      </c>
      <c r="AB46" s="78">
        <f t="shared" ref="AB46" si="82">D46/D45-1</f>
        <v>3.6955976943740199E-2</v>
      </c>
      <c r="AD46" s="78">
        <f t="shared" ref="AD46" si="83">F46/F45-1</f>
        <v>1.2276187509208558E-2</v>
      </c>
      <c r="AE46" s="78">
        <f t="shared" ref="AE46" si="84">G46/G45-1</f>
        <v>4.0548968736444202E-2</v>
      </c>
      <c r="AF46" s="78">
        <f t="shared" ref="AF46" si="85">H46/H45-1</f>
        <v>-5.3675664065718554E-2</v>
      </c>
      <c r="AG46" s="78">
        <f t="shared" ref="AG46" si="86">I46/I45-1</f>
        <v>-9.765470765548856E-2</v>
      </c>
      <c r="AH46" s="78">
        <f t="shared" ref="AH46" si="87">J46/J45-1</f>
        <v>2.3040402724301634E-2</v>
      </c>
      <c r="AJ46" s="78">
        <f t="shared" ref="AJ46" si="88">L46/L45-1</f>
        <v>7.3207417437295419E-3</v>
      </c>
      <c r="AK46" s="26"/>
    </row>
    <row r="47" spans="1:37" ht="12.75" customHeight="1">
      <c r="A47" s="58">
        <v>45688</v>
      </c>
      <c r="B47" s="40">
        <v>4539.2589819499999</v>
      </c>
      <c r="C47" s="40">
        <v>2521.2283839499996</v>
      </c>
      <c r="D47" s="40">
        <v>8377.9669481000001</v>
      </c>
      <c r="E47" s="26"/>
      <c r="F47" s="40">
        <v>2702.3729141500003</v>
      </c>
      <c r="G47" s="40">
        <v>2184.4192958000003</v>
      </c>
      <c r="H47" s="40">
        <v>1637.0365149000002</v>
      </c>
      <c r="I47" s="40">
        <v>962.35599035000007</v>
      </c>
      <c r="J47" s="40">
        <v>7952.2695988000005</v>
      </c>
      <c r="K47" s="26"/>
      <c r="L47" s="40">
        <v>15438.454313999999</v>
      </c>
      <c r="N47" s="78">
        <f t="shared" ref="N47" si="89">B47/B35-1</f>
        <v>0.14445716292999156</v>
      </c>
      <c r="O47" s="78">
        <f t="shared" ref="O47" si="90">C47/C35-1</f>
        <v>0.17824948679597141</v>
      </c>
      <c r="P47" s="78">
        <f t="shared" ref="P47" si="91">D47/D35-1</f>
        <v>0.53800103013732414</v>
      </c>
      <c r="R47" s="78">
        <f>F47/F35-1</f>
        <v>0.16476756641268331</v>
      </c>
      <c r="S47" s="78">
        <f>G47/G35-1</f>
        <v>0.19314027282418489</v>
      </c>
      <c r="T47" s="78">
        <f>H47/H35-1</f>
        <v>6.511755484154147E-2</v>
      </c>
      <c r="U47" s="78">
        <f>I47/I35-1</f>
        <v>0.22629759717172848</v>
      </c>
      <c r="V47" s="78">
        <f>J47/J35-1</f>
        <v>0.56516534344184888</v>
      </c>
      <c r="X47" s="78">
        <f>L47/L35-1</f>
        <v>0.33626745573386541</v>
      </c>
      <c r="Y47" s="101"/>
      <c r="Z47" s="78">
        <f t="shared" ref="Z47" si="92">B47/B46-1</f>
        <v>6.6694091327363925E-2</v>
      </c>
      <c r="AA47" s="78">
        <f t="shared" ref="AA47" si="93">C47/C46-1</f>
        <v>-3.2600055468985478E-2</v>
      </c>
      <c r="AB47" s="78">
        <f t="shared" ref="AB47" si="94">D47/D46-1</f>
        <v>6.7766776122677008E-2</v>
      </c>
      <c r="AD47" s="78">
        <f>F47/F46-1</f>
        <v>2.2543486739653895E-2</v>
      </c>
      <c r="AE47" s="78">
        <f>G47/G46-1</f>
        <v>2.1721393075471385E-2</v>
      </c>
      <c r="AF47" s="78">
        <f>H47/H46-1</f>
        <v>8.0632138946711951E-2</v>
      </c>
      <c r="AG47" s="78">
        <f>I47/I46-1</f>
        <v>0.1233625688708162</v>
      </c>
      <c r="AH47" s="78">
        <f>J47/J46-1</f>
        <v>5.2506879961353059E-2</v>
      </c>
      <c r="AJ47" s="78">
        <f>L47/L46-1</f>
        <v>4.9671736322275395E-2</v>
      </c>
      <c r="AK47" s="26"/>
    </row>
    <row r="48" spans="1:37" ht="12.75" customHeight="1">
      <c r="A48" s="58"/>
      <c r="B48" s="40"/>
      <c r="C48" s="40"/>
      <c r="D48" s="40"/>
      <c r="E48" s="26"/>
      <c r="F48" s="40"/>
      <c r="G48" s="40"/>
      <c r="H48" s="40"/>
      <c r="I48" s="40"/>
      <c r="J48" s="40"/>
      <c r="K48" s="26"/>
      <c r="L48" s="40"/>
      <c r="N48" s="78"/>
      <c r="O48" s="78"/>
      <c r="P48" s="78"/>
      <c r="R48" s="78"/>
      <c r="S48" s="78"/>
      <c r="T48" s="78"/>
      <c r="U48" s="78"/>
      <c r="V48" s="78"/>
      <c r="X48" s="78"/>
      <c r="Y48" s="101"/>
      <c r="Z48" s="78"/>
      <c r="AA48" s="78"/>
      <c r="AB48" s="78"/>
      <c r="AD48" s="78"/>
      <c r="AE48" s="78"/>
      <c r="AF48" s="78"/>
      <c r="AG48" s="78"/>
      <c r="AH48" s="78"/>
      <c r="AJ48" s="78"/>
      <c r="AK48" s="26"/>
    </row>
    <row r="49" spans="6:13" ht="12.75" customHeight="1">
      <c r="F49" s="40"/>
      <c r="G49" s="40"/>
      <c r="H49" s="40"/>
      <c r="I49" s="40"/>
      <c r="J49" s="40"/>
      <c r="L49" s="40"/>
      <c r="M49" s="44"/>
    </row>
    <row r="50" spans="6:13" ht="12.75" customHeight="1">
      <c r="F50" s="40"/>
      <c r="G50" s="40"/>
      <c r="H50" s="40"/>
      <c r="I50" s="40"/>
      <c r="J50" s="40"/>
      <c r="L50" s="67"/>
      <c r="M50" s="44"/>
    </row>
    <row r="51" spans="6:13" ht="12.75" customHeight="1"/>
    <row r="52" spans="6:13" ht="12.75" customHeight="1"/>
    <row r="53" spans="6:13" ht="12.75" customHeight="1"/>
    <row r="54" spans="6:13" ht="12.75" customHeight="1"/>
    <row r="55" spans="6:13" ht="12.75" customHeight="1"/>
    <row r="56" spans="6:13" ht="12.75" customHeight="1"/>
    <row r="57" spans="6:13" ht="12.75" customHeight="1"/>
    <row r="58" spans="6:13" ht="12.75" customHeight="1"/>
    <row r="59" spans="6:13" ht="12.75" customHeight="1"/>
    <row r="60" spans="6:13" ht="12.75" customHeight="1"/>
    <row r="61" spans="6:13" ht="12.75" customHeight="1"/>
    <row r="62" spans="6:13" ht="12.75" customHeight="1"/>
    <row r="63" spans="6:13" ht="12.75" customHeight="1"/>
    <row r="64" spans="6:13" ht="12.75" customHeight="1"/>
    <row r="65" ht="12.75" customHeight="1"/>
    <row r="66" ht="12.75" customHeight="1"/>
    <row r="67" ht="12.75" customHeight="1"/>
    <row r="68" ht="12.75" customHeight="1"/>
  </sheetData>
  <mergeCells count="4">
    <mergeCell ref="B8:D8"/>
    <mergeCell ref="F8:J8"/>
    <mergeCell ref="N8:X8"/>
    <mergeCell ref="Z8:AJ8"/>
  </mergeCells>
  <phoneticPr fontId="67" type="noConversion"/>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67"/>
  <sheetViews>
    <sheetView zoomScaleNormal="100" workbookViewId="0">
      <pane xSplit="1" ySplit="9" topLeftCell="B27" activePane="bottomRight" state="frozen"/>
      <selection pane="topRight" activeCell="B1" sqref="B1"/>
      <selection pane="bottomLeft" activeCell="A9" sqref="A9"/>
      <selection pane="bottomRight" activeCell="A48" sqref="A48"/>
    </sheetView>
  </sheetViews>
  <sheetFormatPr defaultColWidth="9.125" defaultRowHeight="12"/>
  <cols>
    <col min="1" max="1" width="8.125" style="34" customWidth="1"/>
    <col min="2" max="4" width="7.625" style="33" customWidth="1"/>
    <col min="5" max="5" width="1.625" style="21" customWidth="1"/>
    <col min="6" max="9" width="7.625" style="32" customWidth="1"/>
    <col min="10" max="10" width="7.625" style="33" customWidth="1"/>
    <col min="11" max="11" width="1.625" style="21" customWidth="1"/>
    <col min="12" max="12" width="7.625" style="33" customWidth="1"/>
    <col min="13" max="13" width="2.625" style="33" customWidth="1"/>
    <col min="14" max="16" width="7.625" style="72" customWidth="1"/>
    <col min="17" max="17" width="1.625" style="95" customWidth="1"/>
    <col min="18" max="22" width="7.625" style="95" customWidth="1"/>
    <col min="23" max="23" width="1.625" style="95" customWidth="1"/>
    <col min="24" max="24" width="7.625" style="95" customWidth="1"/>
    <col min="25" max="25" width="1.625" style="95" customWidth="1"/>
    <col min="26" max="28" width="7.625" style="72" customWidth="1"/>
    <col min="29" max="29" width="1.625" style="95" customWidth="1"/>
    <col min="30" max="34" width="7.625" style="95" customWidth="1"/>
    <col min="35" max="35" width="1.625" style="95" customWidth="1"/>
    <col min="36" max="36" width="7.625" style="95" customWidth="1"/>
    <col min="37" max="37" width="1.625" style="21" customWidth="1"/>
    <col min="38" max="16384" width="9.125" style="33"/>
  </cols>
  <sheetData>
    <row r="1" spans="1:37" s="31" customFormat="1" ht="12.75">
      <c r="A1" s="31" t="s">
        <v>40</v>
      </c>
      <c r="B1" s="31" t="s">
        <v>60</v>
      </c>
      <c r="E1" s="42"/>
      <c r="F1" s="9"/>
      <c r="G1" s="9"/>
      <c r="H1" s="9"/>
      <c r="I1" s="9"/>
      <c r="J1" s="10"/>
      <c r="K1" s="42"/>
      <c r="L1" s="10"/>
      <c r="M1" s="10"/>
      <c r="N1" s="89"/>
      <c r="O1" s="89"/>
      <c r="P1" s="89"/>
      <c r="Q1" s="89"/>
      <c r="R1" s="89"/>
      <c r="S1" s="89"/>
      <c r="T1" s="89"/>
      <c r="U1" s="89"/>
      <c r="V1" s="89"/>
      <c r="W1" s="89"/>
      <c r="X1" s="89"/>
      <c r="Y1" s="89"/>
      <c r="Z1" s="89"/>
      <c r="AA1" s="89"/>
      <c r="AB1" s="89"/>
      <c r="AC1" s="89"/>
      <c r="AD1" s="89"/>
      <c r="AE1" s="89"/>
      <c r="AF1" s="89"/>
      <c r="AG1" s="89"/>
      <c r="AH1" s="89"/>
      <c r="AI1" s="89"/>
      <c r="AJ1" s="89"/>
      <c r="AK1" s="42"/>
    </row>
    <row r="2" spans="1:37" s="31" customFormat="1" ht="12.75">
      <c r="A2" s="31" t="s">
        <v>43</v>
      </c>
      <c r="B2" s="31" t="s">
        <v>49</v>
      </c>
      <c r="E2" s="42"/>
      <c r="F2" s="10"/>
      <c r="G2" s="10"/>
      <c r="H2" s="10"/>
      <c r="I2" s="10"/>
      <c r="J2" s="10"/>
      <c r="K2" s="42"/>
      <c r="L2" s="10"/>
      <c r="M2" s="10"/>
      <c r="N2" s="89"/>
      <c r="O2" s="89"/>
      <c r="P2" s="89"/>
      <c r="Q2" s="89"/>
      <c r="R2" s="90"/>
      <c r="S2" s="90"/>
      <c r="T2" s="90"/>
      <c r="U2" s="90"/>
      <c r="V2" s="90"/>
      <c r="W2" s="90"/>
      <c r="X2" s="90"/>
      <c r="Y2" s="89"/>
      <c r="Z2" s="89"/>
      <c r="AA2" s="89"/>
      <c r="AB2" s="89"/>
      <c r="AC2" s="89"/>
      <c r="AD2" s="90"/>
      <c r="AE2" s="90"/>
      <c r="AF2" s="90"/>
      <c r="AG2" s="90"/>
      <c r="AH2" s="90"/>
      <c r="AI2" s="90"/>
      <c r="AJ2" s="90"/>
      <c r="AK2" s="42"/>
    </row>
    <row r="3" spans="1:37" s="31" customFormat="1" ht="12.75">
      <c r="A3" s="8" t="s">
        <v>41</v>
      </c>
      <c r="B3" s="8" t="s">
        <v>42</v>
      </c>
      <c r="E3" s="42"/>
      <c r="F3" s="10"/>
      <c r="G3" s="10"/>
      <c r="H3" s="10"/>
      <c r="I3" s="10"/>
      <c r="J3" s="10"/>
      <c r="K3" s="42"/>
      <c r="L3" s="10"/>
      <c r="M3" s="10"/>
      <c r="N3" s="91"/>
      <c r="O3" s="91"/>
      <c r="P3" s="91"/>
      <c r="Q3" s="89"/>
      <c r="R3" s="89"/>
      <c r="S3" s="89"/>
      <c r="T3" s="89"/>
      <c r="U3" s="89"/>
      <c r="V3" s="89"/>
      <c r="W3" s="89"/>
      <c r="X3" s="89"/>
      <c r="Y3" s="89"/>
      <c r="Z3" s="91"/>
      <c r="AA3" s="91"/>
      <c r="AB3" s="91"/>
      <c r="AC3" s="89"/>
      <c r="AD3" s="89"/>
      <c r="AE3" s="89"/>
      <c r="AF3" s="89"/>
      <c r="AG3" s="89"/>
      <c r="AH3" s="89"/>
      <c r="AI3" s="89"/>
      <c r="AJ3" s="89"/>
      <c r="AK3" s="42"/>
    </row>
    <row r="4" spans="1:37" s="14" customFormat="1" ht="11.25">
      <c r="A4" s="17" t="s">
        <v>45</v>
      </c>
      <c r="B4" s="14" t="s">
        <v>44</v>
      </c>
      <c r="E4" s="28"/>
      <c r="K4" s="28"/>
      <c r="N4" s="71"/>
      <c r="O4" s="71"/>
      <c r="P4" s="71"/>
      <c r="Q4" s="92"/>
      <c r="R4" s="92"/>
      <c r="S4" s="92"/>
      <c r="T4" s="92"/>
      <c r="U4" s="92"/>
      <c r="V4" s="92"/>
      <c r="W4" s="92"/>
      <c r="X4" s="92"/>
      <c r="Y4" s="92"/>
      <c r="Z4" s="71"/>
      <c r="AA4" s="71"/>
      <c r="AB4" s="71"/>
      <c r="AC4" s="92"/>
      <c r="AD4" s="92"/>
      <c r="AE4" s="92"/>
      <c r="AF4" s="92"/>
      <c r="AG4" s="92"/>
      <c r="AH4" s="92"/>
      <c r="AI4" s="92"/>
      <c r="AJ4" s="92"/>
      <c r="AK4" s="28"/>
    </row>
    <row r="5" spans="1:37" s="14" customFormat="1" ht="11.25">
      <c r="A5" s="15" t="s">
        <v>46</v>
      </c>
      <c r="B5" s="14" t="s">
        <v>50</v>
      </c>
      <c r="E5" s="29"/>
      <c r="F5" s="15"/>
      <c r="G5" s="15"/>
      <c r="H5" s="15"/>
      <c r="I5" s="15"/>
      <c r="J5" s="15"/>
      <c r="K5" s="29"/>
      <c r="L5" s="15"/>
      <c r="M5" s="15"/>
      <c r="N5" s="93"/>
      <c r="O5" s="93"/>
      <c r="P5" s="93"/>
      <c r="Q5" s="92"/>
      <c r="R5" s="94"/>
      <c r="S5" s="94"/>
      <c r="T5" s="94"/>
      <c r="U5" s="94"/>
      <c r="V5" s="94"/>
      <c r="W5" s="92"/>
      <c r="X5" s="94"/>
      <c r="Y5" s="94"/>
      <c r="Z5" s="93"/>
      <c r="AA5" s="93"/>
      <c r="AB5" s="93"/>
      <c r="AC5" s="92"/>
      <c r="AD5" s="94"/>
      <c r="AE5" s="94"/>
      <c r="AF5" s="94"/>
      <c r="AG5" s="94"/>
      <c r="AH5" s="94"/>
      <c r="AI5" s="92"/>
      <c r="AJ5" s="94"/>
      <c r="AK5" s="29"/>
    </row>
    <row r="6" spans="1:37">
      <c r="A6" s="35"/>
      <c r="E6" s="22"/>
      <c r="F6" s="35"/>
      <c r="G6" s="35"/>
      <c r="H6" s="35"/>
      <c r="I6" s="35"/>
      <c r="J6" s="35"/>
      <c r="K6" s="22"/>
      <c r="L6" s="35"/>
      <c r="M6" s="35"/>
      <c r="N6" s="73"/>
      <c r="O6" s="73"/>
      <c r="P6" s="73"/>
      <c r="R6" s="96"/>
      <c r="S6" s="96"/>
      <c r="T6" s="96"/>
      <c r="U6" s="96"/>
      <c r="V6" s="96"/>
      <c r="X6" s="96"/>
      <c r="Y6" s="96"/>
      <c r="Z6" s="73"/>
      <c r="AA6" s="73"/>
      <c r="AB6" s="73"/>
      <c r="AD6" s="96"/>
      <c r="AE6" s="96"/>
      <c r="AF6" s="96"/>
      <c r="AG6" s="96"/>
      <c r="AH6" s="96"/>
      <c r="AJ6" s="96"/>
      <c r="AK6" s="22"/>
    </row>
    <row r="7" spans="1:37">
      <c r="F7" s="33"/>
      <c r="G7" s="33"/>
      <c r="H7" s="33"/>
      <c r="I7" s="33"/>
    </row>
    <row r="8" spans="1:37" s="35" customFormat="1">
      <c r="A8" s="36"/>
      <c r="B8" s="117" t="s">
        <v>54</v>
      </c>
      <c r="C8" s="117"/>
      <c r="D8" s="117"/>
      <c r="E8" s="22"/>
      <c r="F8" s="117" t="s">
        <v>55</v>
      </c>
      <c r="G8" s="117"/>
      <c r="H8" s="117"/>
      <c r="I8" s="117"/>
      <c r="J8" s="117"/>
      <c r="K8" s="45"/>
      <c r="L8" s="37" t="s">
        <v>47</v>
      </c>
      <c r="N8" s="116" t="s">
        <v>32</v>
      </c>
      <c r="O8" s="116"/>
      <c r="P8" s="116"/>
      <c r="Q8" s="116"/>
      <c r="R8" s="116"/>
      <c r="S8" s="116"/>
      <c r="T8" s="116"/>
      <c r="U8" s="116"/>
      <c r="V8" s="116"/>
      <c r="W8" s="116"/>
      <c r="X8" s="116"/>
      <c r="Y8" s="96"/>
      <c r="Z8" s="116" t="s">
        <v>63</v>
      </c>
      <c r="AA8" s="116"/>
      <c r="AB8" s="116"/>
      <c r="AC8" s="116"/>
      <c r="AD8" s="116"/>
      <c r="AE8" s="116"/>
      <c r="AF8" s="116"/>
      <c r="AG8" s="116"/>
      <c r="AH8" s="116"/>
      <c r="AI8" s="116"/>
      <c r="AJ8" s="116"/>
      <c r="AK8" s="22"/>
    </row>
    <row r="9" spans="1:37" s="34" customFormat="1" ht="36.75" thickBot="1">
      <c r="A9" s="38"/>
      <c r="B9" s="39" t="s">
        <v>17</v>
      </c>
      <c r="C9" s="39" t="s">
        <v>18</v>
      </c>
      <c r="D9" s="39" t="s">
        <v>19</v>
      </c>
      <c r="E9" s="23"/>
      <c r="F9" s="39" t="s">
        <v>13</v>
      </c>
      <c r="G9" s="39" t="s">
        <v>11</v>
      </c>
      <c r="H9" s="39" t="s">
        <v>12</v>
      </c>
      <c r="I9" s="39" t="s">
        <v>14</v>
      </c>
      <c r="J9" s="43" t="s">
        <v>16</v>
      </c>
      <c r="K9" s="23"/>
      <c r="L9" s="39" t="s">
        <v>15</v>
      </c>
      <c r="N9" s="97" t="s">
        <v>17</v>
      </c>
      <c r="O9" s="97" t="s">
        <v>18</v>
      </c>
      <c r="P9" s="97" t="s">
        <v>19</v>
      </c>
      <c r="Q9" s="98"/>
      <c r="R9" s="99" t="s">
        <v>13</v>
      </c>
      <c r="S9" s="99" t="s">
        <v>11</v>
      </c>
      <c r="T9" s="99" t="s">
        <v>12</v>
      </c>
      <c r="U9" s="99" t="s">
        <v>14</v>
      </c>
      <c r="V9" s="99" t="s">
        <v>16</v>
      </c>
      <c r="W9" s="98"/>
      <c r="X9" s="99" t="s">
        <v>15</v>
      </c>
      <c r="Y9" s="98"/>
      <c r="Z9" s="97" t="s">
        <v>17</v>
      </c>
      <c r="AA9" s="97" t="s">
        <v>18</v>
      </c>
      <c r="AB9" s="97" t="s">
        <v>19</v>
      </c>
      <c r="AC9" s="98"/>
      <c r="AD9" s="99" t="s">
        <v>13</v>
      </c>
      <c r="AE9" s="99" t="s">
        <v>11</v>
      </c>
      <c r="AF9" s="99" t="s">
        <v>12</v>
      </c>
      <c r="AG9" s="99" t="s">
        <v>14</v>
      </c>
      <c r="AH9" s="99" t="s">
        <v>16</v>
      </c>
      <c r="AI9" s="98"/>
      <c r="AJ9" s="99" t="s">
        <v>15</v>
      </c>
      <c r="AK9" s="23"/>
    </row>
    <row r="10" spans="1:37" ht="12.75" customHeight="1" thickTop="1">
      <c r="A10" s="41">
        <v>2014</v>
      </c>
      <c r="B10" s="40">
        <v>124.90107862166892</v>
      </c>
      <c r="C10" s="40">
        <v>64.045686452349756</v>
      </c>
      <c r="D10" s="40">
        <v>70.842213191872901</v>
      </c>
      <c r="E10" s="26"/>
      <c r="F10" s="40">
        <v>64.04854449048247</v>
      </c>
      <c r="G10" s="40">
        <v>56.852279738211266</v>
      </c>
      <c r="H10" s="40">
        <v>52.460910509930265</v>
      </c>
      <c r="I10" s="40">
        <v>0</v>
      </c>
      <c r="J10" s="40">
        <v>86.42724352726762</v>
      </c>
      <c r="K10" s="26"/>
      <c r="L10" s="40">
        <v>259.78897826589161</v>
      </c>
      <c r="M10" s="44"/>
      <c r="N10" s="100" t="s">
        <v>33</v>
      </c>
      <c r="O10" s="100" t="s">
        <v>33</v>
      </c>
      <c r="P10" s="100" t="s">
        <v>33</v>
      </c>
      <c r="R10" s="100" t="s">
        <v>33</v>
      </c>
      <c r="S10" s="100" t="s">
        <v>33</v>
      </c>
      <c r="T10" s="100" t="s">
        <v>33</v>
      </c>
      <c r="U10" s="100" t="s">
        <v>33</v>
      </c>
      <c r="V10" s="100" t="s">
        <v>33</v>
      </c>
      <c r="X10" s="100" t="s">
        <v>33</v>
      </c>
      <c r="Y10" s="101"/>
      <c r="Z10" s="100" t="s">
        <v>33</v>
      </c>
      <c r="AA10" s="100" t="s">
        <v>33</v>
      </c>
      <c r="AB10" s="100" t="s">
        <v>33</v>
      </c>
      <c r="AD10" s="100" t="s">
        <v>33</v>
      </c>
      <c r="AE10" s="100" t="s">
        <v>33</v>
      </c>
      <c r="AF10" s="100" t="s">
        <v>33</v>
      </c>
      <c r="AG10" s="100" t="s">
        <v>33</v>
      </c>
      <c r="AH10" s="100" t="s">
        <v>33</v>
      </c>
      <c r="AJ10" s="100" t="s">
        <v>33</v>
      </c>
      <c r="AK10" s="26"/>
    </row>
    <row r="11" spans="1:37" ht="12.75" customHeight="1">
      <c r="A11" s="41">
        <v>2015</v>
      </c>
      <c r="B11" s="40">
        <v>131.17424836956317</v>
      </c>
      <c r="C11" s="40">
        <v>71.55853591621343</v>
      </c>
      <c r="D11" s="40">
        <v>75.43511718506906</v>
      </c>
      <c r="E11" s="26"/>
      <c r="F11" s="40">
        <v>71.170592038201306</v>
      </c>
      <c r="G11" s="40">
        <v>58.281126613595269</v>
      </c>
      <c r="H11" s="40">
        <v>56.703324846115571</v>
      </c>
      <c r="I11" s="40">
        <v>0</v>
      </c>
      <c r="J11" s="40">
        <v>92.012857972933688</v>
      </c>
      <c r="K11" s="26"/>
      <c r="L11" s="40">
        <v>278.16790147084566</v>
      </c>
      <c r="M11" s="44"/>
      <c r="N11" s="78">
        <f t="shared" ref="N11:N18" si="0">B11/B10-1</f>
        <v>5.0225104675804877E-2</v>
      </c>
      <c r="O11" s="78">
        <f t="shared" ref="O11:O18" si="1">C11/C10-1</f>
        <v>0.11730453493465576</v>
      </c>
      <c r="P11" s="78">
        <f t="shared" ref="P11:P18" si="2">D11/D10-1</f>
        <v>6.4832869926811698E-2</v>
      </c>
      <c r="R11" s="78">
        <f t="shared" ref="R11:R18" si="3">F11/F10-1</f>
        <v>0.11119764866439952</v>
      </c>
      <c r="S11" s="78">
        <f t="shared" ref="S11:S18" si="4">G11/G10-1</f>
        <v>2.5132622332181498E-2</v>
      </c>
      <c r="T11" s="78">
        <f t="shared" ref="T11:T18" si="5">H11/H10-1</f>
        <v>8.0868103411629866E-2</v>
      </c>
      <c r="U11" s="100" t="s">
        <v>33</v>
      </c>
      <c r="V11" s="78">
        <f t="shared" ref="V11:V18" si="6">J11/J10-1</f>
        <v>6.4627936952586174E-2</v>
      </c>
      <c r="X11" s="78">
        <f t="shared" ref="X11:X18" si="7">L11/L10-1</f>
        <v>7.0745584849805976E-2</v>
      </c>
      <c r="Y11" s="101"/>
      <c r="Z11" s="100" t="s">
        <v>33</v>
      </c>
      <c r="AA11" s="100" t="s">
        <v>33</v>
      </c>
      <c r="AB11" s="100" t="s">
        <v>33</v>
      </c>
      <c r="AD11" s="100" t="s">
        <v>33</v>
      </c>
      <c r="AE11" s="100" t="s">
        <v>33</v>
      </c>
      <c r="AF11" s="100" t="s">
        <v>33</v>
      </c>
      <c r="AG11" s="100" t="s">
        <v>33</v>
      </c>
      <c r="AH11" s="100" t="s">
        <v>33</v>
      </c>
      <c r="AJ11" s="100" t="s">
        <v>33</v>
      </c>
      <c r="AK11" s="26"/>
    </row>
    <row r="12" spans="1:37">
      <c r="A12" s="41">
        <v>2016</v>
      </c>
      <c r="B12" s="40">
        <v>129.00871273850166</v>
      </c>
      <c r="C12" s="40">
        <v>72.390952754316061</v>
      </c>
      <c r="D12" s="40">
        <v>71.487266481163331</v>
      </c>
      <c r="E12" s="26"/>
      <c r="F12" s="40">
        <v>70.817653166920451</v>
      </c>
      <c r="G12" s="40">
        <v>53.345030153610885</v>
      </c>
      <c r="H12" s="40">
        <v>54.295743743047332</v>
      </c>
      <c r="I12" s="40">
        <v>1.6489611325966491</v>
      </c>
      <c r="J12" s="40">
        <v>92.779543777805799</v>
      </c>
      <c r="K12" s="26"/>
      <c r="L12" s="40">
        <v>272.88693197398106</v>
      </c>
      <c r="M12" s="44"/>
      <c r="N12" s="78">
        <f t="shared" si="0"/>
        <v>-1.6508847262158177E-2</v>
      </c>
      <c r="O12" s="78">
        <f t="shared" si="1"/>
        <v>1.1632670057382111E-2</v>
      </c>
      <c r="P12" s="78">
        <f t="shared" si="2"/>
        <v>-5.2334388163277512E-2</v>
      </c>
      <c r="R12" s="78">
        <f t="shared" si="3"/>
        <v>-4.9590548732741935E-3</v>
      </c>
      <c r="S12" s="78">
        <f t="shared" si="4"/>
        <v>-8.4694595777304982E-2</v>
      </c>
      <c r="T12" s="78">
        <f t="shared" si="5"/>
        <v>-4.2459258069999506E-2</v>
      </c>
      <c r="U12" s="100" t="s">
        <v>33</v>
      </c>
      <c r="V12" s="78">
        <f t="shared" si="6"/>
        <v>8.332376819527143E-3</v>
      </c>
      <c r="X12" s="78">
        <f t="shared" si="7"/>
        <v>-1.8984827037702212E-2</v>
      </c>
      <c r="Y12" s="101"/>
      <c r="Z12" s="100" t="s">
        <v>33</v>
      </c>
      <c r="AA12" s="100" t="s">
        <v>33</v>
      </c>
      <c r="AB12" s="100" t="s">
        <v>33</v>
      </c>
      <c r="AD12" s="100" t="s">
        <v>33</v>
      </c>
      <c r="AE12" s="100" t="s">
        <v>33</v>
      </c>
      <c r="AF12" s="100" t="s">
        <v>33</v>
      </c>
      <c r="AG12" s="100" t="s">
        <v>33</v>
      </c>
      <c r="AH12" s="100" t="s">
        <v>33</v>
      </c>
      <c r="AJ12" s="100" t="s">
        <v>33</v>
      </c>
      <c r="AK12" s="26"/>
    </row>
    <row r="13" spans="1:37" ht="12.75" customHeight="1">
      <c r="A13" s="41">
        <v>2017</v>
      </c>
      <c r="B13" s="40">
        <v>126.44797949438333</v>
      </c>
      <c r="C13" s="40">
        <v>61.298328135595511</v>
      </c>
      <c r="D13" s="40">
        <v>83.404404879608066</v>
      </c>
      <c r="E13" s="26"/>
      <c r="F13" s="40">
        <v>64.54592426288238</v>
      </c>
      <c r="G13" s="40">
        <v>55.976375801737738</v>
      </c>
      <c r="H13" s="40">
        <v>49.01011418108515</v>
      </c>
      <c r="I13" s="40">
        <v>6.4430650505617093</v>
      </c>
      <c r="J13" s="40">
        <v>95.175233213319899</v>
      </c>
      <c r="K13" s="26"/>
      <c r="L13" s="40">
        <v>271.15071250958692</v>
      </c>
      <c r="M13" s="44"/>
      <c r="N13" s="78">
        <f t="shared" si="0"/>
        <v>-1.9849304669126377E-2</v>
      </c>
      <c r="O13" s="78">
        <f t="shared" si="1"/>
        <v>-0.15323219541490551</v>
      </c>
      <c r="P13" s="78">
        <f t="shared" si="2"/>
        <v>0.16670295263821377</v>
      </c>
      <c r="R13" s="78">
        <f t="shared" si="3"/>
        <v>-8.8561659749657573E-2</v>
      </c>
      <c r="S13" s="78">
        <f t="shared" si="4"/>
        <v>4.9326912751754159E-2</v>
      </c>
      <c r="T13" s="78">
        <f t="shared" si="5"/>
        <v>-9.7348874839549793E-2</v>
      </c>
      <c r="U13" s="100" t="s">
        <v>33</v>
      </c>
      <c r="V13" s="78">
        <f t="shared" si="6"/>
        <v>2.5821310797253361E-2</v>
      </c>
      <c r="X13" s="78">
        <f t="shared" si="7"/>
        <v>-6.3624133696503771E-3</v>
      </c>
      <c r="Y13" s="101"/>
      <c r="Z13" s="100" t="s">
        <v>33</v>
      </c>
      <c r="AA13" s="100" t="s">
        <v>33</v>
      </c>
      <c r="AB13" s="100" t="s">
        <v>33</v>
      </c>
      <c r="AD13" s="100" t="s">
        <v>33</v>
      </c>
      <c r="AE13" s="100" t="s">
        <v>33</v>
      </c>
      <c r="AF13" s="100" t="s">
        <v>33</v>
      </c>
      <c r="AG13" s="100" t="s">
        <v>33</v>
      </c>
      <c r="AH13" s="100" t="s">
        <v>33</v>
      </c>
      <c r="AJ13" s="100" t="s">
        <v>33</v>
      </c>
      <c r="AK13" s="26"/>
    </row>
    <row r="14" spans="1:37">
      <c r="A14" s="41">
        <v>2018</v>
      </c>
      <c r="B14" s="40">
        <v>149.47192484097161</v>
      </c>
      <c r="C14" s="40">
        <v>86.3365973747689</v>
      </c>
      <c r="D14" s="40">
        <v>121.06050640056999</v>
      </c>
      <c r="E14" s="26"/>
      <c r="F14" s="40">
        <v>81.505542764487402</v>
      </c>
      <c r="G14" s="40">
        <v>80.834704211475142</v>
      </c>
      <c r="H14" s="40">
        <v>63.888485191872626</v>
      </c>
      <c r="I14" s="40">
        <v>8.7119344775660892</v>
      </c>
      <c r="J14" s="40">
        <v>121.92836197090925</v>
      </c>
      <c r="K14" s="26"/>
      <c r="L14" s="40">
        <v>356.86902861631052</v>
      </c>
      <c r="M14" s="44"/>
      <c r="N14" s="78">
        <f t="shared" si="0"/>
        <v>0.18208235069197753</v>
      </c>
      <c r="O14" s="78">
        <f t="shared" si="1"/>
        <v>0.40846577713811816</v>
      </c>
      <c r="P14" s="78">
        <f t="shared" si="2"/>
        <v>0.45148816270936121</v>
      </c>
      <c r="R14" s="78">
        <f t="shared" si="3"/>
        <v>0.26275274070802612</v>
      </c>
      <c r="S14" s="78">
        <f t="shared" si="4"/>
        <v>0.44408606405285878</v>
      </c>
      <c r="T14" s="78">
        <f t="shared" si="5"/>
        <v>0.30357756270091696</v>
      </c>
      <c r="U14" s="100" t="s">
        <v>33</v>
      </c>
      <c r="V14" s="78">
        <f t="shared" si="6"/>
        <v>0.28109338799965466</v>
      </c>
      <c r="X14" s="78">
        <f t="shared" si="7"/>
        <v>0.31612793974750453</v>
      </c>
      <c r="Y14" s="101"/>
      <c r="Z14" s="100" t="s">
        <v>33</v>
      </c>
      <c r="AA14" s="100" t="s">
        <v>33</v>
      </c>
      <c r="AB14" s="100" t="s">
        <v>33</v>
      </c>
      <c r="AD14" s="100" t="s">
        <v>33</v>
      </c>
      <c r="AE14" s="100" t="s">
        <v>33</v>
      </c>
      <c r="AF14" s="100" t="s">
        <v>33</v>
      </c>
      <c r="AG14" s="100" t="s">
        <v>33</v>
      </c>
      <c r="AH14" s="100" t="s">
        <v>33</v>
      </c>
      <c r="AJ14" s="100" t="s">
        <v>33</v>
      </c>
      <c r="AK14" s="26"/>
    </row>
    <row r="15" spans="1:37" ht="12.75" customHeight="1">
      <c r="A15" s="41">
        <v>2019</v>
      </c>
      <c r="B15" s="40">
        <v>137.9217699704266</v>
      </c>
      <c r="C15" s="40">
        <v>75.192233958364653</v>
      </c>
      <c r="D15" s="40">
        <v>108.63007536351815</v>
      </c>
      <c r="E15" s="26"/>
      <c r="F15" s="40">
        <v>75.908627393778261</v>
      </c>
      <c r="G15" s="40">
        <v>71.82917200983492</v>
      </c>
      <c r="H15" s="40">
        <v>52.183195962263603</v>
      </c>
      <c r="I15" s="40">
        <v>9.1947557985753168</v>
      </c>
      <c r="J15" s="40">
        <v>112.62832812785724</v>
      </c>
      <c r="K15" s="26"/>
      <c r="L15" s="40">
        <v>321.74407929230938</v>
      </c>
      <c r="M15" s="44"/>
      <c r="N15" s="78">
        <f t="shared" si="0"/>
        <v>-7.7273072403621135E-2</v>
      </c>
      <c r="O15" s="78">
        <f t="shared" si="1"/>
        <v>-0.12908041033895423</v>
      </c>
      <c r="P15" s="78">
        <f t="shared" si="2"/>
        <v>-0.10267948984057218</v>
      </c>
      <c r="R15" s="78">
        <f t="shared" si="3"/>
        <v>-6.8669138084039072E-2</v>
      </c>
      <c r="S15" s="78">
        <f t="shared" si="4"/>
        <v>-0.11140675641096509</v>
      </c>
      <c r="T15" s="78">
        <f t="shared" si="5"/>
        <v>-0.18321438040759919</v>
      </c>
      <c r="U15" s="78">
        <f t="shared" ref="U15:U20" si="8">I15/I14-1</f>
        <v>5.5420678639460652E-2</v>
      </c>
      <c r="V15" s="78">
        <f t="shared" si="6"/>
        <v>-7.6274573796627276E-2</v>
      </c>
      <c r="X15" s="78">
        <f t="shared" si="7"/>
        <v>-9.8425322758299405E-2</v>
      </c>
      <c r="Y15" s="101"/>
      <c r="Z15" s="100" t="s">
        <v>33</v>
      </c>
      <c r="AA15" s="100" t="s">
        <v>33</v>
      </c>
      <c r="AB15" s="100" t="s">
        <v>33</v>
      </c>
      <c r="AD15" s="100" t="s">
        <v>33</v>
      </c>
      <c r="AE15" s="100" t="s">
        <v>33</v>
      </c>
      <c r="AF15" s="100" t="s">
        <v>33</v>
      </c>
      <c r="AG15" s="100" t="s">
        <v>33</v>
      </c>
      <c r="AH15" s="100" t="s">
        <v>33</v>
      </c>
      <c r="AJ15" s="100" t="s">
        <v>33</v>
      </c>
      <c r="AK15" s="26"/>
    </row>
    <row r="16" spans="1:37" ht="12.75" customHeight="1">
      <c r="A16" s="41">
        <v>2020</v>
      </c>
      <c r="B16" s="40">
        <v>175.81567732383732</v>
      </c>
      <c r="C16" s="40">
        <v>104.64001922909529</v>
      </c>
      <c r="D16" s="40">
        <v>198.99217502336634</v>
      </c>
      <c r="E16" s="26"/>
      <c r="F16" s="40">
        <v>103.8002513631471</v>
      </c>
      <c r="G16" s="40">
        <v>104.54774899343698</v>
      </c>
      <c r="H16" s="40">
        <v>74.880383920155921</v>
      </c>
      <c r="I16" s="40">
        <v>13.046317421399612</v>
      </c>
      <c r="J16" s="40">
        <v>183.17316987815875</v>
      </c>
      <c r="K16" s="26"/>
      <c r="L16" s="40">
        <v>479.44787157629901</v>
      </c>
      <c r="M16" s="44"/>
      <c r="N16" s="78">
        <f t="shared" si="0"/>
        <v>0.27474928259357467</v>
      </c>
      <c r="O16" s="78">
        <f t="shared" si="1"/>
        <v>0.39163333392962385</v>
      </c>
      <c r="P16" s="78">
        <f t="shared" si="2"/>
        <v>0.8318331673568462</v>
      </c>
      <c r="R16" s="78">
        <f t="shared" si="3"/>
        <v>0.36743681090003388</v>
      </c>
      <c r="S16" s="78">
        <f t="shared" si="4"/>
        <v>0.45550541748027107</v>
      </c>
      <c r="T16" s="78">
        <f t="shared" si="5"/>
        <v>0.43495204805596499</v>
      </c>
      <c r="U16" s="78">
        <f t="shared" si="8"/>
        <v>0.41888677711495892</v>
      </c>
      <c r="V16" s="78">
        <f t="shared" si="6"/>
        <v>0.62635078512590558</v>
      </c>
      <c r="X16" s="78">
        <f t="shared" si="7"/>
        <v>0.49015289614921964</v>
      </c>
      <c r="Y16" s="101"/>
      <c r="Z16" s="100" t="s">
        <v>33</v>
      </c>
      <c r="AA16" s="100" t="s">
        <v>33</v>
      </c>
      <c r="AB16" s="100" t="s">
        <v>33</v>
      </c>
      <c r="AD16" s="100" t="s">
        <v>33</v>
      </c>
      <c r="AE16" s="100" t="s">
        <v>33</v>
      </c>
      <c r="AF16" s="100" t="s">
        <v>33</v>
      </c>
      <c r="AG16" s="100" t="s">
        <v>33</v>
      </c>
      <c r="AH16" s="100" t="s">
        <v>33</v>
      </c>
      <c r="AJ16" s="100" t="s">
        <v>33</v>
      </c>
      <c r="AK16" s="26"/>
    </row>
    <row r="17" spans="1:37" ht="12.75" customHeight="1">
      <c r="A17" s="41">
        <v>2021</v>
      </c>
      <c r="B17" s="40">
        <v>205.29491068511169</v>
      </c>
      <c r="C17" s="40">
        <v>112.30999794688631</v>
      </c>
      <c r="D17" s="40">
        <v>247.05994659059058</v>
      </c>
      <c r="E17" s="26"/>
      <c r="F17" s="40">
        <v>119.61034929580524</v>
      </c>
      <c r="G17" s="40">
        <v>119.77075258324973</v>
      </c>
      <c r="H17" s="40">
        <v>83.370438045175334</v>
      </c>
      <c r="I17" s="40">
        <v>29.977643263552558</v>
      </c>
      <c r="J17" s="40">
        <v>211.93567203480512</v>
      </c>
      <c r="K17" s="26"/>
      <c r="L17" s="40">
        <v>564.66485522258859</v>
      </c>
      <c r="M17" s="44"/>
      <c r="N17" s="78">
        <f t="shared" si="0"/>
        <v>0.16767124416883572</v>
      </c>
      <c r="O17" s="78">
        <f t="shared" si="1"/>
        <v>7.3298712808897992E-2</v>
      </c>
      <c r="P17" s="78">
        <f t="shared" si="2"/>
        <v>0.24155608913556503</v>
      </c>
      <c r="R17" s="78">
        <f t="shared" si="3"/>
        <v>0.15231271336083974</v>
      </c>
      <c r="S17" s="78">
        <f t="shared" si="4"/>
        <v>0.14560814303872172</v>
      </c>
      <c r="T17" s="78">
        <f t="shared" si="5"/>
        <v>0.11338155175689613</v>
      </c>
      <c r="U17" s="78">
        <f t="shared" si="8"/>
        <v>1.2977858268556943</v>
      </c>
      <c r="V17" s="78">
        <f t="shared" si="6"/>
        <v>0.15702355413611246</v>
      </c>
      <c r="X17" s="78">
        <f t="shared" si="7"/>
        <v>0.17773983095621726</v>
      </c>
      <c r="Y17" s="101"/>
      <c r="Z17" s="100" t="s">
        <v>33</v>
      </c>
      <c r="AA17" s="100" t="s">
        <v>33</v>
      </c>
      <c r="AB17" s="100" t="s">
        <v>33</v>
      </c>
      <c r="AD17" s="100" t="s">
        <v>33</v>
      </c>
      <c r="AE17" s="100" t="s">
        <v>33</v>
      </c>
      <c r="AF17" s="100" t="s">
        <v>33</v>
      </c>
      <c r="AG17" s="100" t="s">
        <v>33</v>
      </c>
      <c r="AH17" s="100" t="s">
        <v>33</v>
      </c>
      <c r="AJ17" s="100" t="s">
        <v>33</v>
      </c>
      <c r="AK17" s="26"/>
    </row>
    <row r="18" spans="1:37" ht="12.75" customHeight="1">
      <c r="A18" s="41">
        <v>2022</v>
      </c>
      <c r="B18" s="40">
        <v>193.67003564088338</v>
      </c>
      <c r="C18" s="40">
        <v>139.92153066554187</v>
      </c>
      <c r="D18" s="40">
        <v>239.49816262080128</v>
      </c>
      <c r="E18" s="26"/>
      <c r="F18" s="40">
        <v>119.71556606596815</v>
      </c>
      <c r="G18" s="40">
        <v>117.12902717957104</v>
      </c>
      <c r="H18" s="40">
        <v>75.818046691413997</v>
      </c>
      <c r="I18" s="40">
        <v>39.622216528400443</v>
      </c>
      <c r="J18" s="40">
        <v>220.80487246187252</v>
      </c>
      <c r="K18" s="26"/>
      <c r="L18" s="40">
        <v>573.08972892722659</v>
      </c>
      <c r="M18" s="44"/>
      <c r="N18" s="78">
        <f t="shared" si="0"/>
        <v>-5.6625247091774855E-2</v>
      </c>
      <c r="O18" s="78">
        <f t="shared" si="1"/>
        <v>0.24585106600850981</v>
      </c>
      <c r="P18" s="78">
        <f t="shared" si="2"/>
        <v>-3.0607081698759253E-2</v>
      </c>
      <c r="R18" s="78">
        <f t="shared" si="3"/>
        <v>8.7966276147821709E-4</v>
      </c>
      <c r="S18" s="78">
        <f t="shared" si="4"/>
        <v>-2.2056515023085366E-2</v>
      </c>
      <c r="T18" s="78">
        <f t="shared" si="5"/>
        <v>-9.0588361184680055E-2</v>
      </c>
      <c r="U18" s="78">
        <f t="shared" si="8"/>
        <v>0.32172553326011322</v>
      </c>
      <c r="V18" s="78">
        <f t="shared" si="6"/>
        <v>4.1848549335341989E-2</v>
      </c>
      <c r="X18" s="78">
        <f t="shared" si="7"/>
        <v>1.4920131165799155E-2</v>
      </c>
      <c r="Y18" s="101"/>
      <c r="Z18" s="100" t="s">
        <v>33</v>
      </c>
      <c r="AA18" s="100" t="s">
        <v>33</v>
      </c>
      <c r="AB18" s="100" t="s">
        <v>33</v>
      </c>
      <c r="AD18" s="100" t="s">
        <v>33</v>
      </c>
      <c r="AE18" s="100" t="s">
        <v>33</v>
      </c>
      <c r="AF18" s="100" t="s">
        <v>33</v>
      </c>
      <c r="AG18" s="100" t="s">
        <v>33</v>
      </c>
      <c r="AH18" s="100" t="s">
        <v>33</v>
      </c>
      <c r="AJ18" s="100" t="s">
        <v>33</v>
      </c>
      <c r="AK18" s="26"/>
    </row>
    <row r="19" spans="1:37" ht="12.75" customHeight="1">
      <c r="A19" s="41">
        <v>2023</v>
      </c>
      <c r="B19" s="40">
        <v>174.04594719770995</v>
      </c>
      <c r="C19" s="40">
        <v>114.53767481420894</v>
      </c>
      <c r="D19" s="40">
        <v>226.05341597973336</v>
      </c>
      <c r="E19" s="26"/>
      <c r="F19" s="40">
        <v>105.9511697678752</v>
      </c>
      <c r="G19" s="40">
        <v>99.903042598156034</v>
      </c>
      <c r="H19" s="40">
        <v>60.120530487299611</v>
      </c>
      <c r="I19" s="40">
        <v>33.632156114602381</v>
      </c>
      <c r="J19" s="40">
        <v>215.03013902371904</v>
      </c>
      <c r="K19" s="26"/>
      <c r="L19" s="40">
        <v>514.63703799165228</v>
      </c>
      <c r="M19" s="44"/>
      <c r="N19" s="78">
        <f t="shared" ref="N19:N20" si="9">B19/B18-1</f>
        <v>-0.10132743755756723</v>
      </c>
      <c r="O19" s="78">
        <f t="shared" ref="O19:O20" si="10">C19/C18-1</f>
        <v>-0.18141493829143873</v>
      </c>
      <c r="P19" s="78">
        <f t="shared" ref="P19:P20" si="11">D19/D18-1</f>
        <v>-5.6137159859364183E-2</v>
      </c>
      <c r="R19" s="78">
        <f t="shared" ref="R19:R20" si="12">F19/F18-1</f>
        <v>-0.11497582770905668</v>
      </c>
      <c r="S19" s="78">
        <f t="shared" ref="S19:S20" si="13">G19/G18-1</f>
        <v>-0.14706845088882858</v>
      </c>
      <c r="T19" s="78">
        <f t="shared" ref="T19:T20" si="14">H19/H18-1</f>
        <v>-0.20704194962981093</v>
      </c>
      <c r="U19" s="78">
        <f t="shared" si="8"/>
        <v>-0.15117933671137507</v>
      </c>
      <c r="V19" s="78">
        <f t="shared" ref="V19:V20" si="15">J19/J18-1</f>
        <v>-2.6153106920910996E-2</v>
      </c>
      <c r="X19" s="78">
        <f t="shared" ref="X19:X20" si="16">L19/L18-1</f>
        <v>-0.10199570500939281</v>
      </c>
      <c r="Y19" s="101"/>
      <c r="Z19" s="100" t="s">
        <v>33</v>
      </c>
      <c r="AA19" s="100" t="s">
        <v>33</v>
      </c>
      <c r="AB19" s="100" t="s">
        <v>33</v>
      </c>
      <c r="AD19" s="100" t="s">
        <v>33</v>
      </c>
      <c r="AE19" s="100" t="s">
        <v>33</v>
      </c>
      <c r="AF19" s="100" t="s">
        <v>33</v>
      </c>
      <c r="AG19" s="100" t="s">
        <v>33</v>
      </c>
      <c r="AH19" s="100" t="s">
        <v>33</v>
      </c>
      <c r="AJ19" s="100" t="s">
        <v>33</v>
      </c>
      <c r="AK19" s="26"/>
    </row>
    <row r="20" spans="1:37" ht="12.75" customHeight="1">
      <c r="A20" s="41">
        <v>2024</v>
      </c>
      <c r="B20" s="40">
        <v>202.97612975877914</v>
      </c>
      <c r="C20" s="40">
        <v>121.35153746152604</v>
      </c>
      <c r="D20" s="40">
        <v>283.39264698442059</v>
      </c>
      <c r="E20" s="26"/>
      <c r="F20" s="40">
        <v>120.82144258469449</v>
      </c>
      <c r="G20" s="40">
        <v>119.30091212230143</v>
      </c>
      <c r="H20" s="40">
        <v>64.060783546935639</v>
      </c>
      <c r="I20" s="40">
        <v>33.670783364835863</v>
      </c>
      <c r="J20" s="40">
        <v>269.86639258595824</v>
      </c>
      <c r="K20" s="26"/>
      <c r="L20" s="40">
        <v>607.72031420472581</v>
      </c>
      <c r="M20" s="44"/>
      <c r="N20" s="78">
        <f t="shared" si="9"/>
        <v>0.16622152383821698</v>
      </c>
      <c r="O20" s="78">
        <f t="shared" si="10"/>
        <v>5.9490142945278324E-2</v>
      </c>
      <c r="P20" s="78">
        <f t="shared" si="11"/>
        <v>0.25365345954262386</v>
      </c>
      <c r="R20" s="78">
        <f t="shared" si="12"/>
        <v>0.14035024671646457</v>
      </c>
      <c r="S20" s="78">
        <f t="shared" si="13"/>
        <v>0.19416695447575316</v>
      </c>
      <c r="T20" s="78">
        <f t="shared" si="14"/>
        <v>6.5539226412321794E-2</v>
      </c>
      <c r="U20" s="78">
        <f t="shared" si="8"/>
        <v>1.1485213764428348E-3</v>
      </c>
      <c r="V20" s="78">
        <f t="shared" si="15"/>
        <v>0.25501659353989647</v>
      </c>
      <c r="X20" s="78">
        <f t="shared" si="16"/>
        <v>0.18087170052184121</v>
      </c>
      <c r="Y20" s="101"/>
      <c r="Z20" s="100" t="s">
        <v>33</v>
      </c>
      <c r="AA20" s="100" t="s">
        <v>33</v>
      </c>
      <c r="AB20" s="100" t="s">
        <v>33</v>
      </c>
      <c r="AD20" s="100" t="s">
        <v>33</v>
      </c>
      <c r="AE20" s="100" t="s">
        <v>33</v>
      </c>
      <c r="AF20" s="100" t="s">
        <v>33</v>
      </c>
      <c r="AG20" s="100" t="s">
        <v>33</v>
      </c>
      <c r="AH20" s="100" t="s">
        <v>33</v>
      </c>
      <c r="AJ20" s="100" t="s">
        <v>33</v>
      </c>
      <c r="AK20" s="26"/>
    </row>
    <row r="21" spans="1:37" ht="12.75" customHeight="1">
      <c r="A21" s="41"/>
      <c r="B21" s="40"/>
      <c r="C21" s="40"/>
      <c r="D21" s="40"/>
      <c r="E21" s="26"/>
      <c r="F21" s="40"/>
      <c r="G21" s="40"/>
      <c r="H21" s="40"/>
      <c r="I21" s="40"/>
      <c r="J21" s="40"/>
      <c r="K21" s="26"/>
      <c r="L21" s="40"/>
      <c r="M21" s="44"/>
      <c r="N21" s="78"/>
      <c r="O21" s="78"/>
      <c r="P21" s="78"/>
      <c r="R21" s="78"/>
      <c r="S21" s="78"/>
      <c r="T21" s="78"/>
      <c r="U21" s="78"/>
      <c r="V21" s="78"/>
      <c r="X21" s="78"/>
      <c r="Y21" s="101"/>
      <c r="Z21" s="100"/>
      <c r="AA21" s="100"/>
      <c r="AB21" s="100"/>
      <c r="AD21" s="100"/>
      <c r="AE21" s="100"/>
      <c r="AF21" s="100"/>
      <c r="AG21" s="100"/>
      <c r="AH21" s="100"/>
      <c r="AJ21" s="100"/>
      <c r="AK21" s="26"/>
    </row>
    <row r="22" spans="1:37" ht="12.75" customHeight="1">
      <c r="A22" s="84" t="s">
        <v>72</v>
      </c>
      <c r="B22" s="102">
        <v>187.82244159716393</v>
      </c>
      <c r="C22" s="102">
        <v>134.39401008337416</v>
      </c>
      <c r="D22" s="102">
        <v>262.95971649545277</v>
      </c>
      <c r="E22" s="107"/>
      <c r="F22" s="102">
        <v>115.13090849633922</v>
      </c>
      <c r="G22" s="102">
        <v>110.83776242755526</v>
      </c>
      <c r="H22" s="102">
        <v>68.861250043230925</v>
      </c>
      <c r="I22" s="102">
        <v>35.360160952437226</v>
      </c>
      <c r="J22" s="102">
        <v>254.986086256428</v>
      </c>
      <c r="K22" s="107"/>
      <c r="L22" s="102">
        <v>585.17616817599071</v>
      </c>
      <c r="M22" s="103"/>
      <c r="N22" s="86"/>
      <c r="O22" s="86"/>
      <c r="P22" s="86"/>
      <c r="Q22" s="104"/>
      <c r="R22" s="86"/>
      <c r="S22" s="86"/>
      <c r="T22" s="86"/>
      <c r="U22" s="86"/>
      <c r="V22" s="86"/>
      <c r="W22" s="104"/>
      <c r="X22" s="86"/>
      <c r="Y22" s="105"/>
      <c r="Z22" s="106"/>
      <c r="AA22" s="106"/>
      <c r="AB22" s="106"/>
      <c r="AC22" s="104"/>
      <c r="AD22" s="106"/>
      <c r="AE22" s="106"/>
      <c r="AF22" s="106"/>
      <c r="AG22" s="106"/>
      <c r="AH22" s="106"/>
      <c r="AI22" s="104"/>
      <c r="AJ22" s="106"/>
      <c r="AK22" s="26"/>
    </row>
    <row r="23" spans="1:37" ht="12.75" customHeight="1">
      <c r="A23" s="84" t="s">
        <v>79</v>
      </c>
      <c r="B23" s="102">
        <v>232.03497113150567</v>
      </c>
      <c r="C23" s="102">
        <v>130.37745188141315</v>
      </c>
      <c r="D23" s="102">
        <v>330.40954335500777</v>
      </c>
      <c r="E23" s="107"/>
      <c r="F23" s="102">
        <v>130.76552916585786</v>
      </c>
      <c r="G23" s="102">
        <v>133.8420049217836</v>
      </c>
      <c r="H23" s="102">
        <v>69.905253328923564</v>
      </c>
      <c r="I23" s="102">
        <v>38.472030062077557</v>
      </c>
      <c r="J23" s="102">
        <v>319.83714888928375</v>
      </c>
      <c r="K23" s="107"/>
      <c r="L23" s="102">
        <v>692.82196636792639</v>
      </c>
      <c r="M23" s="103"/>
      <c r="N23" s="86">
        <f>B23/B22-1</f>
        <v>0.23539535083441998</v>
      </c>
      <c r="O23" s="86">
        <f t="shared" ref="O23:P23" si="17">C23/C22-1</f>
        <v>-2.9886437643085739E-2</v>
      </c>
      <c r="P23" s="86">
        <f t="shared" si="17"/>
        <v>0.25650250828712529</v>
      </c>
      <c r="Q23" s="104"/>
      <c r="R23" s="86">
        <f>F23/F22-1</f>
        <v>0.1357986389034338</v>
      </c>
      <c r="S23" s="86">
        <f t="shared" ref="S23:T23" si="18">G23/G22-1</f>
        <v>0.2075487811228971</v>
      </c>
      <c r="T23" s="86">
        <f t="shared" si="18"/>
        <v>1.5160969123232837E-2</v>
      </c>
      <c r="U23" s="86">
        <f>I23/I22-1</f>
        <v>8.8004947540428091E-2</v>
      </c>
      <c r="V23" s="86">
        <f t="shared" ref="V23" si="19">J23/J22-1</f>
        <v>0.25433176996033402</v>
      </c>
      <c r="W23" s="104"/>
      <c r="X23" s="86">
        <f>L23/L22-1</f>
        <v>0.18395451497532855</v>
      </c>
      <c r="Y23" s="105"/>
      <c r="Z23" s="106" t="s">
        <v>33</v>
      </c>
      <c r="AA23" s="106" t="s">
        <v>33</v>
      </c>
      <c r="AB23" s="106" t="s">
        <v>33</v>
      </c>
      <c r="AC23" s="104"/>
      <c r="AD23" s="106" t="s">
        <v>33</v>
      </c>
      <c r="AE23" s="106" t="s">
        <v>33</v>
      </c>
      <c r="AF23" s="106" t="s">
        <v>33</v>
      </c>
      <c r="AG23" s="106" t="s">
        <v>33</v>
      </c>
      <c r="AH23" s="106" t="s">
        <v>33</v>
      </c>
      <c r="AI23" s="104"/>
      <c r="AJ23" s="106" t="s">
        <v>33</v>
      </c>
      <c r="AK23" s="26"/>
    </row>
    <row r="24" spans="1:37" ht="12.75" customHeight="1">
      <c r="A24" s="41"/>
      <c r="B24" s="40"/>
      <c r="C24" s="40"/>
      <c r="D24" s="40"/>
      <c r="E24" s="26"/>
      <c r="F24" s="40"/>
      <c r="G24" s="40"/>
      <c r="H24" s="40"/>
      <c r="I24" s="40"/>
      <c r="J24" s="40"/>
      <c r="K24" s="26"/>
      <c r="L24" s="40"/>
      <c r="M24" s="44"/>
      <c r="N24" s="73"/>
      <c r="O24" s="73"/>
      <c r="P24" s="73"/>
      <c r="R24" s="96"/>
      <c r="S24" s="96"/>
      <c r="T24" s="96"/>
      <c r="U24" s="96"/>
      <c r="V24" s="96"/>
      <c r="X24" s="96"/>
      <c r="Y24" s="101"/>
      <c r="Z24" s="73"/>
      <c r="AA24" s="73"/>
      <c r="AB24" s="73"/>
      <c r="AD24" s="96"/>
      <c r="AE24" s="96"/>
      <c r="AF24" s="96"/>
      <c r="AG24" s="96"/>
      <c r="AH24" s="96"/>
      <c r="AJ24" s="96"/>
      <c r="AK24" s="26"/>
    </row>
    <row r="25" spans="1:37" ht="12.75" customHeight="1">
      <c r="A25" s="41" t="s">
        <v>67</v>
      </c>
      <c r="B25" s="40">
        <v>168.76854433015239</v>
      </c>
      <c r="C25" s="40">
        <v>118.01729759822483</v>
      </c>
      <c r="D25" s="40">
        <v>201.25071380382542</v>
      </c>
      <c r="E25" s="26"/>
      <c r="F25" s="40">
        <v>102.80205193233745</v>
      </c>
      <c r="G25" s="40">
        <v>94.652149703190432</v>
      </c>
      <c r="H25" s="40">
        <v>59.300178094389381</v>
      </c>
      <c r="I25" s="40">
        <v>32.513713759333221</v>
      </c>
      <c r="J25" s="40">
        <v>198.76846224295181</v>
      </c>
      <c r="K25" s="26"/>
      <c r="L25" s="40">
        <v>488.03655573220266</v>
      </c>
      <c r="M25" s="44"/>
      <c r="N25" s="100" t="s">
        <v>33</v>
      </c>
      <c r="O25" s="100" t="s">
        <v>33</v>
      </c>
      <c r="P25" s="100" t="s">
        <v>33</v>
      </c>
      <c r="R25" s="100" t="s">
        <v>33</v>
      </c>
      <c r="S25" s="100" t="s">
        <v>33</v>
      </c>
      <c r="T25" s="100" t="s">
        <v>33</v>
      </c>
      <c r="U25" s="100" t="s">
        <v>33</v>
      </c>
      <c r="V25" s="100" t="s">
        <v>33</v>
      </c>
      <c r="X25" s="100" t="s">
        <v>33</v>
      </c>
      <c r="Y25" s="101"/>
      <c r="Z25" s="100" t="s">
        <v>33</v>
      </c>
      <c r="AA25" s="100" t="s">
        <v>33</v>
      </c>
      <c r="AB25" s="100" t="s">
        <v>33</v>
      </c>
      <c r="AD25" s="100" t="s">
        <v>33</v>
      </c>
      <c r="AE25" s="100" t="s">
        <v>33</v>
      </c>
      <c r="AF25" s="100" t="s">
        <v>33</v>
      </c>
      <c r="AG25" s="100" t="s">
        <v>33</v>
      </c>
      <c r="AH25" s="100" t="s">
        <v>33</v>
      </c>
      <c r="AJ25" s="100" t="s">
        <v>33</v>
      </c>
      <c r="AK25" s="26"/>
    </row>
    <row r="26" spans="1:37" ht="12.75" customHeight="1">
      <c r="A26" s="41" t="s">
        <v>68</v>
      </c>
      <c r="B26" s="40">
        <v>180.34067760358886</v>
      </c>
      <c r="C26" s="40">
        <v>122.26852742862711</v>
      </c>
      <c r="D26" s="40">
        <v>219.56101523890541</v>
      </c>
      <c r="E26" s="26"/>
      <c r="F26" s="40">
        <v>110.07403572283602</v>
      </c>
      <c r="G26" s="40">
        <v>101.6313218952227</v>
      </c>
      <c r="H26" s="40">
        <v>61.608665040535975</v>
      </c>
      <c r="I26" s="40">
        <v>35.585256388934077</v>
      </c>
      <c r="J26" s="40">
        <v>213.27094122359213</v>
      </c>
      <c r="K26" s="26"/>
      <c r="L26" s="40">
        <v>522.17022027112137</v>
      </c>
      <c r="M26" s="44"/>
      <c r="N26" s="100" t="s">
        <v>33</v>
      </c>
      <c r="O26" s="100" t="s">
        <v>33</v>
      </c>
      <c r="P26" s="100" t="s">
        <v>33</v>
      </c>
      <c r="R26" s="100" t="s">
        <v>33</v>
      </c>
      <c r="S26" s="100" t="s">
        <v>33</v>
      </c>
      <c r="T26" s="100" t="s">
        <v>33</v>
      </c>
      <c r="U26" s="100" t="s">
        <v>33</v>
      </c>
      <c r="V26" s="100" t="s">
        <v>33</v>
      </c>
      <c r="X26" s="100" t="s">
        <v>33</v>
      </c>
      <c r="Y26" s="101"/>
      <c r="Z26" s="80">
        <f t="shared" ref="Z26:AB30" si="20">B26/B25-1</f>
        <v>6.8568069478625926E-2</v>
      </c>
      <c r="AA26" s="80">
        <f t="shared" si="20"/>
        <v>3.602209097241893E-2</v>
      </c>
      <c r="AB26" s="80">
        <f t="shared" si="20"/>
        <v>9.0982541572143028E-2</v>
      </c>
      <c r="AC26" s="80"/>
      <c r="AD26" s="80">
        <f t="shared" ref="AD26:AJ31" si="21">F26/F25-1</f>
        <v>7.0737729975320462E-2</v>
      </c>
      <c r="AE26" s="80">
        <f t="shared" si="21"/>
        <v>7.3734957039195637E-2</v>
      </c>
      <c r="AF26" s="80">
        <f t="shared" si="21"/>
        <v>3.8928836646529463E-2</v>
      </c>
      <c r="AG26" s="80">
        <f t="shared" si="21"/>
        <v>9.4469141616255747E-2</v>
      </c>
      <c r="AH26" s="80">
        <f t="shared" si="21"/>
        <v>7.296167016130628E-2</v>
      </c>
      <c r="AI26" s="80"/>
      <c r="AJ26" s="80">
        <f t="shared" si="21"/>
        <v>6.9940794676144336E-2</v>
      </c>
      <c r="AK26" s="26"/>
    </row>
    <row r="27" spans="1:37" ht="12.75" customHeight="1">
      <c r="A27" s="41" t="s">
        <v>69</v>
      </c>
      <c r="B27" s="40">
        <v>170.97457465082707</v>
      </c>
      <c r="C27" s="40">
        <v>106.03459818987382</v>
      </c>
      <c r="D27" s="40">
        <v>221.48984239166325</v>
      </c>
      <c r="E27" s="26"/>
      <c r="F27" s="40">
        <v>102.82919116072505</v>
      </c>
      <c r="G27" s="40">
        <v>98.420644722258928</v>
      </c>
      <c r="H27" s="40">
        <v>57.860697814196023</v>
      </c>
      <c r="I27" s="40">
        <v>32.831023545509424</v>
      </c>
      <c r="J27" s="40">
        <v>206.55745798967448</v>
      </c>
      <c r="K27" s="26"/>
      <c r="L27" s="40">
        <v>498.49901523236417</v>
      </c>
      <c r="M27" s="44"/>
      <c r="N27" s="100" t="s">
        <v>33</v>
      </c>
      <c r="O27" s="100" t="s">
        <v>33</v>
      </c>
      <c r="P27" s="100" t="s">
        <v>33</v>
      </c>
      <c r="R27" s="100" t="s">
        <v>33</v>
      </c>
      <c r="S27" s="100" t="s">
        <v>33</v>
      </c>
      <c r="T27" s="100" t="s">
        <v>33</v>
      </c>
      <c r="U27" s="100" t="s">
        <v>33</v>
      </c>
      <c r="V27" s="100" t="s">
        <v>33</v>
      </c>
      <c r="X27" s="100" t="s">
        <v>33</v>
      </c>
      <c r="Y27" s="101"/>
      <c r="Z27" s="80">
        <f t="shared" si="20"/>
        <v>-5.1935609188236809E-2</v>
      </c>
      <c r="AA27" s="80">
        <f t="shared" si="20"/>
        <v>-0.13277275501849539</v>
      </c>
      <c r="AB27" s="80">
        <f t="shared" si="20"/>
        <v>8.7849254598275639E-3</v>
      </c>
      <c r="AC27" s="80"/>
      <c r="AD27" s="80">
        <f t="shared" si="21"/>
        <v>-6.5817924404564687E-2</v>
      </c>
      <c r="AE27" s="80">
        <f t="shared" si="21"/>
        <v>-3.1591414074824575E-2</v>
      </c>
      <c r="AF27" s="80">
        <f t="shared" si="21"/>
        <v>-6.0835066364024359E-2</v>
      </c>
      <c r="AG27" s="80">
        <f t="shared" si="21"/>
        <v>-7.7398145268980922E-2</v>
      </c>
      <c r="AH27" s="80">
        <f t="shared" si="21"/>
        <v>-3.1478659002490583E-2</v>
      </c>
      <c r="AI27" s="80"/>
      <c r="AJ27" s="80">
        <f t="shared" si="21"/>
        <v>-4.5332353550278315E-2</v>
      </c>
      <c r="AK27" s="26"/>
    </row>
    <row r="28" spans="1:37" ht="12.75" customHeight="1">
      <c r="A28" s="41" t="s">
        <v>70</v>
      </c>
      <c r="B28" s="40">
        <v>168.3898265235209</v>
      </c>
      <c r="C28" s="40">
        <v>105.12327752822539</v>
      </c>
      <c r="D28" s="40">
        <v>229.27875333268901</v>
      </c>
      <c r="E28" s="26"/>
      <c r="F28" s="40">
        <v>100.72377191944237</v>
      </c>
      <c r="G28" s="40">
        <v>97.73142650983344</v>
      </c>
      <c r="H28" s="40">
        <v>57.91270522433134</v>
      </c>
      <c r="I28" s="40">
        <v>31.230691007791972</v>
      </c>
      <c r="J28" s="40">
        <v>215.19326272303587</v>
      </c>
      <c r="K28" s="26"/>
      <c r="L28" s="40">
        <v>502.79185738443527</v>
      </c>
      <c r="M28" s="44"/>
      <c r="N28" s="100" t="s">
        <v>33</v>
      </c>
      <c r="O28" s="100" t="s">
        <v>33</v>
      </c>
      <c r="P28" s="100" t="s">
        <v>33</v>
      </c>
      <c r="R28" s="100" t="s">
        <v>33</v>
      </c>
      <c r="S28" s="100" t="s">
        <v>33</v>
      </c>
      <c r="T28" s="100" t="s">
        <v>33</v>
      </c>
      <c r="U28" s="100" t="s">
        <v>33</v>
      </c>
      <c r="V28" s="100" t="s">
        <v>33</v>
      </c>
      <c r="X28" s="100" t="s">
        <v>33</v>
      </c>
      <c r="Y28" s="101"/>
      <c r="Z28" s="80">
        <f t="shared" si="20"/>
        <v>-1.5117733923800558E-2</v>
      </c>
      <c r="AA28" s="80">
        <f t="shared" si="20"/>
        <v>-8.5945594853535923E-3</v>
      </c>
      <c r="AB28" s="80">
        <f t="shared" si="20"/>
        <v>3.5165996132917599E-2</v>
      </c>
      <c r="AC28" s="80"/>
      <c r="AD28" s="80">
        <f t="shared" si="21"/>
        <v>-2.0474917846935559E-2</v>
      </c>
      <c r="AE28" s="80">
        <f t="shared" si="21"/>
        <v>-7.0027809142121367E-3</v>
      </c>
      <c r="AF28" s="80">
        <f t="shared" si="21"/>
        <v>8.9883828056014359E-4</v>
      </c>
      <c r="AG28" s="80">
        <f t="shared" si="21"/>
        <v>-4.8744521641218896E-2</v>
      </c>
      <c r="AH28" s="80">
        <f t="shared" si="21"/>
        <v>4.1808244627957736E-2</v>
      </c>
      <c r="AI28" s="80"/>
      <c r="AJ28" s="80">
        <f t="shared" si="21"/>
        <v>8.6115358724832003E-3</v>
      </c>
      <c r="AK28" s="26"/>
    </row>
    <row r="29" spans="1:37" ht="12.75" customHeight="1">
      <c r="A29" s="41" t="s">
        <v>71</v>
      </c>
      <c r="B29" s="40">
        <v>176.52987442336374</v>
      </c>
      <c r="C29" s="40">
        <v>124.71203858614217</v>
      </c>
      <c r="D29" s="40">
        <v>233.70856129966194</v>
      </c>
      <c r="E29" s="26"/>
      <c r="F29" s="40">
        <v>110.19356736925597</v>
      </c>
      <c r="G29" s="40">
        <v>101.83268014501023</v>
      </c>
      <c r="H29" s="40">
        <v>63.087804693629238</v>
      </c>
      <c r="I29" s="40">
        <v>34.8999387178444</v>
      </c>
      <c r="J29" s="40">
        <v>224.93648338342786</v>
      </c>
      <c r="K29" s="26"/>
      <c r="L29" s="40">
        <v>534.95047430916782</v>
      </c>
      <c r="M29" s="44"/>
      <c r="N29" s="78">
        <f t="shared" ref="N29:N31" si="22">B29/B25-1</f>
        <v>4.5988013489221657E-2</v>
      </c>
      <c r="O29" s="78">
        <f t="shared" ref="O29:O32" si="23">C29/C25-1</f>
        <v>5.672677755009059E-2</v>
      </c>
      <c r="P29" s="78">
        <f t="shared" ref="P29:P32" si="24">D29/D25-1</f>
        <v>0.16128065775446476</v>
      </c>
      <c r="Q29" s="78"/>
      <c r="R29" s="78">
        <f t="shared" ref="R29:R32" si="25">F29/F25-1</f>
        <v>7.190046597302846E-2</v>
      </c>
      <c r="S29" s="78">
        <f t="shared" ref="S29:S32" si="26">G29/G25-1</f>
        <v>7.5862307029860965E-2</v>
      </c>
      <c r="T29" s="78">
        <f t="shared" ref="T29:T32" si="27">H29/H25-1</f>
        <v>6.3872094839428906E-2</v>
      </c>
      <c r="U29" s="78">
        <f t="shared" ref="U29:U32" si="28">I29/I25-1</f>
        <v>7.3391338072729351E-2</v>
      </c>
      <c r="V29" s="78">
        <f t="shared" ref="V29:V32" si="29">J29/J25-1</f>
        <v>0.13165077017344551</v>
      </c>
      <c r="W29" s="78"/>
      <c r="X29" s="78">
        <f t="shared" ref="X29:X32" si="30">L29/L25-1</f>
        <v>9.6127878180313875E-2</v>
      </c>
      <c r="Y29" s="101"/>
      <c r="Z29" s="80">
        <f t="shared" si="20"/>
        <v>4.8340496975960878E-2</v>
      </c>
      <c r="AA29" s="80">
        <f t="shared" si="20"/>
        <v>0.18634085160308334</v>
      </c>
      <c r="AB29" s="80">
        <f t="shared" si="20"/>
        <v>1.9320621307396868E-2</v>
      </c>
      <c r="AC29" s="80"/>
      <c r="AD29" s="80">
        <f t="shared" si="21"/>
        <v>9.4017482361437255E-2</v>
      </c>
      <c r="AE29" s="80">
        <f t="shared" si="21"/>
        <v>4.1964532613919525E-2</v>
      </c>
      <c r="AF29" s="80">
        <f t="shared" si="21"/>
        <v>8.9360347599919177E-2</v>
      </c>
      <c r="AG29" s="80">
        <f t="shared" si="21"/>
        <v>0.11748852143991817</v>
      </c>
      <c r="AH29" s="80">
        <f t="shared" si="21"/>
        <v>4.5276606419281773E-2</v>
      </c>
      <c r="AI29" s="80"/>
      <c r="AJ29" s="80">
        <f t="shared" si="21"/>
        <v>6.396009890061527E-2</v>
      </c>
      <c r="AK29" s="26"/>
    </row>
    <row r="30" spans="1:37" ht="12.75" customHeight="1">
      <c r="A30" s="41" t="s">
        <v>73</v>
      </c>
      <c r="B30" s="40">
        <v>200.65403621449335</v>
      </c>
      <c r="C30" s="40">
        <v>131.06968931247678</v>
      </c>
      <c r="D30" s="40">
        <v>293.32011128876422</v>
      </c>
      <c r="E30" s="26"/>
      <c r="F30" s="40">
        <v>123.94059753143405</v>
      </c>
      <c r="G30" s="40">
        <v>121.85836997912966</v>
      </c>
      <c r="H30" s="40">
        <v>71.447367448866174</v>
      </c>
      <c r="I30" s="40">
        <v>36.602719283421685</v>
      </c>
      <c r="J30" s="40">
        <v>271.19478257288256</v>
      </c>
      <c r="K30" s="26"/>
      <c r="L30" s="40">
        <v>625.04383681573438</v>
      </c>
      <c r="M30" s="44"/>
      <c r="N30" s="78">
        <f t="shared" si="22"/>
        <v>0.11263880606878818</v>
      </c>
      <c r="O30" s="78">
        <f t="shared" si="23"/>
        <v>7.1982235076702317E-2</v>
      </c>
      <c r="P30" s="78">
        <f t="shared" si="24"/>
        <v>0.3359389460355755</v>
      </c>
      <c r="Q30" s="78"/>
      <c r="R30" s="78">
        <f t="shared" si="25"/>
        <v>0.12597486516723833</v>
      </c>
      <c r="S30" s="78">
        <f t="shared" si="26"/>
        <v>0.19902376262270938</v>
      </c>
      <c r="T30" s="78">
        <f t="shared" si="27"/>
        <v>0.15969673100134107</v>
      </c>
      <c r="U30" s="78">
        <f t="shared" si="28"/>
        <v>2.8592259765311434E-2</v>
      </c>
      <c r="V30" s="78">
        <f t="shared" si="29"/>
        <v>0.2715974385303781</v>
      </c>
      <c r="W30" s="78"/>
      <c r="X30" s="78">
        <f t="shared" si="30"/>
        <v>0.19701164974746921</v>
      </c>
      <c r="Y30" s="101"/>
      <c r="Z30" s="80">
        <f t="shared" si="20"/>
        <v>0.13665767264567186</v>
      </c>
      <c r="AA30" s="80">
        <f t="shared" si="20"/>
        <v>5.0978644871907841E-2</v>
      </c>
      <c r="AB30" s="80">
        <f t="shared" si="20"/>
        <v>0.25506789164076937</v>
      </c>
      <c r="AC30" s="80"/>
      <c r="AD30" s="80">
        <f t="shared" si="21"/>
        <v>0.12475347237023482</v>
      </c>
      <c r="AE30" s="80">
        <f t="shared" si="21"/>
        <v>0.1966528800538565</v>
      </c>
      <c r="AF30" s="80">
        <f t="shared" si="21"/>
        <v>0.13250679423437139</v>
      </c>
      <c r="AG30" s="80">
        <f t="shared" si="21"/>
        <v>4.8790359758043023E-2</v>
      </c>
      <c r="AH30" s="80">
        <f t="shared" si="21"/>
        <v>0.2056504951693523</v>
      </c>
      <c r="AI30" s="80"/>
      <c r="AJ30" s="80">
        <f t="shared" si="21"/>
        <v>0.16841439877759279</v>
      </c>
      <c r="AK30" s="26"/>
    </row>
    <row r="31" spans="1:37" ht="12.75" customHeight="1">
      <c r="A31" s="41" t="s">
        <v>74</v>
      </c>
      <c r="B31" s="40">
        <v>202.87711207287626</v>
      </c>
      <c r="C31" s="40">
        <v>114.55938442056336</v>
      </c>
      <c r="D31" s="40">
        <v>271.18022834675736</v>
      </c>
      <c r="E31" s="26"/>
      <c r="F31" s="40">
        <v>120.30219282655783</v>
      </c>
      <c r="G31" s="40">
        <v>118.59359832033806</v>
      </c>
      <c r="H31" s="40">
        <v>61.538741126499978</v>
      </c>
      <c r="I31" s="40">
        <v>30.903362723790092</v>
      </c>
      <c r="J31" s="40">
        <v>257.27882984301101</v>
      </c>
      <c r="K31" s="26"/>
      <c r="L31" s="40">
        <v>588.61672484019698</v>
      </c>
      <c r="M31" s="44"/>
      <c r="N31" s="78">
        <f t="shared" si="22"/>
        <v>0.18659229003611899</v>
      </c>
      <c r="O31" s="78">
        <f t="shared" si="23"/>
        <v>8.0396270426982719E-2</v>
      </c>
      <c r="P31" s="78">
        <f t="shared" si="24"/>
        <v>0.22434611636603186</v>
      </c>
      <c r="Q31" s="78"/>
      <c r="R31" s="78">
        <f t="shared" si="25"/>
        <v>0.16992258198862964</v>
      </c>
      <c r="S31" s="78">
        <f t="shared" si="26"/>
        <v>0.20496668818830432</v>
      </c>
      <c r="T31" s="78">
        <f t="shared" si="27"/>
        <v>6.3567213173180148E-2</v>
      </c>
      <c r="U31" s="78">
        <f t="shared" si="28"/>
        <v>-5.8714612386277398E-2</v>
      </c>
      <c r="V31" s="78">
        <f t="shared" si="29"/>
        <v>0.24555575163919774</v>
      </c>
      <c r="W31" s="78"/>
      <c r="X31" s="78">
        <f t="shared" si="30"/>
        <v>0.18077810959330876</v>
      </c>
      <c r="Y31" s="101"/>
      <c r="Z31" s="80">
        <f>B31/B30-1</f>
        <v>1.1079148470287903E-2</v>
      </c>
      <c r="AA31" s="80">
        <f>C31/C30-1</f>
        <v>-0.12596585052209908</v>
      </c>
      <c r="AB31" s="80">
        <f>D31/D30-1</f>
        <v>-7.5480275950839504E-2</v>
      </c>
      <c r="AC31" s="80"/>
      <c r="AD31" s="80">
        <f t="shared" si="21"/>
        <v>-2.9356036499287086E-2</v>
      </c>
      <c r="AE31" s="80">
        <f t="shared" si="21"/>
        <v>-2.6791525763480539E-2</v>
      </c>
      <c r="AF31" s="80">
        <f t="shared" si="21"/>
        <v>-0.13868427453898358</v>
      </c>
      <c r="AG31" s="80">
        <f t="shared" si="21"/>
        <v>-0.1557085558452751</v>
      </c>
      <c r="AH31" s="80">
        <f t="shared" si="21"/>
        <v>-5.1313497250382034E-2</v>
      </c>
      <c r="AI31" s="80"/>
      <c r="AJ31" s="80">
        <f t="shared" si="21"/>
        <v>-5.8279291515158538E-2</v>
      </c>
      <c r="AK31" s="26"/>
    </row>
    <row r="32" spans="1:37" ht="12.75" customHeight="1">
      <c r="A32" s="41" t="s">
        <v>75</v>
      </c>
      <c r="B32" s="40">
        <v>194.12373802482264</v>
      </c>
      <c r="C32" s="40">
        <v>118.70382178916817</v>
      </c>
      <c r="D32" s="40">
        <v>273.07091562907272</v>
      </c>
      <c r="E32" s="26"/>
      <c r="F32" s="40">
        <v>116.70348849675767</v>
      </c>
      <c r="G32" s="40">
        <v>116.41840049903804</v>
      </c>
      <c r="H32" s="40">
        <v>59.65631771062467</v>
      </c>
      <c r="I32" s="40">
        <v>31.066770263516531</v>
      </c>
      <c r="J32" s="40">
        <v>262.05349847312647</v>
      </c>
      <c r="K32" s="26"/>
      <c r="L32" s="40">
        <v>585.89847544306349</v>
      </c>
      <c r="M32" s="44"/>
      <c r="N32" s="78">
        <f>B32/B28-1</f>
        <v>0.15282343377025343</v>
      </c>
      <c r="O32" s="78">
        <f t="shared" si="23"/>
        <v>0.12918684215583398</v>
      </c>
      <c r="P32" s="78">
        <f t="shared" si="24"/>
        <v>0.19099965286726861</v>
      </c>
      <c r="Q32" s="78"/>
      <c r="R32" s="78">
        <f t="shared" si="25"/>
        <v>0.15864890951557764</v>
      </c>
      <c r="S32" s="78">
        <f t="shared" si="26"/>
        <v>0.1912074207504213</v>
      </c>
      <c r="T32" s="78">
        <f t="shared" si="27"/>
        <v>3.0107598661455182E-2</v>
      </c>
      <c r="U32" s="78">
        <f t="shared" si="28"/>
        <v>-5.2487069285320764E-3</v>
      </c>
      <c r="V32" s="78">
        <f t="shared" si="29"/>
        <v>0.21775884224777986</v>
      </c>
      <c r="W32" s="78"/>
      <c r="X32" s="78">
        <f t="shared" si="30"/>
        <v>0.16529030221562402</v>
      </c>
      <c r="Y32" s="101"/>
      <c r="Z32" s="80">
        <f t="shared" ref="Z32:Z33" si="31">B32/B31-1</f>
        <v>-4.3146188146197972E-2</v>
      </c>
      <c r="AA32" s="80">
        <f t="shared" ref="AA32:AA33" si="32">C32/C31-1</f>
        <v>3.6177196565494896E-2</v>
      </c>
      <c r="AB32" s="80">
        <f t="shared" ref="AB32:AB33" si="33">D32/D31-1</f>
        <v>6.9720690694963228E-3</v>
      </c>
      <c r="AC32" s="80"/>
      <c r="AD32" s="80">
        <f t="shared" ref="AD32:AD33" si="34">F32/F31-1</f>
        <v>-2.9913871436977768E-2</v>
      </c>
      <c r="AE32" s="80">
        <f t="shared" ref="AE32:AE33" si="35">G32/G31-1</f>
        <v>-1.8341612465661905E-2</v>
      </c>
      <c r="AF32" s="80">
        <f t="shared" ref="AF32:AF33" si="36">H32/H31-1</f>
        <v>-3.0589241531700617E-2</v>
      </c>
      <c r="AG32" s="80">
        <f t="shared" ref="AG32:AG33" si="37">I32/I31-1</f>
        <v>5.2876944553559291E-3</v>
      </c>
      <c r="AH32" s="80">
        <f t="shared" ref="AH32:AH33" si="38">J32/J31-1</f>
        <v>1.8558342452928978E-2</v>
      </c>
      <c r="AI32" s="80"/>
      <c r="AJ32" s="80">
        <f t="shared" ref="AJ32:AJ33" si="39">L32/L31-1</f>
        <v>-4.6180294959703438E-3</v>
      </c>
      <c r="AK32" s="26"/>
    </row>
    <row r="33" spans="1:37" ht="12.75" customHeight="1">
      <c r="A33" s="41" t="s">
        <v>77</v>
      </c>
      <c r="B33" s="40">
        <v>214.13923743669335</v>
      </c>
      <c r="C33" s="40">
        <v>121.42266530064374</v>
      </c>
      <c r="D33" s="40">
        <v>296.2738635211407</v>
      </c>
      <c r="E33" s="26"/>
      <c r="F33" s="40">
        <v>122.47758859468618</v>
      </c>
      <c r="G33" s="40">
        <v>120.44210874958274</v>
      </c>
      <c r="H33" s="40">
        <v>63.907547109335347</v>
      </c>
      <c r="I33" s="40">
        <v>36.204474737282524</v>
      </c>
      <c r="J33" s="40">
        <v>288.80404706759094</v>
      </c>
      <c r="K33" s="26"/>
      <c r="L33" s="40">
        <v>631.83576625847786</v>
      </c>
      <c r="M33" s="44"/>
      <c r="N33" s="78">
        <f t="shared" ref="N33" si="40">B33/B29-1</f>
        <v>0.21304814913725445</v>
      </c>
      <c r="O33" s="78">
        <f t="shared" ref="O33" si="41">C33/C29-1</f>
        <v>-2.6375747865161947E-2</v>
      </c>
      <c r="P33" s="78">
        <f t="shared" ref="P33" si="42">D33/D29-1</f>
        <v>0.26770650537383323</v>
      </c>
      <c r="Q33" s="78"/>
      <c r="R33" s="78">
        <f t="shared" ref="R33" si="43">F33/F29-1</f>
        <v>0.11147675421258252</v>
      </c>
      <c r="S33" s="78">
        <f t="shared" ref="S33" si="44">G33/G29-1</f>
        <v>0.18274515193032914</v>
      </c>
      <c r="T33" s="78">
        <f t="shared" ref="T33" si="45">H33/H29-1</f>
        <v>1.2993674763086105E-2</v>
      </c>
      <c r="U33" s="78">
        <f t="shared" ref="U33" si="46">I33/I29-1</f>
        <v>3.7379321206977068E-2</v>
      </c>
      <c r="V33" s="78">
        <f t="shared" ref="V33" si="47">J33/J29-1</f>
        <v>0.28393599261216385</v>
      </c>
      <c r="W33" s="78"/>
      <c r="X33" s="78">
        <f t="shared" ref="X33" si="48">L33/L29-1</f>
        <v>0.18111076931827608</v>
      </c>
      <c r="Y33" s="101"/>
      <c r="Z33" s="80">
        <f t="shared" si="31"/>
        <v>0.10310691322722887</v>
      </c>
      <c r="AA33" s="80">
        <f t="shared" si="32"/>
        <v>2.2904431133687897E-2</v>
      </c>
      <c r="AB33" s="80">
        <f t="shared" si="33"/>
        <v>8.4970410849560585E-2</v>
      </c>
      <c r="AC33" s="80"/>
      <c r="AD33" s="80">
        <f t="shared" si="34"/>
        <v>4.94766709402088E-2</v>
      </c>
      <c r="AE33" s="80">
        <f t="shared" si="35"/>
        <v>3.4562476664313557E-2</v>
      </c>
      <c r="AF33" s="80">
        <f t="shared" si="36"/>
        <v>7.126201485200867E-2</v>
      </c>
      <c r="AG33" s="80">
        <f t="shared" si="37"/>
        <v>0.16537620197357583</v>
      </c>
      <c r="AH33" s="80">
        <f t="shared" si="38"/>
        <v>0.10208048642864331</v>
      </c>
      <c r="AI33" s="80"/>
      <c r="AJ33" s="80">
        <f t="shared" si="39"/>
        <v>7.8404864905436078E-2</v>
      </c>
      <c r="AK33" s="26"/>
    </row>
    <row r="34" spans="1:37" ht="12.75" customHeight="1">
      <c r="A34" s="41"/>
      <c r="B34" s="40"/>
      <c r="C34" s="40"/>
      <c r="D34" s="40"/>
      <c r="E34" s="26"/>
      <c r="K34" s="26"/>
      <c r="N34" s="73"/>
      <c r="O34" s="73"/>
      <c r="P34" s="73"/>
      <c r="R34" s="96"/>
      <c r="S34" s="96"/>
      <c r="T34" s="96"/>
      <c r="U34" s="96"/>
      <c r="V34" s="96"/>
      <c r="X34" s="96"/>
      <c r="Y34" s="101"/>
      <c r="Z34" s="73"/>
      <c r="AA34" s="73"/>
      <c r="AB34" s="73"/>
      <c r="AD34" s="96"/>
      <c r="AE34" s="96"/>
      <c r="AF34" s="96"/>
      <c r="AG34" s="96"/>
      <c r="AH34" s="96"/>
      <c r="AJ34" s="96"/>
      <c r="AK34" s="26"/>
    </row>
    <row r="35" spans="1:37" ht="12.75" customHeight="1">
      <c r="A35" s="58">
        <v>45322</v>
      </c>
      <c r="B35" s="40">
        <v>187.82244159716396</v>
      </c>
      <c r="C35" s="40">
        <v>134.39401008337416</v>
      </c>
      <c r="D35" s="40">
        <v>262.95971649545277</v>
      </c>
      <c r="E35" s="26"/>
      <c r="F35" s="40">
        <v>115.13090849633917</v>
      </c>
      <c r="G35" s="40">
        <v>110.83776242755525</v>
      </c>
      <c r="H35" s="40">
        <v>68.861250043230939</v>
      </c>
      <c r="I35" s="40">
        <v>35.360160952437226</v>
      </c>
      <c r="J35" s="40">
        <v>254.98608625642797</v>
      </c>
      <c r="K35" s="26"/>
      <c r="L35" s="40">
        <v>585.17616817599082</v>
      </c>
      <c r="M35" s="44"/>
      <c r="N35" s="100" t="s">
        <v>33</v>
      </c>
      <c r="O35" s="100" t="s">
        <v>33</v>
      </c>
      <c r="P35" s="100" t="s">
        <v>33</v>
      </c>
      <c r="R35" s="100" t="s">
        <v>33</v>
      </c>
      <c r="S35" s="100" t="s">
        <v>33</v>
      </c>
      <c r="T35" s="100" t="s">
        <v>33</v>
      </c>
      <c r="U35" s="100" t="s">
        <v>33</v>
      </c>
      <c r="V35" s="100" t="s">
        <v>33</v>
      </c>
      <c r="X35" s="100" t="s">
        <v>33</v>
      </c>
      <c r="Y35" s="101"/>
      <c r="Z35" s="100" t="s">
        <v>33</v>
      </c>
      <c r="AA35" s="100" t="s">
        <v>33</v>
      </c>
      <c r="AB35" s="100" t="s">
        <v>33</v>
      </c>
      <c r="AD35" s="100" t="s">
        <v>33</v>
      </c>
      <c r="AE35" s="100" t="s">
        <v>33</v>
      </c>
      <c r="AF35" s="100" t="s">
        <v>33</v>
      </c>
      <c r="AG35" s="100" t="s">
        <v>33</v>
      </c>
      <c r="AH35" s="100" t="s">
        <v>33</v>
      </c>
      <c r="AJ35" s="100" t="s">
        <v>33</v>
      </c>
      <c r="AK35" s="26"/>
    </row>
    <row r="36" spans="1:37" ht="12.75" customHeight="1">
      <c r="A36" s="58">
        <v>45351</v>
      </c>
      <c r="B36" s="40">
        <v>203.06234222475055</v>
      </c>
      <c r="C36" s="40">
        <v>127.17963659220645</v>
      </c>
      <c r="D36" s="40">
        <v>301.34292045233934</v>
      </c>
      <c r="E36" s="26"/>
      <c r="F36" s="40">
        <v>122.38018034014155</v>
      </c>
      <c r="G36" s="40">
        <v>122.46562552383706</v>
      </c>
      <c r="H36" s="40">
        <v>73.024136294962645</v>
      </c>
      <c r="I36" s="40">
        <v>37.812209040631117</v>
      </c>
      <c r="J36" s="40">
        <v>275.90274806972377</v>
      </c>
      <c r="K36" s="26"/>
      <c r="L36" s="40">
        <v>631.58489926929633</v>
      </c>
      <c r="M36" s="44"/>
      <c r="N36" s="100" t="s">
        <v>33</v>
      </c>
      <c r="O36" s="100" t="s">
        <v>33</v>
      </c>
      <c r="P36" s="100" t="s">
        <v>33</v>
      </c>
      <c r="R36" s="100" t="s">
        <v>33</v>
      </c>
      <c r="S36" s="100" t="s">
        <v>33</v>
      </c>
      <c r="T36" s="100" t="s">
        <v>33</v>
      </c>
      <c r="U36" s="100" t="s">
        <v>33</v>
      </c>
      <c r="V36" s="100" t="s">
        <v>33</v>
      </c>
      <c r="X36" s="100" t="s">
        <v>33</v>
      </c>
      <c r="Y36" s="101"/>
      <c r="Z36" s="78">
        <f t="shared" ref="Z36:Z40" si="49">B36/B35-1</f>
        <v>8.1139934599895547E-2</v>
      </c>
      <c r="AA36" s="78">
        <f t="shared" ref="AA36:AA40" si="50">C36/C35-1</f>
        <v>-5.3680766625626486E-2</v>
      </c>
      <c r="AB36" s="78">
        <f t="shared" ref="AB36:AB40" si="51">D36/D35-1</f>
        <v>0.14596609879426281</v>
      </c>
      <c r="AD36" s="78">
        <f t="shared" ref="AD36:AD40" si="52">F36/F35-1</f>
        <v>6.2965470684467784E-2</v>
      </c>
      <c r="AE36" s="78">
        <f t="shared" ref="AE36:AE40" si="53">G36/G35-1</f>
        <v>0.10490885815095652</v>
      </c>
      <c r="AF36" s="78">
        <f t="shared" ref="AF36:AF40" si="54">H36/H35-1</f>
        <v>6.0453248367089651E-2</v>
      </c>
      <c r="AG36" s="78">
        <f t="shared" ref="AG36:AG40" si="55">I36/I35-1</f>
        <v>6.9344935717123191E-2</v>
      </c>
      <c r="AH36" s="78">
        <f t="shared" ref="AH36:AH40" si="56">J36/J35-1</f>
        <v>8.2030600651130658E-2</v>
      </c>
      <c r="AJ36" s="78">
        <f t="shared" ref="AJ36:AJ40" si="57">L36/L35-1</f>
        <v>7.9307281494327864E-2</v>
      </c>
      <c r="AK36" s="26"/>
    </row>
    <row r="37" spans="1:37" ht="12.75" customHeight="1">
      <c r="A37" s="58">
        <v>45382</v>
      </c>
      <c r="B37" s="40">
        <v>211.71890455243198</v>
      </c>
      <c r="C37" s="40">
        <v>131.46920522330495</v>
      </c>
      <c r="D37" s="40">
        <v>317.17571665816632</v>
      </c>
      <c r="E37" s="26"/>
      <c r="F37" s="40">
        <v>134.75118820957613</v>
      </c>
      <c r="G37" s="40">
        <v>132.82275236357543</v>
      </c>
      <c r="H37" s="40">
        <v>72.586021878686751</v>
      </c>
      <c r="I37" s="40">
        <v>36.697915773745919</v>
      </c>
      <c r="J37" s="40">
        <v>283.5059482083185</v>
      </c>
      <c r="K37" s="26"/>
      <c r="L37" s="40">
        <v>660.36382643390334</v>
      </c>
      <c r="M37" s="44"/>
      <c r="N37" s="100" t="s">
        <v>33</v>
      </c>
      <c r="O37" s="100" t="s">
        <v>33</v>
      </c>
      <c r="P37" s="100" t="s">
        <v>33</v>
      </c>
      <c r="R37" s="100" t="s">
        <v>33</v>
      </c>
      <c r="S37" s="100" t="s">
        <v>33</v>
      </c>
      <c r="T37" s="100" t="s">
        <v>33</v>
      </c>
      <c r="U37" s="100" t="s">
        <v>33</v>
      </c>
      <c r="V37" s="100" t="s">
        <v>33</v>
      </c>
      <c r="X37" s="100" t="s">
        <v>33</v>
      </c>
      <c r="Y37" s="101"/>
      <c r="Z37" s="78">
        <f t="shared" si="49"/>
        <v>4.2630072286373499E-2</v>
      </c>
      <c r="AA37" s="78">
        <f t="shared" si="50"/>
        <v>3.3728423402032082E-2</v>
      </c>
      <c r="AB37" s="78">
        <f t="shared" si="51"/>
        <v>5.2540793664774821E-2</v>
      </c>
      <c r="AD37" s="78">
        <f t="shared" si="52"/>
        <v>0.10108669422655536</v>
      </c>
      <c r="AE37" s="78">
        <f t="shared" si="53"/>
        <v>8.4571705696488975E-2</v>
      </c>
      <c r="AF37" s="78">
        <f t="shared" si="54"/>
        <v>-5.9995836788296897E-3</v>
      </c>
      <c r="AG37" s="78">
        <f t="shared" si="55"/>
        <v>-2.9469139602180672E-2</v>
      </c>
      <c r="AH37" s="78">
        <f t="shared" si="56"/>
        <v>2.7557536819724948E-2</v>
      </c>
      <c r="AJ37" s="78">
        <f t="shared" si="57"/>
        <v>4.5566205268527504E-2</v>
      </c>
      <c r="AK37" s="26"/>
    </row>
    <row r="38" spans="1:37" ht="12.75" customHeight="1">
      <c r="A38" s="58">
        <v>45412</v>
      </c>
      <c r="B38" s="40">
        <v>196.88834501433553</v>
      </c>
      <c r="C38" s="40">
        <v>133.6330750546594</v>
      </c>
      <c r="D38" s="40">
        <v>267.29446133116573</v>
      </c>
      <c r="E38" s="26"/>
      <c r="F38" s="40">
        <v>122.48341175018439</v>
      </c>
      <c r="G38" s="40">
        <v>118.95595299628675</v>
      </c>
      <c r="H38" s="40">
        <v>65.975037935101525</v>
      </c>
      <c r="I38" s="40">
        <v>34.56694285836393</v>
      </c>
      <c r="J38" s="40">
        <v>255.83453586022389</v>
      </c>
      <c r="K38" s="26"/>
      <c r="L38" s="40">
        <v>597.81588140016061</v>
      </c>
      <c r="M38" s="44"/>
      <c r="N38" s="100" t="s">
        <v>33</v>
      </c>
      <c r="O38" s="100" t="s">
        <v>33</v>
      </c>
      <c r="P38" s="100" t="s">
        <v>33</v>
      </c>
      <c r="R38" s="100" t="s">
        <v>33</v>
      </c>
      <c r="S38" s="100" t="s">
        <v>33</v>
      </c>
      <c r="T38" s="100" t="s">
        <v>33</v>
      </c>
      <c r="U38" s="100" t="s">
        <v>33</v>
      </c>
      <c r="V38" s="100" t="s">
        <v>33</v>
      </c>
      <c r="X38" s="100" t="s">
        <v>33</v>
      </c>
      <c r="Y38" s="101"/>
      <c r="Z38" s="78">
        <f t="shared" si="49"/>
        <v>-7.0048348159782226E-2</v>
      </c>
      <c r="AA38" s="78">
        <f t="shared" si="50"/>
        <v>1.6459138302989285E-2</v>
      </c>
      <c r="AB38" s="78">
        <f t="shared" si="51"/>
        <v>-0.15726694291908772</v>
      </c>
      <c r="AD38" s="78">
        <f t="shared" si="52"/>
        <v>-9.1040209903840541E-2</v>
      </c>
      <c r="AE38" s="78">
        <f t="shared" si="53"/>
        <v>-0.10440078315295798</v>
      </c>
      <c r="AF38" s="78">
        <f t="shared" si="54"/>
        <v>-9.1077920686081781E-2</v>
      </c>
      <c r="AG38" s="78">
        <f t="shared" si="55"/>
        <v>-5.8067954826647394E-2</v>
      </c>
      <c r="AH38" s="78">
        <f t="shared" si="56"/>
        <v>-9.7604344892833872E-2</v>
      </c>
      <c r="AJ38" s="78">
        <f t="shared" si="57"/>
        <v>-9.4717400514674033E-2</v>
      </c>
      <c r="AK38" s="26"/>
    </row>
    <row r="39" spans="1:37" ht="12.75" customHeight="1">
      <c r="A39" s="58">
        <v>45443</v>
      </c>
      <c r="B39" s="40">
        <v>201.7858268084172</v>
      </c>
      <c r="C39" s="40">
        <v>103.85721385668195</v>
      </c>
      <c r="D39" s="40">
        <v>258.01136495801512</v>
      </c>
      <c r="E39" s="26"/>
      <c r="F39" s="40">
        <v>114.80433201753979</v>
      </c>
      <c r="G39" s="40">
        <v>112.72184308981431</v>
      </c>
      <c r="H39" s="40">
        <v>58.880698154750803</v>
      </c>
      <c r="I39" s="40">
        <v>30.006313765747819</v>
      </c>
      <c r="J39" s="40">
        <v>247.24121859526153</v>
      </c>
      <c r="K39" s="26"/>
      <c r="L39" s="40">
        <v>563.65440562311426</v>
      </c>
      <c r="M39" s="44"/>
      <c r="N39" s="100" t="s">
        <v>33</v>
      </c>
      <c r="O39" s="100" t="s">
        <v>33</v>
      </c>
      <c r="P39" s="100" t="s">
        <v>33</v>
      </c>
      <c r="R39" s="100" t="s">
        <v>33</v>
      </c>
      <c r="S39" s="100" t="s">
        <v>33</v>
      </c>
      <c r="T39" s="100" t="s">
        <v>33</v>
      </c>
      <c r="U39" s="100" t="s">
        <v>33</v>
      </c>
      <c r="V39" s="100" t="s">
        <v>33</v>
      </c>
      <c r="X39" s="100" t="s">
        <v>33</v>
      </c>
      <c r="Y39" s="101"/>
      <c r="Z39" s="78">
        <f t="shared" si="49"/>
        <v>2.4874411909577843E-2</v>
      </c>
      <c r="AA39" s="78">
        <f t="shared" si="50"/>
        <v>-0.22281804999097976</v>
      </c>
      <c r="AB39" s="78">
        <f t="shared" si="51"/>
        <v>-3.4729849346370356E-2</v>
      </c>
      <c r="AD39" s="78">
        <f t="shared" si="52"/>
        <v>-6.2694854943351475E-2</v>
      </c>
      <c r="AE39" s="78">
        <f t="shared" si="53"/>
        <v>-5.2406876238190736E-2</v>
      </c>
      <c r="AF39" s="78">
        <f t="shared" si="54"/>
        <v>-0.10753066617906759</v>
      </c>
      <c r="AG39" s="78">
        <f t="shared" si="55"/>
        <v>-0.13193614232253714</v>
      </c>
      <c r="AH39" s="78">
        <f t="shared" si="56"/>
        <v>-3.3589355854822367E-2</v>
      </c>
      <c r="AJ39" s="78">
        <f t="shared" si="57"/>
        <v>-5.7143807717245365E-2</v>
      </c>
      <c r="AK39" s="26"/>
    </row>
    <row r="40" spans="1:37" ht="12.75" customHeight="1">
      <c r="A40" s="58">
        <v>45473</v>
      </c>
      <c r="B40" s="40">
        <v>211.0750673942446</v>
      </c>
      <c r="C40" s="40">
        <v>104.86604539189378</v>
      </c>
      <c r="D40" s="40">
        <v>290.92769513072312</v>
      </c>
      <c r="E40" s="26"/>
      <c r="F40" s="40">
        <v>124.14251500964265</v>
      </c>
      <c r="G40" s="40">
        <v>124.97290422563556</v>
      </c>
      <c r="H40" s="40">
        <v>59.479710368039385</v>
      </c>
      <c r="I40" s="40">
        <v>27.700010835174538</v>
      </c>
      <c r="J40" s="40">
        <v>270.57366747836903</v>
      </c>
      <c r="K40" s="26"/>
      <c r="L40" s="40">
        <v>606.86880791686144</v>
      </c>
      <c r="M40" s="44"/>
      <c r="N40" s="100" t="s">
        <v>33</v>
      </c>
      <c r="O40" s="100" t="s">
        <v>33</v>
      </c>
      <c r="P40" s="100" t="s">
        <v>33</v>
      </c>
      <c r="R40" s="100" t="s">
        <v>33</v>
      </c>
      <c r="S40" s="100" t="s">
        <v>33</v>
      </c>
      <c r="T40" s="100" t="s">
        <v>33</v>
      </c>
      <c r="U40" s="100" t="s">
        <v>33</v>
      </c>
      <c r="V40" s="100" t="s">
        <v>33</v>
      </c>
      <c r="X40" s="100" t="s">
        <v>33</v>
      </c>
      <c r="Y40" s="101"/>
      <c r="Z40" s="78">
        <f t="shared" si="49"/>
        <v>4.6035148913837975E-2</v>
      </c>
      <c r="AA40" s="78">
        <f t="shared" si="50"/>
        <v>9.7136395032122458E-3</v>
      </c>
      <c r="AB40" s="78">
        <f t="shared" si="51"/>
        <v>0.12757705529004237</v>
      </c>
      <c r="AD40" s="78">
        <f t="shared" si="52"/>
        <v>8.1339988030035171E-2</v>
      </c>
      <c r="AE40" s="78">
        <f t="shared" si="53"/>
        <v>0.10868400302911896</v>
      </c>
      <c r="AF40" s="78">
        <f t="shared" si="54"/>
        <v>1.0173320494846205E-2</v>
      </c>
      <c r="AG40" s="78">
        <f t="shared" si="55"/>
        <v>-7.6860588360771032E-2</v>
      </c>
      <c r="AH40" s="78">
        <f t="shared" si="56"/>
        <v>9.437119350759704E-2</v>
      </c>
      <c r="AJ40" s="78">
        <f t="shared" si="57"/>
        <v>7.6668259597783228E-2</v>
      </c>
      <c r="AK40" s="26"/>
    </row>
    <row r="41" spans="1:37" ht="12.75" customHeight="1">
      <c r="A41" s="58">
        <v>45504</v>
      </c>
      <c r="B41" s="40">
        <v>191.81515589542531</v>
      </c>
      <c r="C41" s="40">
        <v>112.09220039908598</v>
      </c>
      <c r="D41" s="40">
        <v>283.45711467457102</v>
      </c>
      <c r="E41" s="26"/>
      <c r="F41" s="40">
        <v>113.02130426131744</v>
      </c>
      <c r="G41" s="40">
        <v>117.0842356152999</v>
      </c>
      <c r="H41" s="40">
        <v>61.327924026691207</v>
      </c>
      <c r="I41" s="40">
        <v>30.394889181629349</v>
      </c>
      <c r="J41" s="40">
        <v>265.53611788414435</v>
      </c>
      <c r="K41" s="26"/>
      <c r="L41" s="40">
        <v>587.36447096908228</v>
      </c>
      <c r="M41" s="44"/>
      <c r="N41" s="100" t="s">
        <v>33</v>
      </c>
      <c r="O41" s="100" t="s">
        <v>33</v>
      </c>
      <c r="P41" s="100" t="s">
        <v>33</v>
      </c>
      <c r="R41" s="100" t="s">
        <v>33</v>
      </c>
      <c r="S41" s="100" t="s">
        <v>33</v>
      </c>
      <c r="T41" s="100" t="s">
        <v>33</v>
      </c>
      <c r="U41" s="100" t="s">
        <v>33</v>
      </c>
      <c r="V41" s="100" t="s">
        <v>33</v>
      </c>
      <c r="X41" s="100" t="s">
        <v>33</v>
      </c>
      <c r="Y41" s="101"/>
      <c r="Z41" s="78">
        <f t="shared" ref="Z41:Z44" si="58">B41/B40-1</f>
        <v>-9.1246738596774901E-2</v>
      </c>
      <c r="AA41" s="78">
        <f t="shared" ref="AA41:AA44" si="59">C41/C40-1</f>
        <v>6.8908434376326655E-2</v>
      </c>
      <c r="AB41" s="78">
        <f t="shared" ref="AB41:AB44" si="60">D41/D40-1</f>
        <v>-2.5678478127685089E-2</v>
      </c>
      <c r="AD41" s="78">
        <f t="shared" ref="AD41:AD44" si="61">F41/F40-1</f>
        <v>-8.9584222999359864E-2</v>
      </c>
      <c r="AE41" s="78">
        <f t="shared" ref="AE41:AE44" si="62">G41/G40-1</f>
        <v>-6.312303182210488E-2</v>
      </c>
      <c r="AF41" s="78">
        <f t="shared" ref="AF41:AF44" si="63">H41/H40-1</f>
        <v>3.1073010396582834E-2</v>
      </c>
      <c r="AG41" s="78">
        <f t="shared" ref="AG41:AG44" si="64">I41/I40-1</f>
        <v>9.7287988892508004E-2</v>
      </c>
      <c r="AH41" s="78">
        <f t="shared" ref="AH41:AH44" si="65">J41/J40-1</f>
        <v>-1.8618033458955963E-2</v>
      </c>
      <c r="AJ41" s="78">
        <f t="shared" ref="AJ41:AJ44" si="66">L41/L40-1</f>
        <v>-3.2139297148472301E-2</v>
      </c>
      <c r="AK41" s="26"/>
    </row>
    <row r="42" spans="1:37" ht="12.75" customHeight="1">
      <c r="A42" s="58">
        <v>45535</v>
      </c>
      <c r="B42" s="40">
        <v>183.93913928838822</v>
      </c>
      <c r="C42" s="40">
        <v>121.31092988246493</v>
      </c>
      <c r="D42" s="40">
        <v>268.35251660168308</v>
      </c>
      <c r="E42" s="26"/>
      <c r="F42" s="40">
        <v>114.21253941380648</v>
      </c>
      <c r="G42" s="40">
        <v>113.9442853703063</v>
      </c>
      <c r="H42" s="40">
        <v>59.946139837196256</v>
      </c>
      <c r="I42" s="40">
        <v>30.828052039593238</v>
      </c>
      <c r="J42" s="40">
        <v>254.671569111634</v>
      </c>
      <c r="K42" s="26"/>
      <c r="L42" s="40">
        <v>573.60258577253626</v>
      </c>
      <c r="M42" s="44"/>
      <c r="N42" s="100" t="s">
        <v>33</v>
      </c>
      <c r="O42" s="100" t="s">
        <v>33</v>
      </c>
      <c r="P42" s="100" t="s">
        <v>33</v>
      </c>
      <c r="R42" s="100" t="s">
        <v>33</v>
      </c>
      <c r="S42" s="100" t="s">
        <v>33</v>
      </c>
      <c r="T42" s="100" t="s">
        <v>33</v>
      </c>
      <c r="U42" s="100" t="s">
        <v>33</v>
      </c>
      <c r="V42" s="100" t="s">
        <v>33</v>
      </c>
      <c r="X42" s="100" t="s">
        <v>33</v>
      </c>
      <c r="Y42" s="101"/>
      <c r="Z42" s="78">
        <f t="shared" si="58"/>
        <v>-4.1060449943439159E-2</v>
      </c>
      <c r="AA42" s="78">
        <f t="shared" si="59"/>
        <v>8.224238127681649E-2</v>
      </c>
      <c r="AB42" s="78">
        <f t="shared" si="60"/>
        <v>-5.3287066335339972E-2</v>
      </c>
      <c r="AD42" s="78">
        <f t="shared" si="61"/>
        <v>1.0539916879164446E-2</v>
      </c>
      <c r="AE42" s="78">
        <f t="shared" si="62"/>
        <v>-2.6817873717094098E-2</v>
      </c>
      <c r="AF42" s="78">
        <f t="shared" si="63"/>
        <v>-2.2531077179354209E-2</v>
      </c>
      <c r="AG42" s="78">
        <f t="shared" si="64"/>
        <v>1.4251174115998744E-2</v>
      </c>
      <c r="AH42" s="78">
        <f t="shared" si="65"/>
        <v>-4.0915521621245676E-2</v>
      </c>
      <c r="AJ42" s="78">
        <f t="shared" si="66"/>
        <v>-2.3429890428749545E-2</v>
      </c>
      <c r="AK42" s="26"/>
    </row>
    <row r="43" spans="1:37" ht="12.75" customHeight="1">
      <c r="A43" s="58">
        <v>45565</v>
      </c>
      <c r="B43" s="40">
        <v>207.86623697723749</v>
      </c>
      <c r="C43" s="40">
        <v>123.10878641563212</v>
      </c>
      <c r="D43" s="40">
        <v>266.8363356091528</v>
      </c>
      <c r="E43" s="26"/>
      <c r="F43" s="40">
        <v>123.49393514698819</v>
      </c>
      <c r="G43" s="40">
        <v>118.40750851275489</v>
      </c>
      <c r="H43" s="40">
        <v>57.498746423722736</v>
      </c>
      <c r="I43" s="40">
        <v>32.068429499908092</v>
      </c>
      <c r="J43" s="40">
        <v>266.34273941864831</v>
      </c>
      <c r="K43" s="26"/>
      <c r="L43" s="40">
        <v>597.81135900202241</v>
      </c>
      <c r="M43" s="44"/>
      <c r="N43" s="100" t="s">
        <v>33</v>
      </c>
      <c r="O43" s="100" t="s">
        <v>33</v>
      </c>
      <c r="P43" s="100" t="s">
        <v>33</v>
      </c>
      <c r="R43" s="100" t="s">
        <v>33</v>
      </c>
      <c r="S43" s="100" t="s">
        <v>33</v>
      </c>
      <c r="T43" s="100" t="s">
        <v>33</v>
      </c>
      <c r="U43" s="100" t="s">
        <v>33</v>
      </c>
      <c r="V43" s="100" t="s">
        <v>33</v>
      </c>
      <c r="X43" s="100" t="s">
        <v>33</v>
      </c>
      <c r="Y43" s="101"/>
      <c r="Z43" s="78">
        <f t="shared" si="58"/>
        <v>0.13008160080240061</v>
      </c>
      <c r="AA43" s="78">
        <f t="shared" si="59"/>
        <v>1.4820235364687129E-2</v>
      </c>
      <c r="AB43" s="78">
        <f t="shared" si="60"/>
        <v>-5.6499600291833874E-3</v>
      </c>
      <c r="AD43" s="78">
        <f t="shared" si="61"/>
        <v>8.1264244546336961E-2</v>
      </c>
      <c r="AE43" s="78">
        <f t="shared" si="62"/>
        <v>3.9170223657497116E-2</v>
      </c>
      <c r="AF43" s="78">
        <f t="shared" si="63"/>
        <v>-4.0826538958475656E-2</v>
      </c>
      <c r="AG43" s="78">
        <f t="shared" si="64"/>
        <v>4.0235349892422834E-2</v>
      </c>
      <c r="AH43" s="78">
        <f t="shared" si="65"/>
        <v>4.5828320560974412E-2</v>
      </c>
      <c r="AJ43" s="78">
        <f t="shared" si="66"/>
        <v>4.2204783991483197E-2</v>
      </c>
      <c r="AK43" s="26"/>
    </row>
    <row r="44" spans="1:37" ht="12.75" customHeight="1">
      <c r="A44" s="58">
        <v>45596</v>
      </c>
      <c r="B44" s="40">
        <v>191.27832016000409</v>
      </c>
      <c r="C44" s="40">
        <v>110.59574289741182</v>
      </c>
      <c r="D44" s="40">
        <v>252.33614861035102</v>
      </c>
      <c r="E44" s="26"/>
      <c r="F44" s="40">
        <v>108.93277097641824</v>
      </c>
      <c r="G44" s="40">
        <v>103.71620276994948</v>
      </c>
      <c r="H44" s="40">
        <v>57.928197666276482</v>
      </c>
      <c r="I44" s="40">
        <v>33.97705027027893</v>
      </c>
      <c r="J44" s="40">
        <v>249.65598998484367</v>
      </c>
      <c r="K44" s="26"/>
      <c r="L44" s="40">
        <v>554.210211667767</v>
      </c>
      <c r="M44" s="44"/>
      <c r="N44" s="100" t="s">
        <v>33</v>
      </c>
      <c r="O44" s="100" t="s">
        <v>33</v>
      </c>
      <c r="P44" s="100" t="s">
        <v>33</v>
      </c>
      <c r="R44" s="100" t="s">
        <v>33</v>
      </c>
      <c r="S44" s="100" t="s">
        <v>33</v>
      </c>
      <c r="T44" s="100" t="s">
        <v>33</v>
      </c>
      <c r="U44" s="100" t="s">
        <v>33</v>
      </c>
      <c r="V44" s="100" t="s">
        <v>33</v>
      </c>
      <c r="X44" s="100" t="s">
        <v>33</v>
      </c>
      <c r="Y44" s="101"/>
      <c r="Z44" s="78">
        <f t="shared" si="58"/>
        <v>-7.9800919372249313E-2</v>
      </c>
      <c r="AA44" s="78">
        <f t="shared" si="59"/>
        <v>-0.10164216448348817</v>
      </c>
      <c r="AB44" s="78">
        <f t="shared" si="60"/>
        <v>-5.4341126240171622E-2</v>
      </c>
      <c r="AD44" s="78">
        <f t="shared" si="61"/>
        <v>-0.11790995366078971</v>
      </c>
      <c r="AE44" s="78">
        <f t="shared" si="62"/>
        <v>-0.12407410583445277</v>
      </c>
      <c r="AF44" s="78">
        <f t="shared" si="63"/>
        <v>7.4688800932982691E-3</v>
      </c>
      <c r="AG44" s="78">
        <f t="shared" si="64"/>
        <v>5.9517126349337035E-2</v>
      </c>
      <c r="AH44" s="78">
        <f t="shared" si="65"/>
        <v>-6.2651414753137735E-2</v>
      </c>
      <c r="AJ44" s="78">
        <f t="shared" si="66"/>
        <v>-7.2934625074776993E-2</v>
      </c>
      <c r="AK44" s="26"/>
    </row>
    <row r="45" spans="1:37" ht="12.75" customHeight="1">
      <c r="A45" s="58">
        <v>45626</v>
      </c>
      <c r="B45" s="40">
        <v>236.3349934071623</v>
      </c>
      <c r="C45" s="40">
        <v>124.49790671277026</v>
      </c>
      <c r="D45" s="40">
        <v>316.99718105468224</v>
      </c>
      <c r="E45" s="26"/>
      <c r="F45" s="40">
        <v>130.30294658598623</v>
      </c>
      <c r="G45" s="40">
        <v>127.78970754851152</v>
      </c>
      <c r="H45" s="40">
        <v>70.442722207345199</v>
      </c>
      <c r="I45" s="40">
        <v>40.498890615473577</v>
      </c>
      <c r="J45" s="40">
        <v>308.79581421729836</v>
      </c>
      <c r="K45" s="26"/>
      <c r="L45" s="40">
        <v>677.83008117461486</v>
      </c>
      <c r="M45" s="44"/>
      <c r="N45" s="100" t="s">
        <v>33</v>
      </c>
      <c r="O45" s="100" t="s">
        <v>33</v>
      </c>
      <c r="P45" s="100" t="s">
        <v>33</v>
      </c>
      <c r="R45" s="100" t="s">
        <v>33</v>
      </c>
      <c r="S45" s="100" t="s">
        <v>33</v>
      </c>
      <c r="T45" s="100" t="s">
        <v>33</v>
      </c>
      <c r="U45" s="100" t="s">
        <v>33</v>
      </c>
      <c r="V45" s="100" t="s">
        <v>33</v>
      </c>
      <c r="X45" s="100" t="s">
        <v>33</v>
      </c>
      <c r="Y45" s="101"/>
      <c r="Z45" s="78">
        <f t="shared" ref="Z45:Z47" si="67">B45/B44-1</f>
        <v>0.23555556745515305</v>
      </c>
      <c r="AA45" s="78">
        <f t="shared" ref="AA45:AA47" si="68">C45/C44-1</f>
        <v>0.12570252209665989</v>
      </c>
      <c r="AB45" s="78">
        <f t="shared" ref="AB45:AB47" si="69">D45/D44-1</f>
        <v>0.25624958136370157</v>
      </c>
      <c r="AD45" s="78">
        <f t="shared" ref="AD45:AD47" si="70">F45/F44-1</f>
        <v>0.19617765542927579</v>
      </c>
      <c r="AE45" s="78">
        <f t="shared" ref="AE45:AE47" si="71">G45/G44-1</f>
        <v>0.23210939212611681</v>
      </c>
      <c r="AF45" s="78">
        <f t="shared" ref="AF45:AF47" si="72">H45/H44-1</f>
        <v>0.21603510976061635</v>
      </c>
      <c r="AG45" s="78">
        <f t="shared" ref="AG45:AG47" si="73">I45/I44-1</f>
        <v>0.19194839732451885</v>
      </c>
      <c r="AH45" s="78">
        <f t="shared" ref="AH45:AH47" si="74">J45/J44-1</f>
        <v>0.23688526053809089</v>
      </c>
      <c r="AJ45" s="78">
        <f t="shared" ref="AJ45:AJ47" si="75">L45/L44-1</f>
        <v>0.22305592156961995</v>
      </c>
      <c r="AK45" s="26"/>
    </row>
    <row r="46" spans="1:37" ht="12.75" customHeight="1">
      <c r="A46" s="58">
        <v>45657</v>
      </c>
      <c r="B46" s="40">
        <v>218.03856972023931</v>
      </c>
      <c r="C46" s="40">
        <v>130.35192182596757</v>
      </c>
      <c r="D46" s="40">
        <v>324.65962982006107</v>
      </c>
      <c r="E46" s="26"/>
      <c r="F46" s="40">
        <v>129.8596669467891</v>
      </c>
      <c r="G46" s="40">
        <v>131.76324501401083</v>
      </c>
      <c r="H46" s="40">
        <v>64.232382120295185</v>
      </c>
      <c r="I46" s="40">
        <v>34.554114983818735</v>
      </c>
      <c r="J46" s="40">
        <v>312.64071230135448</v>
      </c>
      <c r="K46" s="26"/>
      <c r="L46" s="40">
        <v>673.05012136626794</v>
      </c>
      <c r="M46" s="44"/>
      <c r="N46" s="100" t="s">
        <v>33</v>
      </c>
      <c r="O46" s="100" t="s">
        <v>33</v>
      </c>
      <c r="P46" s="100" t="s">
        <v>33</v>
      </c>
      <c r="R46" s="100" t="s">
        <v>33</v>
      </c>
      <c r="S46" s="100" t="s">
        <v>33</v>
      </c>
      <c r="T46" s="100" t="s">
        <v>33</v>
      </c>
      <c r="U46" s="100" t="s">
        <v>33</v>
      </c>
      <c r="V46" s="100" t="s">
        <v>33</v>
      </c>
      <c r="X46" s="100" t="s">
        <v>33</v>
      </c>
      <c r="Y46" s="101"/>
      <c r="Z46" s="78">
        <f t="shared" si="67"/>
        <v>-7.7417327934173441E-2</v>
      </c>
      <c r="AA46" s="78">
        <f t="shared" si="68"/>
        <v>4.7020992302329478E-2</v>
      </c>
      <c r="AB46" s="78">
        <f t="shared" si="69"/>
        <v>2.4171977617861051E-2</v>
      </c>
      <c r="AD46" s="78">
        <f t="shared" si="70"/>
        <v>-3.4019156957790786E-3</v>
      </c>
      <c r="AE46" s="78">
        <f t="shared" si="71"/>
        <v>3.1094346655350824E-2</v>
      </c>
      <c r="AF46" s="78">
        <f t="shared" si="72"/>
        <v>-8.8161557254561207E-2</v>
      </c>
      <c r="AG46" s="78">
        <f t="shared" si="73"/>
        <v>-0.14678860436200436</v>
      </c>
      <c r="AH46" s="78">
        <f t="shared" si="74"/>
        <v>1.2451263608613816E-2</v>
      </c>
      <c r="AJ46" s="78">
        <f t="shared" si="75"/>
        <v>-7.0518555329732724E-3</v>
      </c>
      <c r="AK46" s="26"/>
    </row>
    <row r="47" spans="1:37" ht="12.75" customHeight="1">
      <c r="A47" s="58">
        <v>45688</v>
      </c>
      <c r="B47" s="40">
        <v>232.03497113150567</v>
      </c>
      <c r="C47" s="40">
        <v>130.37745188141318</v>
      </c>
      <c r="D47" s="40">
        <v>330.40954335500783</v>
      </c>
      <c r="E47" s="26"/>
      <c r="F47" s="40">
        <v>130.76552916585788</v>
      </c>
      <c r="G47" s="40">
        <v>133.8420049217836</v>
      </c>
      <c r="H47" s="40">
        <v>69.905253328923564</v>
      </c>
      <c r="I47" s="40">
        <v>38.47203006207755</v>
      </c>
      <c r="J47" s="40">
        <v>319.83714888928381</v>
      </c>
      <c r="K47" s="26"/>
      <c r="L47" s="40">
        <v>692.82196636792673</v>
      </c>
      <c r="M47" s="44"/>
      <c r="N47" s="78">
        <f t="shared" ref="N47" si="76">B47/B35-1</f>
        <v>0.23539535083441976</v>
      </c>
      <c r="O47" s="78">
        <f t="shared" ref="O47" si="77">C47/C35-1</f>
        <v>-2.9886437643085628E-2</v>
      </c>
      <c r="P47" s="78">
        <f t="shared" ref="P47" si="78">D47/D35-1</f>
        <v>0.25650250828712551</v>
      </c>
      <c r="R47" s="78">
        <f t="shared" ref="R47" si="79">F47/F35-1</f>
        <v>0.13579863890343447</v>
      </c>
      <c r="S47" s="78">
        <f t="shared" ref="S47" si="80">G47/G35-1</f>
        <v>0.20754878112289732</v>
      </c>
      <c r="T47" s="78">
        <f t="shared" ref="T47" si="81">H47/H35-1</f>
        <v>1.5160969123232615E-2</v>
      </c>
      <c r="U47" s="78">
        <f t="shared" ref="U47" si="82">I47/I35-1</f>
        <v>8.8004947540427869E-2</v>
      </c>
      <c r="V47" s="78">
        <f t="shared" ref="V47" si="83">J47/J35-1</f>
        <v>0.25433176996033446</v>
      </c>
      <c r="X47" s="78">
        <f t="shared" ref="X47" si="84">L47/L35-1</f>
        <v>0.183954514975329</v>
      </c>
      <c r="Y47" s="101"/>
      <c r="Z47" s="78">
        <f t="shared" si="67"/>
        <v>6.4192318951756366E-2</v>
      </c>
      <c r="AA47" s="78">
        <f t="shared" si="68"/>
        <v>1.9585484500717065E-4</v>
      </c>
      <c r="AB47" s="78">
        <f t="shared" si="69"/>
        <v>1.7710589820279177E-2</v>
      </c>
      <c r="AD47" s="78">
        <f t="shared" si="70"/>
        <v>6.9757010807671715E-3</v>
      </c>
      <c r="AE47" s="78">
        <f t="shared" si="71"/>
        <v>1.5776477784466447E-2</v>
      </c>
      <c r="AF47" s="78">
        <f t="shared" si="72"/>
        <v>8.8317932814700129E-2</v>
      </c>
      <c r="AG47" s="78">
        <f t="shared" si="73"/>
        <v>0.11338490596832029</v>
      </c>
      <c r="AH47" s="78">
        <f t="shared" si="74"/>
        <v>2.3018232446299747E-2</v>
      </c>
      <c r="AJ47" s="78">
        <f t="shared" si="75"/>
        <v>2.9376482336148424E-2</v>
      </c>
      <c r="AK47" s="26"/>
    </row>
    <row r="48" spans="1:37" ht="12.75" customHeight="1">
      <c r="F48" s="40"/>
      <c r="G48" s="40"/>
      <c r="H48" s="40"/>
      <c r="I48" s="40"/>
      <c r="J48" s="40"/>
      <c r="L48" s="40"/>
      <c r="M48" s="44"/>
    </row>
    <row r="49" spans="6:13" ht="12.75" customHeight="1">
      <c r="F49" s="40"/>
      <c r="G49" s="40"/>
      <c r="H49" s="40"/>
      <c r="I49" s="40"/>
      <c r="J49" s="40"/>
      <c r="L49" s="40"/>
      <c r="M49" s="44"/>
    </row>
    <row r="50" spans="6:13" ht="12.75" customHeight="1"/>
    <row r="51" spans="6:13" ht="12.75" customHeight="1"/>
    <row r="52" spans="6:13" ht="12.75" customHeight="1"/>
    <row r="53" spans="6:13" ht="12.75" customHeight="1"/>
    <row r="54" spans="6:13" ht="12.75" customHeight="1"/>
    <row r="55" spans="6:13" ht="12.75" customHeight="1"/>
    <row r="56" spans="6:13" ht="12.75" customHeight="1"/>
    <row r="57" spans="6:13" ht="12.75" customHeight="1"/>
    <row r="58" spans="6:13" ht="12.75" customHeight="1"/>
    <row r="59" spans="6:13" ht="12.75" customHeight="1"/>
    <row r="60" spans="6:13" ht="12.75" customHeight="1"/>
    <row r="61" spans="6:13" ht="12.75" customHeight="1"/>
    <row r="62" spans="6:13" ht="12.75" customHeight="1"/>
    <row r="63" spans="6:13" ht="12.75" customHeight="1"/>
    <row r="64" spans="6:13" ht="12.75" customHeight="1"/>
    <row r="65" ht="12.75" customHeight="1"/>
    <row r="66" ht="12.75" customHeight="1"/>
    <row r="67" ht="12.75" customHeight="1"/>
  </sheetData>
  <mergeCells count="4">
    <mergeCell ref="B8:D8"/>
    <mergeCell ref="N8:X8"/>
    <mergeCell ref="F8:J8"/>
    <mergeCell ref="Z8:AJ8"/>
  </mergeCells>
  <phoneticPr fontId="67" type="noConversion"/>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53"/>
  <sheetViews>
    <sheetView zoomScaleNormal="100" workbookViewId="0">
      <pane xSplit="1" ySplit="9" topLeftCell="B18" activePane="bottomRight" state="frozen"/>
      <selection pane="topRight" activeCell="B1" sqref="B1"/>
      <selection pane="bottomLeft" activeCell="A10" sqref="A10"/>
      <selection pane="bottomRight" activeCell="A48" sqref="A48"/>
    </sheetView>
  </sheetViews>
  <sheetFormatPr defaultColWidth="9.125" defaultRowHeight="12"/>
  <cols>
    <col min="1" max="1" width="8.125" style="60" customWidth="1"/>
    <col min="2" max="7" width="8.125" style="32" customWidth="1"/>
    <col min="8" max="8" width="1.625" style="21" customWidth="1"/>
    <col min="9" max="14" width="8.125" style="32" customWidth="1"/>
    <col min="15" max="15" width="2.625" style="21" customWidth="1"/>
    <col min="16" max="21" width="8.125" style="72" customWidth="1"/>
    <col min="22" max="22" width="1.625" style="95" customWidth="1"/>
    <col min="23" max="28" width="8.125" style="72" customWidth="1"/>
    <col min="29" max="29" width="1.625" style="95" customWidth="1"/>
    <col min="30" max="35" width="8.125" style="72" customWidth="1"/>
    <col min="36" max="36" width="1.625" style="95" customWidth="1"/>
    <col min="37" max="42" width="8.125" style="72" customWidth="1"/>
    <col min="43" max="43" width="1.625" style="21" customWidth="1"/>
    <col min="44" max="16384" width="9.125" style="33"/>
  </cols>
  <sheetData>
    <row r="1" spans="1:43" s="10" customFormat="1" ht="12.75">
      <c r="A1" s="31" t="s">
        <v>40</v>
      </c>
      <c r="B1" s="31" t="s">
        <v>60</v>
      </c>
      <c r="C1" s="9"/>
      <c r="D1" s="9"/>
      <c r="E1" s="9"/>
      <c r="F1" s="9"/>
      <c r="G1" s="9"/>
      <c r="H1" s="63"/>
      <c r="I1" s="9"/>
      <c r="J1" s="9"/>
      <c r="K1" s="9"/>
      <c r="L1" s="9"/>
      <c r="M1" s="9"/>
      <c r="N1" s="9"/>
      <c r="O1" s="63"/>
      <c r="P1" s="70"/>
      <c r="Q1" s="70"/>
      <c r="R1" s="70"/>
      <c r="S1" s="70"/>
      <c r="T1" s="70"/>
      <c r="U1" s="70"/>
      <c r="V1" s="108"/>
      <c r="W1" s="70"/>
      <c r="X1" s="70"/>
      <c r="Y1" s="70"/>
      <c r="Z1" s="70"/>
      <c r="AA1" s="70"/>
      <c r="AB1" s="70"/>
      <c r="AC1" s="108"/>
      <c r="AD1" s="70"/>
      <c r="AE1" s="70"/>
      <c r="AF1" s="70"/>
      <c r="AG1" s="70"/>
      <c r="AH1" s="70"/>
      <c r="AI1" s="70"/>
      <c r="AJ1" s="108"/>
      <c r="AK1" s="70"/>
      <c r="AL1" s="70"/>
      <c r="AM1" s="70"/>
      <c r="AN1" s="70"/>
      <c r="AO1" s="70"/>
      <c r="AP1" s="70"/>
      <c r="AQ1" s="63"/>
    </row>
    <row r="2" spans="1:43" s="10" customFormat="1" ht="12.75">
      <c r="A2" s="31" t="s">
        <v>43</v>
      </c>
      <c r="B2" s="8" t="s">
        <v>51</v>
      </c>
      <c r="C2" s="9"/>
      <c r="D2" s="9"/>
      <c r="E2" s="9"/>
      <c r="F2" s="9"/>
      <c r="G2" s="9"/>
      <c r="H2" s="63"/>
      <c r="I2" s="9"/>
      <c r="J2" s="9"/>
      <c r="K2" s="9"/>
      <c r="L2" s="9"/>
      <c r="M2" s="9"/>
      <c r="N2" s="9"/>
      <c r="O2" s="63"/>
      <c r="P2" s="70"/>
      <c r="Q2" s="70"/>
      <c r="R2" s="70"/>
      <c r="S2" s="70"/>
      <c r="T2" s="70"/>
      <c r="U2" s="70"/>
      <c r="V2" s="108"/>
      <c r="W2" s="70"/>
      <c r="X2" s="70"/>
      <c r="Y2" s="70"/>
      <c r="Z2" s="70"/>
      <c r="AA2" s="70"/>
      <c r="AB2" s="70"/>
      <c r="AC2" s="108"/>
      <c r="AD2" s="70"/>
      <c r="AE2" s="70"/>
      <c r="AF2" s="70"/>
      <c r="AG2" s="70"/>
      <c r="AH2" s="70"/>
      <c r="AI2" s="70"/>
      <c r="AJ2" s="108"/>
      <c r="AK2" s="70"/>
      <c r="AL2" s="70"/>
      <c r="AM2" s="70"/>
      <c r="AN2" s="70"/>
      <c r="AO2" s="70"/>
      <c r="AP2" s="70"/>
      <c r="AQ2" s="63"/>
    </row>
    <row r="3" spans="1:43" s="10" customFormat="1" ht="12.75">
      <c r="A3" s="8" t="s">
        <v>41</v>
      </c>
      <c r="B3" s="8" t="s">
        <v>61</v>
      </c>
      <c r="C3" s="9"/>
      <c r="D3" s="9"/>
      <c r="E3" s="9"/>
      <c r="F3" s="9"/>
      <c r="G3" s="9"/>
      <c r="H3" s="63"/>
      <c r="I3" s="9"/>
      <c r="J3" s="9"/>
      <c r="K3" s="9"/>
      <c r="L3" s="9"/>
      <c r="M3" s="9"/>
      <c r="N3" s="9"/>
      <c r="O3" s="63"/>
      <c r="P3" s="70"/>
      <c r="Q3" s="70"/>
      <c r="R3" s="70"/>
      <c r="S3" s="70"/>
      <c r="T3" s="70"/>
      <c r="U3" s="70"/>
      <c r="V3" s="108"/>
      <c r="W3" s="70"/>
      <c r="X3" s="70"/>
      <c r="Y3" s="70"/>
      <c r="Z3" s="70"/>
      <c r="AA3" s="70"/>
      <c r="AB3" s="70"/>
      <c r="AC3" s="108"/>
      <c r="AD3" s="70"/>
      <c r="AE3" s="70"/>
      <c r="AF3" s="70"/>
      <c r="AG3" s="70"/>
      <c r="AH3" s="70"/>
      <c r="AI3" s="70"/>
      <c r="AJ3" s="108"/>
      <c r="AK3" s="70"/>
      <c r="AL3" s="70"/>
      <c r="AM3" s="70"/>
      <c r="AN3" s="70"/>
      <c r="AO3" s="70"/>
      <c r="AP3" s="70"/>
      <c r="AQ3" s="63"/>
    </row>
    <row r="4" spans="1:43" s="14" customFormat="1" ht="11.25">
      <c r="A4" s="17" t="s">
        <v>45</v>
      </c>
      <c r="B4" s="17" t="s">
        <v>52</v>
      </c>
      <c r="C4" s="18"/>
      <c r="D4" s="18"/>
      <c r="E4" s="18"/>
      <c r="F4" s="18"/>
      <c r="G4" s="18"/>
      <c r="H4" s="28"/>
      <c r="I4" s="18"/>
      <c r="J4" s="18"/>
      <c r="K4" s="18"/>
      <c r="L4" s="18"/>
      <c r="M4" s="18"/>
      <c r="N4" s="18"/>
      <c r="O4" s="28"/>
      <c r="P4" s="71"/>
      <c r="Q4" s="71"/>
      <c r="R4" s="71"/>
      <c r="S4" s="71"/>
      <c r="T4" s="71"/>
      <c r="U4" s="71"/>
      <c r="V4" s="92"/>
      <c r="W4" s="71"/>
      <c r="X4" s="71"/>
      <c r="Y4" s="71"/>
      <c r="Z4" s="71"/>
      <c r="AA4" s="71"/>
      <c r="AB4" s="71"/>
      <c r="AC4" s="92"/>
      <c r="AD4" s="71"/>
      <c r="AE4" s="71"/>
      <c r="AF4" s="71"/>
      <c r="AG4" s="71"/>
      <c r="AH4" s="71"/>
      <c r="AI4" s="71"/>
      <c r="AJ4" s="92"/>
      <c r="AK4" s="71"/>
      <c r="AL4" s="71"/>
      <c r="AM4" s="71"/>
      <c r="AN4" s="71"/>
      <c r="AO4" s="71"/>
      <c r="AP4" s="71"/>
      <c r="AQ4" s="28"/>
    </row>
    <row r="5" spans="1:43" s="14" customFormat="1" ht="11.25">
      <c r="A5" s="15"/>
      <c r="B5" s="17"/>
      <c r="C5" s="18"/>
      <c r="D5" s="18"/>
      <c r="E5" s="18"/>
      <c r="F5" s="18"/>
      <c r="G5" s="18"/>
      <c r="H5" s="28"/>
      <c r="I5" s="18"/>
      <c r="J5" s="18"/>
      <c r="K5" s="18"/>
      <c r="L5" s="18"/>
      <c r="M5" s="18"/>
      <c r="N5" s="18"/>
      <c r="O5" s="28"/>
      <c r="P5" s="93"/>
      <c r="Q5" s="93"/>
      <c r="R5" s="93"/>
      <c r="S5" s="93"/>
      <c r="T5" s="93"/>
      <c r="U5" s="93"/>
      <c r="V5" s="92"/>
      <c r="W5" s="93"/>
      <c r="X5" s="93"/>
      <c r="Y5" s="93"/>
      <c r="Z5" s="93"/>
      <c r="AA5" s="93"/>
      <c r="AB5" s="93"/>
      <c r="AC5" s="92"/>
      <c r="AD5" s="93"/>
      <c r="AE5" s="93"/>
      <c r="AF5" s="93"/>
      <c r="AG5" s="93"/>
      <c r="AH5" s="93"/>
      <c r="AI5" s="93"/>
      <c r="AJ5" s="92"/>
      <c r="AK5" s="93"/>
      <c r="AL5" s="93"/>
      <c r="AM5" s="93"/>
      <c r="AN5" s="93"/>
      <c r="AO5" s="93"/>
      <c r="AP5" s="93"/>
      <c r="AQ5" s="28"/>
    </row>
    <row r="6" spans="1:43">
      <c r="A6" s="41"/>
      <c r="P6" s="73"/>
      <c r="Q6" s="73"/>
      <c r="R6" s="73"/>
      <c r="S6" s="73"/>
      <c r="T6" s="73"/>
      <c r="U6" s="73"/>
      <c r="W6" s="73"/>
      <c r="X6" s="73"/>
      <c r="Y6" s="73"/>
      <c r="Z6" s="73"/>
      <c r="AA6" s="73"/>
      <c r="AB6" s="73"/>
      <c r="AD6" s="73"/>
      <c r="AE6" s="73"/>
      <c r="AF6" s="73"/>
      <c r="AG6" s="73"/>
      <c r="AH6" s="73"/>
      <c r="AI6" s="73"/>
      <c r="AK6" s="73"/>
      <c r="AL6" s="73"/>
      <c r="AM6" s="73"/>
      <c r="AN6" s="73"/>
      <c r="AO6" s="73"/>
      <c r="AP6" s="73"/>
    </row>
    <row r="7" spans="1:43">
      <c r="A7" s="41"/>
    </row>
    <row r="8" spans="1:43">
      <c r="A8" s="41"/>
      <c r="B8" s="118" t="s">
        <v>23</v>
      </c>
      <c r="C8" s="118"/>
      <c r="D8" s="118"/>
      <c r="E8" s="118"/>
      <c r="F8" s="118"/>
      <c r="G8" s="118"/>
      <c r="H8" s="22"/>
      <c r="I8" s="118" t="s">
        <v>26</v>
      </c>
      <c r="J8" s="118"/>
      <c r="K8" s="118"/>
      <c r="L8" s="118"/>
      <c r="M8" s="118"/>
      <c r="N8" s="118"/>
      <c r="O8" s="22"/>
      <c r="P8" s="116" t="s">
        <v>37</v>
      </c>
      <c r="Q8" s="116"/>
      <c r="R8" s="116"/>
      <c r="S8" s="116"/>
      <c r="T8" s="116"/>
      <c r="U8" s="116"/>
      <c r="V8" s="96"/>
      <c r="W8" s="116" t="s">
        <v>38</v>
      </c>
      <c r="X8" s="116"/>
      <c r="Y8" s="116"/>
      <c r="Z8" s="116"/>
      <c r="AA8" s="116"/>
      <c r="AB8" s="116"/>
      <c r="AC8" s="96"/>
      <c r="AD8" s="116" t="s">
        <v>64</v>
      </c>
      <c r="AE8" s="116"/>
      <c r="AF8" s="116"/>
      <c r="AG8" s="116"/>
      <c r="AH8" s="116"/>
      <c r="AI8" s="116"/>
      <c r="AJ8" s="96"/>
      <c r="AK8" s="116" t="s">
        <v>65</v>
      </c>
      <c r="AL8" s="116"/>
      <c r="AM8" s="116"/>
      <c r="AN8" s="116"/>
      <c r="AO8" s="116"/>
      <c r="AP8" s="116"/>
      <c r="AQ8" s="22"/>
    </row>
    <row r="9" spans="1:43" s="34" customFormat="1" ht="24.75" thickBot="1">
      <c r="A9" s="66"/>
      <c r="B9" s="39" t="s">
        <v>20</v>
      </c>
      <c r="C9" s="39" t="s">
        <v>5</v>
      </c>
      <c r="D9" s="39" t="s">
        <v>11</v>
      </c>
      <c r="E9" s="43" t="s">
        <v>21</v>
      </c>
      <c r="F9" s="39" t="s">
        <v>6</v>
      </c>
      <c r="G9" s="39" t="s">
        <v>36</v>
      </c>
      <c r="H9" s="23"/>
      <c r="I9" s="39" t="s">
        <v>20</v>
      </c>
      <c r="J9" s="39" t="s">
        <v>5</v>
      </c>
      <c r="K9" s="39" t="s">
        <v>11</v>
      </c>
      <c r="L9" s="43" t="s">
        <v>21</v>
      </c>
      <c r="M9" s="39" t="s">
        <v>6</v>
      </c>
      <c r="N9" s="39" t="s">
        <v>36</v>
      </c>
      <c r="O9" s="23"/>
      <c r="P9" s="97" t="s">
        <v>20</v>
      </c>
      <c r="Q9" s="97" t="s">
        <v>5</v>
      </c>
      <c r="R9" s="97" t="s">
        <v>11</v>
      </c>
      <c r="S9" s="99" t="s">
        <v>21</v>
      </c>
      <c r="T9" s="97" t="s">
        <v>6</v>
      </c>
      <c r="U9" s="97" t="s">
        <v>36</v>
      </c>
      <c r="V9" s="98"/>
      <c r="W9" s="97" t="s">
        <v>20</v>
      </c>
      <c r="X9" s="97" t="s">
        <v>5</v>
      </c>
      <c r="Y9" s="97" t="s">
        <v>11</v>
      </c>
      <c r="Z9" s="99" t="s">
        <v>21</v>
      </c>
      <c r="AA9" s="97" t="s">
        <v>6</v>
      </c>
      <c r="AB9" s="97" t="s">
        <v>36</v>
      </c>
      <c r="AC9" s="98"/>
      <c r="AD9" s="97" t="s">
        <v>20</v>
      </c>
      <c r="AE9" s="97" t="s">
        <v>5</v>
      </c>
      <c r="AF9" s="97" t="s">
        <v>11</v>
      </c>
      <c r="AG9" s="99" t="s">
        <v>21</v>
      </c>
      <c r="AH9" s="97" t="s">
        <v>6</v>
      </c>
      <c r="AI9" s="97" t="s">
        <v>36</v>
      </c>
      <c r="AJ9" s="98"/>
      <c r="AK9" s="97" t="s">
        <v>20</v>
      </c>
      <c r="AL9" s="97" t="s">
        <v>5</v>
      </c>
      <c r="AM9" s="97" t="s">
        <v>11</v>
      </c>
      <c r="AN9" s="99" t="s">
        <v>21</v>
      </c>
      <c r="AO9" s="97" t="s">
        <v>6</v>
      </c>
      <c r="AP9" s="97" t="s">
        <v>36</v>
      </c>
      <c r="AQ9" s="23"/>
    </row>
    <row r="10" spans="1:43" ht="12.75" customHeight="1" thickTop="1">
      <c r="A10" s="53">
        <v>2014</v>
      </c>
      <c r="B10" s="46">
        <v>17823.07</v>
      </c>
      <c r="C10" s="46">
        <v>2058.9</v>
      </c>
      <c r="D10" s="46">
        <v>4736.05</v>
      </c>
      <c r="E10" s="46">
        <v>1204.6959999999999</v>
      </c>
      <c r="F10" s="46">
        <v>10839.24</v>
      </c>
      <c r="G10" s="47">
        <v>19.2</v>
      </c>
      <c r="I10" s="46">
        <v>16777.689999999999</v>
      </c>
      <c r="J10" s="46">
        <v>1931.38</v>
      </c>
      <c r="K10" s="46">
        <v>4375.1000000000004</v>
      </c>
      <c r="L10" s="46">
        <v>1151.683</v>
      </c>
      <c r="M10" s="46">
        <v>10655.4</v>
      </c>
      <c r="N10" s="47">
        <v>14.18</v>
      </c>
      <c r="P10" s="100" t="s">
        <v>33</v>
      </c>
      <c r="Q10" s="100" t="s">
        <v>33</v>
      </c>
      <c r="R10" s="100" t="s">
        <v>33</v>
      </c>
      <c r="S10" s="100" t="s">
        <v>33</v>
      </c>
      <c r="T10" s="100" t="s">
        <v>33</v>
      </c>
      <c r="U10" s="100" t="s">
        <v>33</v>
      </c>
      <c r="W10" s="100" t="s">
        <v>33</v>
      </c>
      <c r="X10" s="100" t="s">
        <v>33</v>
      </c>
      <c r="Y10" s="100" t="s">
        <v>33</v>
      </c>
      <c r="Z10" s="100" t="s">
        <v>33</v>
      </c>
      <c r="AA10" s="100" t="s">
        <v>33</v>
      </c>
      <c r="AB10" s="100" t="s">
        <v>33</v>
      </c>
      <c r="AD10" s="100" t="s">
        <v>33</v>
      </c>
      <c r="AE10" s="100" t="s">
        <v>33</v>
      </c>
      <c r="AF10" s="100" t="s">
        <v>33</v>
      </c>
      <c r="AG10" s="100" t="s">
        <v>33</v>
      </c>
      <c r="AH10" s="100" t="s">
        <v>33</v>
      </c>
      <c r="AI10" s="100" t="s">
        <v>33</v>
      </c>
      <c r="AK10" s="100" t="s">
        <v>33</v>
      </c>
      <c r="AL10" s="100" t="s">
        <v>33</v>
      </c>
      <c r="AM10" s="100" t="s">
        <v>33</v>
      </c>
      <c r="AN10" s="100" t="s">
        <v>33</v>
      </c>
      <c r="AO10" s="100" t="s">
        <v>33</v>
      </c>
      <c r="AP10" s="100" t="s">
        <v>33</v>
      </c>
    </row>
    <row r="11" spans="1:43" ht="12.75" customHeight="1">
      <c r="A11" s="53">
        <v>2015</v>
      </c>
      <c r="B11" s="46">
        <v>17425.03</v>
      </c>
      <c r="C11" s="46">
        <v>2043.94</v>
      </c>
      <c r="D11" s="46">
        <v>5007.41</v>
      </c>
      <c r="E11" s="46">
        <v>1135.8889999999999</v>
      </c>
      <c r="F11" s="46">
        <v>10143.42</v>
      </c>
      <c r="G11" s="47">
        <v>18.21</v>
      </c>
      <c r="I11" s="46">
        <v>17587.03</v>
      </c>
      <c r="J11" s="46">
        <v>2061.0700000000002</v>
      </c>
      <c r="K11" s="46">
        <v>4945.55</v>
      </c>
      <c r="L11" s="46">
        <v>1205.6199999999999</v>
      </c>
      <c r="M11" s="46">
        <v>10673.22</v>
      </c>
      <c r="N11" s="47">
        <v>16.670000000000002</v>
      </c>
      <c r="P11" s="78">
        <f t="shared" ref="P11:P17" si="0">B11/B10-1</f>
        <v>-2.2332852869904052E-2</v>
      </c>
      <c r="Q11" s="78">
        <f t="shared" ref="Q11:Q17" si="1">C11/C10-1</f>
        <v>-7.26601583369757E-3</v>
      </c>
      <c r="R11" s="78">
        <f t="shared" ref="R11:R17" si="2">D11/D10-1</f>
        <v>5.7296692391338722E-2</v>
      </c>
      <c r="S11" s="78">
        <f t="shared" ref="S11:S17" si="3">E11/E10-1</f>
        <v>-5.7115654073724875E-2</v>
      </c>
      <c r="T11" s="78">
        <f t="shared" ref="T11:T17" si="4">F11/F10-1</f>
        <v>-6.4194537624409076E-2</v>
      </c>
      <c r="U11" s="78">
        <f t="shared" ref="U11:U17" si="5">G11/G10-1</f>
        <v>-5.1562499999999956E-2</v>
      </c>
      <c r="W11" s="78">
        <f t="shared" ref="W11:W17" si="6">I11/I10-1</f>
        <v>4.8239060323560734E-2</v>
      </c>
      <c r="X11" s="78">
        <f t="shared" ref="X11:X17" si="7">J11/J10-1</f>
        <v>6.714887800432856E-2</v>
      </c>
      <c r="Y11" s="78">
        <f t="shared" ref="Y11:Y17" si="8">K11/K10-1</f>
        <v>0.13038559118648707</v>
      </c>
      <c r="Z11" s="78">
        <f t="shared" ref="Z11:Z17" si="9">L11/L10-1</f>
        <v>4.6833199760697886E-2</v>
      </c>
      <c r="AA11" s="78">
        <f t="shared" ref="AA11:AA17" si="10">M11/M10-1</f>
        <v>1.6723914634833026E-3</v>
      </c>
      <c r="AB11" s="78">
        <f t="shared" ref="AB11:AB17" si="11">N11/N10-1</f>
        <v>0.17559943582510584</v>
      </c>
      <c r="AD11" s="100" t="s">
        <v>33</v>
      </c>
      <c r="AE11" s="100" t="s">
        <v>33</v>
      </c>
      <c r="AF11" s="100" t="s">
        <v>33</v>
      </c>
      <c r="AG11" s="100" t="s">
        <v>33</v>
      </c>
      <c r="AH11" s="100" t="s">
        <v>33</v>
      </c>
      <c r="AI11" s="100" t="s">
        <v>33</v>
      </c>
      <c r="AK11" s="100" t="s">
        <v>33</v>
      </c>
      <c r="AL11" s="100" t="s">
        <v>33</v>
      </c>
      <c r="AM11" s="100" t="s">
        <v>33</v>
      </c>
      <c r="AN11" s="100" t="s">
        <v>33</v>
      </c>
      <c r="AO11" s="100" t="s">
        <v>33</v>
      </c>
      <c r="AP11" s="100" t="s">
        <v>33</v>
      </c>
    </row>
    <row r="12" spans="1:43" ht="12.75" customHeight="1">
      <c r="A12" s="53">
        <v>2016</v>
      </c>
      <c r="B12" s="46">
        <v>19762.599999999999</v>
      </c>
      <c r="C12" s="46">
        <v>2238.83</v>
      </c>
      <c r="D12" s="46">
        <v>5383.12</v>
      </c>
      <c r="E12" s="46">
        <v>1357.13</v>
      </c>
      <c r="F12" s="46">
        <v>11056.89</v>
      </c>
      <c r="G12" s="47">
        <v>14.04</v>
      </c>
      <c r="I12" s="46">
        <v>17927.11</v>
      </c>
      <c r="J12" s="46">
        <v>2094.65</v>
      </c>
      <c r="K12" s="46">
        <v>4987.79</v>
      </c>
      <c r="L12" s="46">
        <v>1171.6969999999999</v>
      </c>
      <c r="M12" s="46">
        <v>10391.68</v>
      </c>
      <c r="N12" s="47">
        <v>15.83</v>
      </c>
      <c r="P12" s="78">
        <f t="shared" si="0"/>
        <v>0.13415012771857504</v>
      </c>
      <c r="Q12" s="78">
        <f t="shared" si="1"/>
        <v>9.5350157049619799E-2</v>
      </c>
      <c r="R12" s="78">
        <f t="shared" si="2"/>
        <v>7.5030804347956392E-2</v>
      </c>
      <c r="S12" s="78">
        <f t="shared" si="3"/>
        <v>0.19477343296748195</v>
      </c>
      <c r="T12" s="78">
        <f t="shared" si="4"/>
        <v>9.0055425093311658E-2</v>
      </c>
      <c r="U12" s="78">
        <f t="shared" si="5"/>
        <v>-0.22899505766062611</v>
      </c>
      <c r="W12" s="78">
        <f t="shared" si="6"/>
        <v>1.9336977306572134E-2</v>
      </c>
      <c r="X12" s="78">
        <f t="shared" si="7"/>
        <v>1.6292508260272509E-2</v>
      </c>
      <c r="Y12" s="78">
        <f t="shared" si="8"/>
        <v>8.5410116165036687E-3</v>
      </c>
      <c r="Z12" s="78">
        <f t="shared" si="9"/>
        <v>-2.813738989067871E-2</v>
      </c>
      <c r="AA12" s="78">
        <f t="shared" si="10"/>
        <v>-2.6378168912474353E-2</v>
      </c>
      <c r="AB12" s="78">
        <f t="shared" si="11"/>
        <v>-5.0389922015597E-2</v>
      </c>
      <c r="AD12" s="100" t="s">
        <v>33</v>
      </c>
      <c r="AE12" s="100" t="s">
        <v>33</v>
      </c>
      <c r="AF12" s="100" t="s">
        <v>33</v>
      </c>
      <c r="AG12" s="100" t="s">
        <v>33</v>
      </c>
      <c r="AH12" s="100" t="s">
        <v>33</v>
      </c>
      <c r="AI12" s="100" t="s">
        <v>33</v>
      </c>
      <c r="AK12" s="100" t="s">
        <v>33</v>
      </c>
      <c r="AL12" s="100" t="s">
        <v>33</v>
      </c>
      <c r="AM12" s="100" t="s">
        <v>33</v>
      </c>
      <c r="AN12" s="100" t="s">
        <v>33</v>
      </c>
      <c r="AO12" s="100" t="s">
        <v>33</v>
      </c>
      <c r="AP12" s="100" t="s">
        <v>33</v>
      </c>
    </row>
    <row r="13" spans="1:43" ht="12.75" customHeight="1">
      <c r="A13" s="53">
        <v>2017</v>
      </c>
      <c r="B13" s="46">
        <v>24719.22</v>
      </c>
      <c r="C13" s="46">
        <v>2673.61</v>
      </c>
      <c r="D13" s="46">
        <v>6903.39</v>
      </c>
      <c r="E13" s="46">
        <v>1535.511</v>
      </c>
      <c r="F13" s="46">
        <v>12808.84</v>
      </c>
      <c r="G13" s="47">
        <v>11.04</v>
      </c>
      <c r="I13" s="46">
        <v>21750.2</v>
      </c>
      <c r="J13" s="46">
        <v>2449.08</v>
      </c>
      <c r="K13" s="46">
        <v>6235.3</v>
      </c>
      <c r="L13" s="46">
        <v>1423.42</v>
      </c>
      <c r="M13" s="46">
        <v>11846.12</v>
      </c>
      <c r="N13" s="47">
        <v>11.09</v>
      </c>
      <c r="P13" s="78">
        <f t="shared" si="0"/>
        <v>0.25080809205266519</v>
      </c>
      <c r="Q13" s="78">
        <f t="shared" si="1"/>
        <v>0.19419964892376829</v>
      </c>
      <c r="R13" s="78">
        <f t="shared" si="2"/>
        <v>0.28241428762502041</v>
      </c>
      <c r="S13" s="78">
        <f t="shared" si="3"/>
        <v>0.13143987679883273</v>
      </c>
      <c r="T13" s="78">
        <f t="shared" si="4"/>
        <v>0.15844871387885751</v>
      </c>
      <c r="U13" s="78">
        <f t="shared" si="5"/>
        <v>-0.21367521367521369</v>
      </c>
      <c r="W13" s="78">
        <f t="shared" si="6"/>
        <v>0.21325746313823024</v>
      </c>
      <c r="X13" s="78">
        <f t="shared" si="7"/>
        <v>0.16920726613037962</v>
      </c>
      <c r="Y13" s="78">
        <f t="shared" si="8"/>
        <v>0.25011277539752075</v>
      </c>
      <c r="Z13" s="78">
        <f t="shared" si="9"/>
        <v>0.21483625886214619</v>
      </c>
      <c r="AA13" s="78">
        <f t="shared" si="10"/>
        <v>0.13996196957566065</v>
      </c>
      <c r="AB13" s="78">
        <f t="shared" si="11"/>
        <v>-0.29943145925457992</v>
      </c>
      <c r="AD13" s="100" t="s">
        <v>33</v>
      </c>
      <c r="AE13" s="100" t="s">
        <v>33</v>
      </c>
      <c r="AF13" s="100" t="s">
        <v>33</v>
      </c>
      <c r="AG13" s="100" t="s">
        <v>33</v>
      </c>
      <c r="AH13" s="100" t="s">
        <v>33</v>
      </c>
      <c r="AI13" s="100" t="s">
        <v>33</v>
      </c>
      <c r="AK13" s="100" t="s">
        <v>33</v>
      </c>
      <c r="AL13" s="100" t="s">
        <v>33</v>
      </c>
      <c r="AM13" s="100" t="s">
        <v>33</v>
      </c>
      <c r="AN13" s="100" t="s">
        <v>33</v>
      </c>
      <c r="AO13" s="100" t="s">
        <v>33</v>
      </c>
      <c r="AP13" s="100" t="s">
        <v>33</v>
      </c>
    </row>
    <row r="14" spans="1:43" ht="12.75" customHeight="1">
      <c r="A14" s="53">
        <v>2018</v>
      </c>
      <c r="B14" s="46">
        <v>23327.46</v>
      </c>
      <c r="C14" s="46">
        <v>2506.85</v>
      </c>
      <c r="D14" s="46">
        <v>6635.28</v>
      </c>
      <c r="E14" s="46">
        <v>1348.559</v>
      </c>
      <c r="F14" s="46">
        <v>11374.39</v>
      </c>
      <c r="G14" s="47">
        <v>25.42</v>
      </c>
      <c r="I14" s="46">
        <v>25053.95</v>
      </c>
      <c r="J14" s="46">
        <v>2746.21</v>
      </c>
      <c r="K14" s="46">
        <v>7425.96</v>
      </c>
      <c r="L14" s="46">
        <v>1590.721</v>
      </c>
      <c r="M14" s="46">
        <v>12653.07</v>
      </c>
      <c r="N14" s="47">
        <v>16.64</v>
      </c>
      <c r="P14" s="78">
        <f t="shared" si="0"/>
        <v>-5.6302747416787535E-2</v>
      </c>
      <c r="Q14" s="78">
        <f t="shared" si="1"/>
        <v>-6.2372597349650949E-2</v>
      </c>
      <c r="R14" s="78">
        <f t="shared" si="2"/>
        <v>-3.8837440735638662E-2</v>
      </c>
      <c r="S14" s="78">
        <f t="shared" si="3"/>
        <v>-0.12175230265364434</v>
      </c>
      <c r="T14" s="78">
        <f t="shared" si="4"/>
        <v>-0.11198906380281126</v>
      </c>
      <c r="U14" s="78">
        <f t="shared" si="5"/>
        <v>1.3025362318840581</v>
      </c>
      <c r="W14" s="78">
        <f t="shared" si="6"/>
        <v>0.15189515498708062</v>
      </c>
      <c r="X14" s="78">
        <f t="shared" si="7"/>
        <v>0.12132310908586086</v>
      </c>
      <c r="Y14" s="78">
        <f t="shared" si="8"/>
        <v>0.19095472551440995</v>
      </c>
      <c r="Z14" s="78">
        <f t="shared" si="9"/>
        <v>0.11753452951342536</v>
      </c>
      <c r="AA14" s="78">
        <f t="shared" si="10"/>
        <v>6.8119350470871476E-2</v>
      </c>
      <c r="AB14" s="78">
        <f t="shared" si="11"/>
        <v>0.50045085662759248</v>
      </c>
      <c r="AD14" s="100" t="s">
        <v>33</v>
      </c>
      <c r="AE14" s="100" t="s">
        <v>33</v>
      </c>
      <c r="AF14" s="100" t="s">
        <v>33</v>
      </c>
      <c r="AG14" s="100" t="s">
        <v>33</v>
      </c>
      <c r="AH14" s="100" t="s">
        <v>33</v>
      </c>
      <c r="AI14" s="100" t="s">
        <v>33</v>
      </c>
      <c r="AK14" s="100" t="s">
        <v>33</v>
      </c>
      <c r="AL14" s="100" t="s">
        <v>33</v>
      </c>
      <c r="AM14" s="100" t="s">
        <v>33</v>
      </c>
      <c r="AN14" s="100" t="s">
        <v>33</v>
      </c>
      <c r="AO14" s="100" t="s">
        <v>33</v>
      </c>
      <c r="AP14" s="100" t="s">
        <v>33</v>
      </c>
    </row>
    <row r="15" spans="1:43" ht="12.75" customHeight="1">
      <c r="A15" s="53">
        <v>2019</v>
      </c>
      <c r="B15" s="46">
        <v>28538.44</v>
      </c>
      <c r="C15" s="46">
        <v>3230.78</v>
      </c>
      <c r="D15" s="46">
        <v>8972.6</v>
      </c>
      <c r="E15" s="46">
        <v>1668.4690000000001</v>
      </c>
      <c r="F15" s="46">
        <v>13913.03</v>
      </c>
      <c r="G15" s="47">
        <v>13.78</v>
      </c>
      <c r="I15" s="46">
        <v>26379.59</v>
      </c>
      <c r="J15" s="46">
        <v>2913.36</v>
      </c>
      <c r="K15" s="46">
        <v>7939.98</v>
      </c>
      <c r="L15" s="46">
        <v>1546.18</v>
      </c>
      <c r="M15" s="46">
        <v>12864.52</v>
      </c>
      <c r="N15" s="47">
        <v>15.39</v>
      </c>
      <c r="P15" s="78">
        <f t="shared" si="0"/>
        <v>0.22338394321542077</v>
      </c>
      <c r="Q15" s="78">
        <f t="shared" si="1"/>
        <v>0.28878074077028959</v>
      </c>
      <c r="R15" s="78">
        <f t="shared" si="2"/>
        <v>0.3522564232406169</v>
      </c>
      <c r="S15" s="78">
        <f t="shared" si="3"/>
        <v>0.23722358458176473</v>
      </c>
      <c r="T15" s="78">
        <f t="shared" si="4"/>
        <v>0.22318911167983524</v>
      </c>
      <c r="U15" s="78">
        <f t="shared" si="5"/>
        <v>-0.45790715971675855</v>
      </c>
      <c r="W15" s="78">
        <f t="shared" si="6"/>
        <v>5.291141716176484E-2</v>
      </c>
      <c r="X15" s="78">
        <f t="shared" si="7"/>
        <v>6.0865702185921799E-2</v>
      </c>
      <c r="Y15" s="78">
        <f t="shared" si="8"/>
        <v>6.9219333257922067E-2</v>
      </c>
      <c r="Z15" s="78">
        <f t="shared" si="9"/>
        <v>-2.8000510460351014E-2</v>
      </c>
      <c r="AA15" s="78">
        <f t="shared" si="10"/>
        <v>1.6711359377605595E-2</v>
      </c>
      <c r="AB15" s="78">
        <f t="shared" si="11"/>
        <v>-7.5120192307692291E-2</v>
      </c>
      <c r="AD15" s="100" t="s">
        <v>33</v>
      </c>
      <c r="AE15" s="100" t="s">
        <v>33</v>
      </c>
      <c r="AF15" s="100" t="s">
        <v>33</v>
      </c>
      <c r="AG15" s="100" t="s">
        <v>33</v>
      </c>
      <c r="AH15" s="100" t="s">
        <v>33</v>
      </c>
      <c r="AI15" s="100" t="s">
        <v>33</v>
      </c>
      <c r="AK15" s="100" t="s">
        <v>33</v>
      </c>
      <c r="AL15" s="100" t="s">
        <v>33</v>
      </c>
      <c r="AM15" s="100" t="s">
        <v>33</v>
      </c>
      <c r="AN15" s="100" t="s">
        <v>33</v>
      </c>
      <c r="AO15" s="100" t="s">
        <v>33</v>
      </c>
      <c r="AP15" s="100" t="s">
        <v>33</v>
      </c>
    </row>
    <row r="16" spans="1:43" ht="12.75" customHeight="1">
      <c r="A16" s="53">
        <v>2020</v>
      </c>
      <c r="B16" s="46">
        <v>30606.48</v>
      </c>
      <c r="C16" s="46">
        <v>3756.07</v>
      </c>
      <c r="D16" s="46">
        <v>12888.28</v>
      </c>
      <c r="E16" s="46">
        <v>1974.855</v>
      </c>
      <c r="F16" s="46">
        <v>14524.8</v>
      </c>
      <c r="G16" s="47">
        <v>22.75</v>
      </c>
      <c r="I16" s="46">
        <v>26890.67</v>
      </c>
      <c r="J16" s="46">
        <v>3217.86</v>
      </c>
      <c r="K16" s="46">
        <v>10201.51</v>
      </c>
      <c r="L16" s="46">
        <v>1523.903</v>
      </c>
      <c r="M16" s="46">
        <v>12624.99</v>
      </c>
      <c r="N16" s="47">
        <v>29.25</v>
      </c>
      <c r="P16" s="78">
        <f t="shared" si="0"/>
        <v>7.246506816770637E-2</v>
      </c>
      <c r="Q16" s="78">
        <f t="shared" si="1"/>
        <v>0.16258921994069531</v>
      </c>
      <c r="R16" s="78">
        <f t="shared" si="2"/>
        <v>0.43640416378753089</v>
      </c>
      <c r="S16" s="78">
        <f t="shared" si="3"/>
        <v>0.18363301925297981</v>
      </c>
      <c r="T16" s="78">
        <f t="shared" si="4"/>
        <v>4.3971011346917166E-2</v>
      </c>
      <c r="U16" s="78">
        <f t="shared" si="5"/>
        <v>0.65094339622641506</v>
      </c>
      <c r="W16" s="78">
        <f t="shared" si="6"/>
        <v>1.9374069119345583E-2</v>
      </c>
      <c r="X16" s="78">
        <f t="shared" si="7"/>
        <v>0.10451849410989378</v>
      </c>
      <c r="Y16" s="78">
        <f t="shared" si="8"/>
        <v>0.28482817337071387</v>
      </c>
      <c r="Z16" s="78">
        <f t="shared" si="9"/>
        <v>-1.4407766236790076E-2</v>
      </c>
      <c r="AA16" s="78">
        <f t="shared" si="10"/>
        <v>-1.8619427697263546E-2</v>
      </c>
      <c r="AB16" s="78">
        <f t="shared" si="11"/>
        <v>0.90058479532163727</v>
      </c>
      <c r="AD16" s="100" t="s">
        <v>33</v>
      </c>
      <c r="AE16" s="100" t="s">
        <v>33</v>
      </c>
      <c r="AF16" s="100" t="s">
        <v>33</v>
      </c>
      <c r="AG16" s="100" t="s">
        <v>33</v>
      </c>
      <c r="AH16" s="100" t="s">
        <v>33</v>
      </c>
      <c r="AI16" s="100" t="s">
        <v>33</v>
      </c>
      <c r="AK16" s="100" t="s">
        <v>33</v>
      </c>
      <c r="AL16" s="100" t="s">
        <v>33</v>
      </c>
      <c r="AM16" s="100" t="s">
        <v>33</v>
      </c>
      <c r="AN16" s="100" t="s">
        <v>33</v>
      </c>
      <c r="AO16" s="100" t="s">
        <v>33</v>
      </c>
      <c r="AP16" s="100" t="s">
        <v>33</v>
      </c>
    </row>
    <row r="17" spans="1:43" ht="12.75" customHeight="1">
      <c r="A17" s="53">
        <v>2021</v>
      </c>
      <c r="B17" s="46">
        <v>36338.300000000003</v>
      </c>
      <c r="C17" s="46">
        <v>4766.18</v>
      </c>
      <c r="D17" s="46">
        <v>15644.97</v>
      </c>
      <c r="E17" s="46">
        <v>2245.3130000000001</v>
      </c>
      <c r="F17" s="46">
        <v>17164.13</v>
      </c>
      <c r="G17" s="47">
        <v>17.22</v>
      </c>
      <c r="I17" s="46">
        <v>34055.29</v>
      </c>
      <c r="J17" s="46">
        <v>4273.41</v>
      </c>
      <c r="K17" s="46">
        <v>14371.66</v>
      </c>
      <c r="L17" s="46">
        <v>2242.9110000000001</v>
      </c>
      <c r="M17" s="46">
        <v>16262.01</v>
      </c>
      <c r="N17" s="47">
        <v>19.66</v>
      </c>
      <c r="P17" s="78">
        <f t="shared" si="0"/>
        <v>0.18727472090877506</v>
      </c>
      <c r="Q17" s="78">
        <f t="shared" si="1"/>
        <v>0.268927362908572</v>
      </c>
      <c r="R17" s="78">
        <f t="shared" si="2"/>
        <v>0.21389122520615622</v>
      </c>
      <c r="S17" s="78">
        <f t="shared" si="3"/>
        <v>0.136950814110403</v>
      </c>
      <c r="T17" s="78">
        <f t="shared" si="4"/>
        <v>0.1817119684952635</v>
      </c>
      <c r="U17" s="78">
        <f t="shared" si="5"/>
        <v>-0.24307692307692308</v>
      </c>
      <c r="W17" s="78">
        <f t="shared" si="6"/>
        <v>0.26643516134034595</v>
      </c>
      <c r="X17" s="78">
        <f t="shared" si="7"/>
        <v>0.32802856556842119</v>
      </c>
      <c r="Y17" s="78">
        <f t="shared" si="8"/>
        <v>0.40877772016103497</v>
      </c>
      <c r="Z17" s="78">
        <f t="shared" si="9"/>
        <v>0.47182005678839145</v>
      </c>
      <c r="AA17" s="78">
        <f t="shared" si="10"/>
        <v>0.2880810202621944</v>
      </c>
      <c r="AB17" s="78">
        <f t="shared" si="11"/>
        <v>-0.32786324786324783</v>
      </c>
      <c r="AD17" s="100" t="s">
        <v>33</v>
      </c>
      <c r="AE17" s="100" t="s">
        <v>33</v>
      </c>
      <c r="AF17" s="100" t="s">
        <v>33</v>
      </c>
      <c r="AG17" s="100" t="s">
        <v>33</v>
      </c>
      <c r="AH17" s="100" t="s">
        <v>33</v>
      </c>
      <c r="AI17" s="100" t="s">
        <v>33</v>
      </c>
      <c r="AK17" s="100" t="s">
        <v>33</v>
      </c>
      <c r="AL17" s="100" t="s">
        <v>33</v>
      </c>
      <c r="AM17" s="100" t="s">
        <v>33</v>
      </c>
      <c r="AN17" s="100" t="s">
        <v>33</v>
      </c>
      <c r="AO17" s="100" t="s">
        <v>33</v>
      </c>
      <c r="AP17" s="100" t="s">
        <v>33</v>
      </c>
    </row>
    <row r="18" spans="1:43" ht="12.75" customHeight="1">
      <c r="A18" s="53">
        <v>2022</v>
      </c>
      <c r="B18" s="46">
        <v>33147.25</v>
      </c>
      <c r="C18" s="46">
        <v>3839.5</v>
      </c>
      <c r="D18" s="46">
        <v>10466.48</v>
      </c>
      <c r="E18" s="46">
        <v>1761.2460000000001</v>
      </c>
      <c r="F18" s="46">
        <v>15184.31</v>
      </c>
      <c r="G18" s="47">
        <v>21.67</v>
      </c>
      <c r="I18" s="46">
        <v>32897.35</v>
      </c>
      <c r="J18" s="46">
        <v>4098.51</v>
      </c>
      <c r="K18" s="46">
        <v>12231.35</v>
      </c>
      <c r="L18" s="46">
        <v>1884.4960000000001</v>
      </c>
      <c r="M18" s="46">
        <v>15455.15</v>
      </c>
      <c r="N18" s="47">
        <v>25.64</v>
      </c>
      <c r="P18" s="78">
        <f t="shared" ref="P18:P19" si="12">B18/B17-1</f>
        <v>-8.7815060143154766E-2</v>
      </c>
      <c r="Q18" s="78">
        <f t="shared" ref="Q18:Q19" si="13">C18/C17-1</f>
        <v>-0.19442824232404154</v>
      </c>
      <c r="R18" s="78">
        <f t="shared" ref="R18:R19" si="14">D18/D17-1</f>
        <v>-0.33100031511725492</v>
      </c>
      <c r="S18" s="78">
        <f t="shared" ref="S18:S19" si="15">E18/E17-1</f>
        <v>-0.21558998678580665</v>
      </c>
      <c r="T18" s="78">
        <f t="shared" ref="T18:T19" si="16">F18/F17-1</f>
        <v>-0.11534636477351323</v>
      </c>
      <c r="U18" s="78">
        <f t="shared" ref="U18:U19" si="17">G18/G17-1</f>
        <v>0.25842044134727082</v>
      </c>
      <c r="W18" s="78">
        <f t="shared" ref="W18:W19" si="18">I18/I17-1</f>
        <v>-3.4001765951780283E-2</v>
      </c>
      <c r="X18" s="78">
        <f t="shared" ref="X18:X19" si="19">J18/J17-1</f>
        <v>-4.0927502860713005E-2</v>
      </c>
      <c r="Y18" s="78">
        <f t="shared" ref="Y18:Y19" si="20">K18/K17-1</f>
        <v>-0.14892573300509471</v>
      </c>
      <c r="Z18" s="78">
        <f t="shared" ref="Z18:Z19" si="21">L18/L17-1</f>
        <v>-0.15979902902968501</v>
      </c>
      <c r="AA18" s="78">
        <f t="shared" ref="AA18:AA19" si="22">M18/M17-1</f>
        <v>-4.9616252849432496E-2</v>
      </c>
      <c r="AB18" s="78">
        <f t="shared" ref="AB18:AB19" si="23">N18/N17-1</f>
        <v>0.30417090539165814</v>
      </c>
      <c r="AD18" s="100" t="s">
        <v>33</v>
      </c>
      <c r="AE18" s="100" t="s">
        <v>33</v>
      </c>
      <c r="AF18" s="100" t="s">
        <v>33</v>
      </c>
      <c r="AG18" s="100" t="s">
        <v>33</v>
      </c>
      <c r="AH18" s="100" t="s">
        <v>33</v>
      </c>
      <c r="AI18" s="100" t="s">
        <v>33</v>
      </c>
      <c r="AK18" s="100" t="s">
        <v>33</v>
      </c>
      <c r="AL18" s="100" t="s">
        <v>33</v>
      </c>
      <c r="AM18" s="100" t="s">
        <v>33</v>
      </c>
      <c r="AN18" s="100" t="s">
        <v>33</v>
      </c>
      <c r="AO18" s="100" t="s">
        <v>33</v>
      </c>
      <c r="AP18" s="100" t="s">
        <v>33</v>
      </c>
    </row>
    <row r="19" spans="1:43" ht="12.75" customHeight="1">
      <c r="A19" s="53">
        <v>2023</v>
      </c>
      <c r="B19" s="46">
        <v>37689.54</v>
      </c>
      <c r="C19" s="46">
        <v>4769.83</v>
      </c>
      <c r="D19" s="46">
        <v>15011.35</v>
      </c>
      <c r="E19" s="46">
        <v>2027.0740000000001</v>
      </c>
      <c r="F19" s="46">
        <v>16852.89</v>
      </c>
      <c r="G19" s="47">
        <v>12.45</v>
      </c>
      <c r="I19" s="46">
        <v>34121.54</v>
      </c>
      <c r="J19" s="46">
        <v>4283.7299999999996</v>
      </c>
      <c r="K19" s="46">
        <v>12970.28</v>
      </c>
      <c r="L19" s="46">
        <v>1838.2249999999999</v>
      </c>
      <c r="M19" s="46">
        <v>15663.14</v>
      </c>
      <c r="N19" s="47">
        <v>16.850000000000001</v>
      </c>
      <c r="P19" s="78">
        <f t="shared" si="12"/>
        <v>0.13703369057764969</v>
      </c>
      <c r="Q19" s="78">
        <f t="shared" si="13"/>
        <v>0.24230498762859742</v>
      </c>
      <c r="R19" s="78">
        <f t="shared" si="14"/>
        <v>0.43423099265464615</v>
      </c>
      <c r="S19" s="78">
        <f t="shared" si="15"/>
        <v>0.15093178352143877</v>
      </c>
      <c r="T19" s="78">
        <f t="shared" si="16"/>
        <v>0.1098884308868826</v>
      </c>
      <c r="U19" s="78">
        <f t="shared" si="17"/>
        <v>-0.42547300415320732</v>
      </c>
      <c r="W19" s="78">
        <f t="shared" si="18"/>
        <v>3.7212419845367606E-2</v>
      </c>
      <c r="X19" s="78">
        <f t="shared" si="19"/>
        <v>4.5192033202309911E-2</v>
      </c>
      <c r="Y19" s="78">
        <f t="shared" si="20"/>
        <v>6.0412791719638426E-2</v>
      </c>
      <c r="Z19" s="78">
        <f t="shared" si="21"/>
        <v>-2.4553514573657953E-2</v>
      </c>
      <c r="AA19" s="78">
        <f t="shared" si="22"/>
        <v>1.3457650038983804E-2</v>
      </c>
      <c r="AB19" s="78">
        <f t="shared" si="23"/>
        <v>-0.34282371294851788</v>
      </c>
      <c r="AD19" s="100" t="s">
        <v>33</v>
      </c>
      <c r="AE19" s="100" t="s">
        <v>33</v>
      </c>
      <c r="AF19" s="100" t="s">
        <v>33</v>
      </c>
      <c r="AG19" s="100" t="s">
        <v>33</v>
      </c>
      <c r="AH19" s="100" t="s">
        <v>33</v>
      </c>
      <c r="AI19" s="100" t="s">
        <v>33</v>
      </c>
      <c r="AK19" s="100" t="s">
        <v>33</v>
      </c>
      <c r="AL19" s="100" t="s">
        <v>33</v>
      </c>
      <c r="AM19" s="100" t="s">
        <v>33</v>
      </c>
      <c r="AN19" s="100" t="s">
        <v>33</v>
      </c>
      <c r="AO19" s="100" t="s">
        <v>33</v>
      </c>
      <c r="AP19" s="100" t="s">
        <v>33</v>
      </c>
    </row>
    <row r="20" spans="1:43" ht="12.75" customHeight="1">
      <c r="A20" s="53">
        <v>2024</v>
      </c>
      <c r="B20" s="46">
        <v>42544.22</v>
      </c>
      <c r="C20" s="46">
        <v>5881.63</v>
      </c>
      <c r="D20" s="46">
        <v>19310.79</v>
      </c>
      <c r="E20" s="46">
        <v>2230.1579999999999</v>
      </c>
      <c r="F20" s="46">
        <v>19097.11</v>
      </c>
      <c r="G20" s="47">
        <v>17.350000000000001</v>
      </c>
      <c r="I20" s="46">
        <v>40323.129999999997</v>
      </c>
      <c r="J20" s="46">
        <v>5428.24</v>
      </c>
      <c r="K20" s="46">
        <v>17247.45</v>
      </c>
      <c r="L20" s="46">
        <v>2127.9969999999998</v>
      </c>
      <c r="M20" s="46">
        <v>18437.57</v>
      </c>
      <c r="N20" s="47">
        <v>15.55</v>
      </c>
      <c r="P20" s="78">
        <f t="shared" ref="P20" si="24">B20/B19-1</f>
        <v>0.12880709077372665</v>
      </c>
      <c r="Q20" s="78">
        <f t="shared" ref="Q20" si="25">C20/C19-1</f>
        <v>0.23309006819949563</v>
      </c>
      <c r="R20" s="78">
        <f t="shared" ref="R20" si="26">D20/D19-1</f>
        <v>0.28641261445506228</v>
      </c>
      <c r="S20" s="78">
        <f t="shared" ref="S20" si="27">E20/E19-1</f>
        <v>0.10018578502807496</v>
      </c>
      <c r="T20" s="78">
        <f t="shared" ref="T20" si="28">F20/F19-1</f>
        <v>0.13316529093823082</v>
      </c>
      <c r="U20" s="78">
        <f t="shared" ref="U20" si="29">G20/G19-1</f>
        <v>0.39357429718875525</v>
      </c>
      <c r="W20" s="78">
        <f t="shared" ref="W20" si="30">I20/I19-1</f>
        <v>0.18175000307723499</v>
      </c>
      <c r="X20" s="78">
        <f t="shared" ref="X20" si="31">J20/J19-1</f>
        <v>0.26717603583792626</v>
      </c>
      <c r="Y20" s="78">
        <f t="shared" ref="Y20" si="32">K20/K19-1</f>
        <v>0.32976697496121909</v>
      </c>
      <c r="Z20" s="78">
        <f t="shared" ref="Z20" si="33">L20/L19-1</f>
        <v>0.15763685076636436</v>
      </c>
      <c r="AA20" s="78">
        <f t="shared" ref="AA20" si="34">M20/M19-1</f>
        <v>0.17713114994822243</v>
      </c>
      <c r="AB20" s="78">
        <f t="shared" ref="AB20" si="35">N20/N19-1</f>
        <v>-7.71513353115727E-2</v>
      </c>
      <c r="AD20" s="100" t="s">
        <v>33</v>
      </c>
      <c r="AE20" s="100" t="s">
        <v>33</v>
      </c>
      <c r="AF20" s="100" t="s">
        <v>33</v>
      </c>
      <c r="AG20" s="100" t="s">
        <v>33</v>
      </c>
      <c r="AH20" s="100" t="s">
        <v>33</v>
      </c>
      <c r="AI20" s="100" t="s">
        <v>33</v>
      </c>
      <c r="AK20" s="100" t="s">
        <v>33</v>
      </c>
      <c r="AL20" s="100" t="s">
        <v>33</v>
      </c>
      <c r="AM20" s="100" t="s">
        <v>33</v>
      </c>
      <c r="AN20" s="100" t="s">
        <v>33</v>
      </c>
      <c r="AO20" s="100" t="s">
        <v>33</v>
      </c>
      <c r="AP20" s="100" t="s">
        <v>33</v>
      </c>
    </row>
    <row r="21" spans="1:43" ht="12.75" customHeight="1">
      <c r="A21" s="53"/>
      <c r="B21" s="46"/>
      <c r="C21" s="46"/>
      <c r="D21" s="46"/>
      <c r="E21" s="46"/>
      <c r="F21" s="46"/>
      <c r="G21" s="47"/>
      <c r="I21" s="46"/>
      <c r="J21" s="46"/>
      <c r="K21" s="46"/>
      <c r="L21" s="46"/>
      <c r="M21" s="46"/>
      <c r="N21" s="47"/>
      <c r="P21" s="78"/>
      <c r="Q21" s="78"/>
      <c r="R21" s="78"/>
      <c r="S21" s="78"/>
      <c r="T21" s="78"/>
      <c r="U21" s="78"/>
      <c r="W21" s="78"/>
      <c r="X21" s="78"/>
      <c r="Y21" s="78"/>
      <c r="Z21" s="78"/>
      <c r="AA21" s="78"/>
      <c r="AB21" s="78"/>
      <c r="AD21" s="100"/>
      <c r="AE21" s="100"/>
      <c r="AF21" s="100"/>
      <c r="AG21" s="100"/>
      <c r="AH21" s="100"/>
      <c r="AI21" s="100"/>
      <c r="AK21" s="100"/>
      <c r="AL21" s="100"/>
      <c r="AM21" s="100"/>
      <c r="AN21" s="100"/>
      <c r="AO21" s="100"/>
      <c r="AP21" s="100"/>
    </row>
    <row r="22" spans="1:43" ht="12.75" customHeight="1">
      <c r="A22" s="84" t="s">
        <v>72</v>
      </c>
      <c r="B22" s="109">
        <v>38150.300000000003</v>
      </c>
      <c r="C22" s="109">
        <v>4845.6499999999996</v>
      </c>
      <c r="D22" s="109">
        <v>15164.01</v>
      </c>
      <c r="E22" s="109">
        <v>1947.3420000000001</v>
      </c>
      <c r="F22" s="109">
        <v>16911.13</v>
      </c>
      <c r="G22" s="109">
        <v>14.35</v>
      </c>
      <c r="H22" s="110"/>
      <c r="I22" s="111">
        <v>37763.949999999997</v>
      </c>
      <c r="J22" s="111">
        <v>4804.49</v>
      </c>
      <c r="K22" s="111">
        <v>15081.39</v>
      </c>
      <c r="L22" s="111">
        <v>1964.4680000000001</v>
      </c>
      <c r="M22" s="111">
        <v>16801.419999999998</v>
      </c>
      <c r="N22" s="112">
        <v>13.39</v>
      </c>
      <c r="O22" s="110"/>
      <c r="P22" s="86"/>
      <c r="Q22" s="86"/>
      <c r="R22" s="86"/>
      <c r="S22" s="86"/>
      <c r="T22" s="86"/>
      <c r="U22" s="86"/>
      <c r="V22" s="104"/>
      <c r="W22" s="86"/>
      <c r="X22" s="86"/>
      <c r="Y22" s="86"/>
      <c r="Z22" s="86"/>
      <c r="AA22" s="86"/>
      <c r="AB22" s="86"/>
      <c r="AC22" s="104"/>
      <c r="AD22" s="106"/>
      <c r="AE22" s="106"/>
      <c r="AF22" s="106"/>
      <c r="AG22" s="106"/>
      <c r="AH22" s="106"/>
      <c r="AI22" s="106"/>
      <c r="AJ22" s="104"/>
      <c r="AK22" s="106"/>
      <c r="AL22" s="106"/>
      <c r="AM22" s="106"/>
      <c r="AN22" s="106"/>
      <c r="AO22" s="106"/>
      <c r="AP22" s="106"/>
    </row>
    <row r="23" spans="1:43" ht="12.75" customHeight="1">
      <c r="A23" s="84" t="s">
        <v>79</v>
      </c>
      <c r="B23" s="109">
        <v>44544.66</v>
      </c>
      <c r="C23" s="109">
        <v>6040.53</v>
      </c>
      <c r="D23" s="109">
        <v>19627.439999999999</v>
      </c>
      <c r="E23" s="109">
        <v>2287.692</v>
      </c>
      <c r="F23" s="109">
        <v>19998.82</v>
      </c>
      <c r="G23" s="109">
        <v>16.43</v>
      </c>
      <c r="H23" s="110"/>
      <c r="I23" s="111">
        <v>43524.349000000002</v>
      </c>
      <c r="J23" s="111">
        <v>5979.5155000000004</v>
      </c>
      <c r="K23" s="111">
        <v>19565.044000000002</v>
      </c>
      <c r="L23" s="111">
        <v>2267.9770000000003</v>
      </c>
      <c r="M23" s="111">
        <v>19578.602499999994</v>
      </c>
      <c r="N23" s="112">
        <v>16.763636363636365</v>
      </c>
      <c r="O23" s="110"/>
      <c r="P23" s="86">
        <f>B23/B22-1</f>
        <v>0.16760969114266477</v>
      </c>
      <c r="Q23" s="86">
        <f t="shared" ref="Q23:AB23" si="36">C23/C22-1</f>
        <v>0.24658817702475422</v>
      </c>
      <c r="R23" s="86">
        <f t="shared" si="36"/>
        <v>0.29434364656842082</v>
      </c>
      <c r="S23" s="86">
        <f t="shared" si="36"/>
        <v>0.17477669561895137</v>
      </c>
      <c r="T23" s="86">
        <f t="shared" si="36"/>
        <v>0.18258330460471872</v>
      </c>
      <c r="U23" s="86">
        <f t="shared" si="36"/>
        <v>0.14494773519163773</v>
      </c>
      <c r="V23" s="86"/>
      <c r="W23" s="86">
        <f t="shared" si="36"/>
        <v>0.15253698302216812</v>
      </c>
      <c r="X23" s="86">
        <f t="shared" si="36"/>
        <v>0.24456820599064644</v>
      </c>
      <c r="Y23" s="86">
        <f t="shared" si="36"/>
        <v>0.29729713242612266</v>
      </c>
      <c r="Z23" s="86">
        <f t="shared" si="36"/>
        <v>0.15449933518896741</v>
      </c>
      <c r="AA23" s="86">
        <f t="shared" si="36"/>
        <v>0.1652945108211088</v>
      </c>
      <c r="AB23" s="86">
        <f t="shared" si="36"/>
        <v>0.25195193156358209</v>
      </c>
      <c r="AC23" s="104"/>
      <c r="AD23" s="106" t="s">
        <v>33</v>
      </c>
      <c r="AE23" s="106" t="s">
        <v>33</v>
      </c>
      <c r="AF23" s="106" t="s">
        <v>33</v>
      </c>
      <c r="AG23" s="106" t="s">
        <v>33</v>
      </c>
      <c r="AH23" s="106" t="s">
        <v>33</v>
      </c>
      <c r="AI23" s="106" t="s">
        <v>33</v>
      </c>
      <c r="AJ23" s="104"/>
      <c r="AK23" s="106" t="s">
        <v>33</v>
      </c>
      <c r="AL23" s="106" t="s">
        <v>33</v>
      </c>
      <c r="AM23" s="106" t="s">
        <v>33</v>
      </c>
      <c r="AN23" s="106" t="s">
        <v>33</v>
      </c>
      <c r="AO23" s="106" t="s">
        <v>33</v>
      </c>
      <c r="AP23" s="106" t="s">
        <v>33</v>
      </c>
    </row>
    <row r="24" spans="1:43" s="32" customFormat="1" ht="12.75" customHeight="1">
      <c r="A24" s="53"/>
      <c r="B24" s="48"/>
      <c r="C24" s="48"/>
      <c r="D24" s="48"/>
      <c r="E24" s="48"/>
      <c r="F24" s="48"/>
      <c r="H24" s="21"/>
      <c r="I24" s="48"/>
      <c r="J24" s="48"/>
      <c r="K24" s="48"/>
      <c r="L24" s="48"/>
      <c r="M24" s="48"/>
      <c r="O24" s="21"/>
      <c r="P24" s="100"/>
      <c r="Q24" s="100"/>
      <c r="R24" s="100"/>
      <c r="S24" s="100"/>
      <c r="T24" s="100"/>
      <c r="U24" s="100"/>
      <c r="V24" s="95"/>
      <c r="W24" s="100"/>
      <c r="X24" s="100"/>
      <c r="Y24" s="100"/>
      <c r="Z24" s="100"/>
      <c r="AA24" s="100"/>
      <c r="AB24" s="100"/>
      <c r="AC24" s="95"/>
      <c r="AD24" s="80"/>
      <c r="AE24" s="80"/>
      <c r="AF24" s="80"/>
      <c r="AG24" s="80"/>
      <c r="AH24" s="80"/>
      <c r="AI24" s="80"/>
      <c r="AJ24" s="95"/>
      <c r="AK24" s="80"/>
      <c r="AL24" s="80"/>
      <c r="AM24" s="80"/>
      <c r="AN24" s="80"/>
      <c r="AO24" s="80"/>
      <c r="AP24" s="80"/>
      <c r="AQ24" s="21"/>
    </row>
    <row r="25" spans="1:43" ht="12.75" customHeight="1">
      <c r="A25" s="41" t="s">
        <v>67</v>
      </c>
      <c r="B25" s="46">
        <v>33147.25</v>
      </c>
      <c r="C25" s="46">
        <v>3839.5</v>
      </c>
      <c r="D25" s="46">
        <v>10466.48</v>
      </c>
      <c r="E25" s="46">
        <v>1761.2460000000001</v>
      </c>
      <c r="F25" s="46">
        <v>15184.31</v>
      </c>
      <c r="G25" s="47">
        <v>21.67</v>
      </c>
      <c r="I25" s="46">
        <v>32490.3</v>
      </c>
      <c r="J25" s="46">
        <v>3851.97</v>
      </c>
      <c r="K25" s="46">
        <v>10871.38</v>
      </c>
      <c r="L25" s="46">
        <v>1793.0709999999999</v>
      </c>
      <c r="M25" s="46">
        <v>14846.3</v>
      </c>
      <c r="N25" s="47">
        <v>25</v>
      </c>
      <c r="P25" s="78" t="s">
        <v>33</v>
      </c>
      <c r="Q25" s="78" t="s">
        <v>33</v>
      </c>
      <c r="R25" s="78" t="s">
        <v>33</v>
      </c>
      <c r="S25" s="78" t="s">
        <v>33</v>
      </c>
      <c r="T25" s="78" t="s">
        <v>33</v>
      </c>
      <c r="U25" s="78" t="s">
        <v>33</v>
      </c>
      <c r="W25" s="78" t="s">
        <v>33</v>
      </c>
      <c r="X25" s="78" t="s">
        <v>33</v>
      </c>
      <c r="Y25" s="78" t="s">
        <v>33</v>
      </c>
      <c r="Z25" s="78" t="s">
        <v>33</v>
      </c>
      <c r="AA25" s="78" t="s">
        <v>33</v>
      </c>
      <c r="AB25" s="78" t="s">
        <v>33</v>
      </c>
      <c r="AD25" s="100" t="s">
        <v>33</v>
      </c>
      <c r="AE25" s="100" t="s">
        <v>33</v>
      </c>
      <c r="AF25" s="100" t="s">
        <v>33</v>
      </c>
      <c r="AG25" s="100" t="s">
        <v>33</v>
      </c>
      <c r="AH25" s="100" t="s">
        <v>33</v>
      </c>
      <c r="AI25" s="100" t="s">
        <v>33</v>
      </c>
      <c r="AK25" s="100" t="s">
        <v>33</v>
      </c>
      <c r="AL25" s="100" t="s">
        <v>33</v>
      </c>
      <c r="AM25" s="100" t="s">
        <v>33</v>
      </c>
      <c r="AN25" s="100" t="s">
        <v>33</v>
      </c>
      <c r="AO25" s="100" t="s">
        <v>33</v>
      </c>
      <c r="AP25" s="100" t="s">
        <v>33</v>
      </c>
    </row>
    <row r="26" spans="1:43" ht="12.75" customHeight="1">
      <c r="A26" s="41" t="s">
        <v>68</v>
      </c>
      <c r="B26" s="46">
        <v>33274.15</v>
      </c>
      <c r="C26" s="46">
        <v>4109.3100000000004</v>
      </c>
      <c r="D26" s="46">
        <v>12221.91</v>
      </c>
      <c r="E26" s="46">
        <v>1802.4839999999999</v>
      </c>
      <c r="F26" s="46">
        <v>15374.91</v>
      </c>
      <c r="G26" s="47">
        <v>18.7</v>
      </c>
      <c r="I26" s="46">
        <v>33218.660000000003</v>
      </c>
      <c r="J26" s="46">
        <v>4000.06</v>
      </c>
      <c r="K26" s="46">
        <v>11481.44</v>
      </c>
      <c r="L26" s="46">
        <v>1856.4690000000001</v>
      </c>
      <c r="M26" s="46">
        <v>15508.86</v>
      </c>
      <c r="N26" s="47">
        <v>20.68</v>
      </c>
      <c r="P26" s="78" t="s">
        <v>33</v>
      </c>
      <c r="Q26" s="78" t="s">
        <v>33</v>
      </c>
      <c r="R26" s="78" t="s">
        <v>33</v>
      </c>
      <c r="S26" s="78" t="s">
        <v>33</v>
      </c>
      <c r="T26" s="78" t="s">
        <v>33</v>
      </c>
      <c r="U26" s="78" t="s">
        <v>33</v>
      </c>
      <c r="W26" s="78" t="s">
        <v>33</v>
      </c>
      <c r="X26" s="78" t="s">
        <v>33</v>
      </c>
      <c r="Y26" s="78" t="s">
        <v>33</v>
      </c>
      <c r="Z26" s="78" t="s">
        <v>33</v>
      </c>
      <c r="AA26" s="78" t="s">
        <v>33</v>
      </c>
      <c r="AB26" s="78" t="s">
        <v>33</v>
      </c>
      <c r="AD26" s="78">
        <f>B26/B25-1</f>
        <v>3.828371886053894E-3</v>
      </c>
      <c r="AE26" s="78">
        <f t="shared" ref="AD26:AI27" si="37">C26/C25-1</f>
        <v>7.027217085558024E-2</v>
      </c>
      <c r="AF26" s="78">
        <f t="shared" si="37"/>
        <v>0.16771923320925475</v>
      </c>
      <c r="AG26" s="78">
        <f t="shared" si="37"/>
        <v>2.3414105695626741E-2</v>
      </c>
      <c r="AH26" s="78">
        <f t="shared" si="37"/>
        <v>1.2552430765704781E-2</v>
      </c>
      <c r="AI26" s="78">
        <f t="shared" si="37"/>
        <v>-0.13705583756345185</v>
      </c>
      <c r="AK26" s="78">
        <f t="shared" ref="AK26:AP27" si="38">I26/I25-1</f>
        <v>2.241776776453297E-2</v>
      </c>
      <c r="AL26" s="78">
        <f t="shared" si="38"/>
        <v>3.8445263073180858E-2</v>
      </c>
      <c r="AM26" s="78">
        <f t="shared" si="38"/>
        <v>5.6116150847454582E-2</v>
      </c>
      <c r="AN26" s="78">
        <f t="shared" si="38"/>
        <v>3.5357216752710974E-2</v>
      </c>
      <c r="AO26" s="78">
        <f t="shared" si="38"/>
        <v>4.4627954439826922E-2</v>
      </c>
      <c r="AP26" s="78">
        <f t="shared" si="38"/>
        <v>-0.17280000000000006</v>
      </c>
    </row>
    <row r="27" spans="1:43" ht="12.75" customHeight="1">
      <c r="A27" s="41" t="s">
        <v>69</v>
      </c>
      <c r="B27" s="46">
        <v>34407.599999999999</v>
      </c>
      <c r="C27" s="46">
        <v>4450.38</v>
      </c>
      <c r="D27" s="46">
        <v>13787.92</v>
      </c>
      <c r="E27" s="46">
        <v>1888.7339999999999</v>
      </c>
      <c r="F27" s="46">
        <v>15875.91</v>
      </c>
      <c r="G27" s="47">
        <v>13.59</v>
      </c>
      <c r="I27" s="46">
        <v>33643.040000000001</v>
      </c>
      <c r="J27" s="46">
        <v>4206.07</v>
      </c>
      <c r="K27" s="46">
        <v>12676.76</v>
      </c>
      <c r="L27" s="46">
        <v>1797.6389999999999</v>
      </c>
      <c r="M27" s="46">
        <v>15427.02</v>
      </c>
      <c r="N27" s="47">
        <v>16.440000000000001</v>
      </c>
      <c r="P27" s="78" t="s">
        <v>33</v>
      </c>
      <c r="Q27" s="78" t="s">
        <v>33</v>
      </c>
      <c r="R27" s="78" t="s">
        <v>33</v>
      </c>
      <c r="S27" s="78" t="s">
        <v>33</v>
      </c>
      <c r="T27" s="78" t="s">
        <v>33</v>
      </c>
      <c r="U27" s="78" t="s">
        <v>33</v>
      </c>
      <c r="W27" s="78" t="s">
        <v>33</v>
      </c>
      <c r="X27" s="78" t="s">
        <v>33</v>
      </c>
      <c r="Y27" s="78" t="s">
        <v>33</v>
      </c>
      <c r="Z27" s="78" t="s">
        <v>33</v>
      </c>
      <c r="AA27" s="78" t="s">
        <v>33</v>
      </c>
      <c r="AB27" s="78" t="s">
        <v>33</v>
      </c>
      <c r="AD27" s="78">
        <f t="shared" si="37"/>
        <v>3.4063980597550891E-2</v>
      </c>
      <c r="AE27" s="78">
        <f t="shared" si="37"/>
        <v>8.2999335654890816E-2</v>
      </c>
      <c r="AF27" s="78">
        <f t="shared" si="37"/>
        <v>0.12813136408302794</v>
      </c>
      <c r="AG27" s="78">
        <f t="shared" si="37"/>
        <v>4.785063279341184E-2</v>
      </c>
      <c r="AH27" s="78">
        <f t="shared" si="37"/>
        <v>3.2585556598380139E-2</v>
      </c>
      <c r="AI27" s="78">
        <f t="shared" si="37"/>
        <v>-0.27326203208556143</v>
      </c>
      <c r="AK27" s="78">
        <f t="shared" si="38"/>
        <v>1.277534975823813E-2</v>
      </c>
      <c r="AL27" s="78">
        <f t="shared" si="38"/>
        <v>5.1501727474087877E-2</v>
      </c>
      <c r="AM27" s="78">
        <f t="shared" si="38"/>
        <v>0.10410889226438491</v>
      </c>
      <c r="AN27" s="78">
        <f t="shared" si="38"/>
        <v>-3.1689190608623186E-2</v>
      </c>
      <c r="AO27" s="78">
        <f t="shared" si="38"/>
        <v>-5.2769836080794885E-3</v>
      </c>
      <c r="AP27" s="78">
        <f t="shared" si="38"/>
        <v>-0.20502901353965175</v>
      </c>
    </row>
    <row r="28" spans="1:43" ht="12.75" customHeight="1">
      <c r="A28" s="41" t="s">
        <v>70</v>
      </c>
      <c r="B28" s="46">
        <v>33507.5</v>
      </c>
      <c r="C28" s="46">
        <v>4288.05</v>
      </c>
      <c r="D28" s="46">
        <v>13219.32</v>
      </c>
      <c r="E28" s="46">
        <v>1785.1020000000001</v>
      </c>
      <c r="F28" s="46">
        <v>15398.21</v>
      </c>
      <c r="G28" s="47">
        <v>17.52</v>
      </c>
      <c r="I28" s="46">
        <v>34669.480000000003</v>
      </c>
      <c r="J28" s="46">
        <v>4458.1400000000003</v>
      </c>
      <c r="K28" s="46">
        <v>13783.92</v>
      </c>
      <c r="L28" s="46">
        <v>1891.7360000000001</v>
      </c>
      <c r="M28" s="46">
        <v>15958.45</v>
      </c>
      <c r="N28" s="47">
        <v>15.01</v>
      </c>
      <c r="P28" s="100" t="s">
        <v>33</v>
      </c>
      <c r="Q28" s="100" t="s">
        <v>33</v>
      </c>
      <c r="R28" s="100" t="s">
        <v>33</v>
      </c>
      <c r="S28" s="100" t="s">
        <v>33</v>
      </c>
      <c r="T28" s="100" t="s">
        <v>33</v>
      </c>
      <c r="U28" s="100" t="s">
        <v>33</v>
      </c>
      <c r="W28" s="100" t="s">
        <v>33</v>
      </c>
      <c r="X28" s="100" t="s">
        <v>33</v>
      </c>
      <c r="Y28" s="100" t="s">
        <v>33</v>
      </c>
      <c r="Z28" s="100" t="s">
        <v>33</v>
      </c>
      <c r="AA28" s="100" t="s">
        <v>33</v>
      </c>
      <c r="AB28" s="100" t="s">
        <v>33</v>
      </c>
      <c r="AD28" s="78">
        <f t="shared" ref="AD28" si="39">B28/B27-1</f>
        <v>-2.6159918157616313E-2</v>
      </c>
      <c r="AE28" s="78">
        <f t="shared" ref="AE28" si="40">C28/C27-1</f>
        <v>-3.6475536920442697E-2</v>
      </c>
      <c r="AF28" s="78">
        <f t="shared" ref="AF28" si="41">D28/D27-1</f>
        <v>-4.1238997615303807E-2</v>
      </c>
      <c r="AG28" s="78">
        <f t="shared" ref="AG28" si="42">E28/E27-1</f>
        <v>-5.4868499216935707E-2</v>
      </c>
      <c r="AH28" s="78">
        <f t="shared" ref="AH28" si="43">F28/F27-1</f>
        <v>-3.0089613760723055E-2</v>
      </c>
      <c r="AI28" s="78">
        <f t="shared" ref="AI28" si="44">G28/G27-1</f>
        <v>0.28918322295805732</v>
      </c>
      <c r="AK28" s="78">
        <f t="shared" ref="AK28" si="45">I28/I27-1</f>
        <v>3.0509728015066573E-2</v>
      </c>
      <c r="AL28" s="78">
        <f t="shared" ref="AL28" si="46">J28/J27-1</f>
        <v>5.9930053470341749E-2</v>
      </c>
      <c r="AM28" s="78">
        <f t="shared" ref="AM28" si="47">K28/K27-1</f>
        <v>8.7337774005345148E-2</v>
      </c>
      <c r="AN28" s="78">
        <f t="shared" ref="AN28" si="48">L28/L27-1</f>
        <v>5.2344770001095942E-2</v>
      </c>
      <c r="AO28" s="78">
        <f t="shared" ref="AO28" si="49">M28/M27-1</f>
        <v>3.4448000974912851E-2</v>
      </c>
      <c r="AP28" s="78">
        <f t="shared" ref="AP28" si="50">N28/N27-1</f>
        <v>-8.6982968369829772E-2</v>
      </c>
    </row>
    <row r="29" spans="1:43" ht="12.75" customHeight="1">
      <c r="A29" s="41" t="s">
        <v>71</v>
      </c>
      <c r="B29" s="46">
        <v>37689.54</v>
      </c>
      <c r="C29" s="46">
        <v>4769.83</v>
      </c>
      <c r="D29" s="46">
        <v>15011.35</v>
      </c>
      <c r="E29" s="46">
        <v>2027.0740000000001</v>
      </c>
      <c r="F29" s="46">
        <v>16852.89</v>
      </c>
      <c r="G29" s="47">
        <v>12.45</v>
      </c>
      <c r="I29" s="46">
        <v>34933.050000000003</v>
      </c>
      <c r="J29" s="46">
        <v>4464.91</v>
      </c>
      <c r="K29" s="46">
        <v>13910.69</v>
      </c>
      <c r="L29" s="46">
        <v>1806.6990000000001</v>
      </c>
      <c r="M29" s="46">
        <v>15752.02</v>
      </c>
      <c r="N29" s="47">
        <v>15.29</v>
      </c>
      <c r="P29" s="78">
        <f>B29/B25-1</f>
        <v>0.13703369057764969</v>
      </c>
      <c r="Q29" s="78">
        <f t="shared" ref="Q29:Q31" si="51">C29/C25-1</f>
        <v>0.24230498762859742</v>
      </c>
      <c r="R29" s="78">
        <f t="shared" ref="R29:R31" si="52">D29/D25-1</f>
        <v>0.43423099265464615</v>
      </c>
      <c r="S29" s="78">
        <f t="shared" ref="S29:S31" si="53">E29/E25-1</f>
        <v>0.15093178352143877</v>
      </c>
      <c r="T29" s="78">
        <f t="shared" ref="T29:T31" si="54">F29/F25-1</f>
        <v>0.1098884308868826</v>
      </c>
      <c r="U29" s="78">
        <f t="shared" ref="U29:U31" si="55">G29/G25-1</f>
        <v>-0.42547300415320732</v>
      </c>
      <c r="W29" s="78">
        <f t="shared" ref="W29:W31" si="56">I29/I25-1</f>
        <v>7.5183977987276274E-2</v>
      </c>
      <c r="X29" s="78">
        <f t="shared" ref="X29:X31" si="57">J29/J25-1</f>
        <v>0.15912377303042335</v>
      </c>
      <c r="Y29" s="78">
        <f t="shared" ref="Y29:Y31" si="58">K29/K25-1</f>
        <v>0.27956984301900967</v>
      </c>
      <c r="Z29" s="78">
        <f t="shared" ref="Z29:Z31" si="59">L29/L25-1</f>
        <v>7.6003683066649952E-3</v>
      </c>
      <c r="AA29" s="78">
        <f t="shared" ref="AA29:AA31" si="60">M29/M25-1</f>
        <v>6.1006446050531293E-2</v>
      </c>
      <c r="AB29" s="78">
        <f t="shared" ref="AB29:AB31" si="61">N29/N25-1</f>
        <v>-0.38840000000000008</v>
      </c>
      <c r="AD29" s="78">
        <f t="shared" ref="AD29:AD31" si="62">B29/B28-1</f>
        <v>0.12480907259568763</v>
      </c>
      <c r="AE29" s="78">
        <f t="shared" ref="AE29:AE31" si="63">C29/C28-1</f>
        <v>0.11235410034864324</v>
      </c>
      <c r="AF29" s="78">
        <f t="shared" ref="AF29:AF31" si="64">D29/D28-1</f>
        <v>0.13556143583784941</v>
      </c>
      <c r="AG29" s="78">
        <f t="shared" ref="AG29:AG31" si="65">E29/E28-1</f>
        <v>0.13555079765750078</v>
      </c>
      <c r="AH29" s="78">
        <f t="shared" ref="AH29:AH31" si="66">F29/F28-1</f>
        <v>9.4470720947434916E-2</v>
      </c>
      <c r="AI29" s="78">
        <f t="shared" ref="AI29:AI31" si="67">G29/G28-1</f>
        <v>-0.28938356164383561</v>
      </c>
      <c r="AK29" s="78">
        <f t="shared" ref="AK29:AK31" si="68">I29/I28-1</f>
        <v>7.6023638081679223E-3</v>
      </c>
      <c r="AL29" s="78">
        <f t="shared" ref="AL29:AL31" si="69">J29/J28-1</f>
        <v>1.5185705249274317E-3</v>
      </c>
      <c r="AM29" s="78">
        <f t="shared" ref="AM29:AM31" si="70">K29/K28-1</f>
        <v>9.1969483281968412E-3</v>
      </c>
      <c r="AN29" s="78">
        <f t="shared" ref="AN29:AN31" si="71">L29/L28-1</f>
        <v>-4.4951832602435071E-2</v>
      </c>
      <c r="AO29" s="78">
        <f t="shared" ref="AO29:AO31" si="72">M29/M28-1</f>
        <v>-1.2935466790321093E-2</v>
      </c>
      <c r="AP29" s="78">
        <f t="shared" ref="AP29:AP31" si="73">N29/N28-1</f>
        <v>1.865423051299131E-2</v>
      </c>
    </row>
    <row r="30" spans="1:43" ht="12.75" customHeight="1">
      <c r="A30" s="41" t="s">
        <v>73</v>
      </c>
      <c r="B30" s="46">
        <v>39807.370000000003</v>
      </c>
      <c r="C30" s="46">
        <v>5254.35</v>
      </c>
      <c r="D30" s="46">
        <v>16379.46</v>
      </c>
      <c r="E30" s="46">
        <v>2124.547</v>
      </c>
      <c r="F30" s="46">
        <v>18312.669999999998</v>
      </c>
      <c r="G30" s="47">
        <v>13.01</v>
      </c>
      <c r="I30" s="46">
        <v>38517.440000000002</v>
      </c>
      <c r="J30" s="46">
        <v>4992.54</v>
      </c>
      <c r="K30" s="46">
        <v>15692.03</v>
      </c>
      <c r="L30" s="46">
        <v>2012.2940000000001</v>
      </c>
      <c r="M30" s="46">
        <v>17361.27</v>
      </c>
      <c r="N30" s="47">
        <v>13.71</v>
      </c>
      <c r="P30" s="78">
        <f t="shared" ref="P29:P31" si="74">B30/B26-1</f>
        <v>0.19634521092199209</v>
      </c>
      <c r="Q30" s="78">
        <f t="shared" si="51"/>
        <v>0.27864532001722919</v>
      </c>
      <c r="R30" s="78">
        <f t="shared" si="52"/>
        <v>0.3401718716632669</v>
      </c>
      <c r="S30" s="78">
        <f t="shared" si="53"/>
        <v>0.17867731419529953</v>
      </c>
      <c r="T30" s="78">
        <f t="shared" si="54"/>
        <v>0.1910749396256628</v>
      </c>
      <c r="U30" s="78">
        <f t="shared" si="55"/>
        <v>-0.3042780748663102</v>
      </c>
      <c r="W30" s="78">
        <f t="shared" si="56"/>
        <v>0.1595121537111972</v>
      </c>
      <c r="X30" s="78">
        <f t="shared" si="57"/>
        <v>0.24811627825582616</v>
      </c>
      <c r="Y30" s="78">
        <f t="shared" si="58"/>
        <v>0.36673013141208766</v>
      </c>
      <c r="Z30" s="78">
        <f t="shared" si="59"/>
        <v>8.3936225167239531E-2</v>
      </c>
      <c r="AA30" s="78">
        <f t="shared" si="60"/>
        <v>0.11944204796484081</v>
      </c>
      <c r="AB30" s="78">
        <f t="shared" si="61"/>
        <v>-0.33704061895551252</v>
      </c>
      <c r="AD30" s="78">
        <f t="shared" si="62"/>
        <v>5.6191452588702395E-2</v>
      </c>
      <c r="AE30" s="78">
        <f t="shared" si="63"/>
        <v>0.10158014017271055</v>
      </c>
      <c r="AF30" s="78">
        <f t="shared" si="64"/>
        <v>9.1138371965212794E-2</v>
      </c>
      <c r="AG30" s="78">
        <f t="shared" si="65"/>
        <v>4.8085565697157495E-2</v>
      </c>
      <c r="AH30" s="78">
        <f t="shared" si="66"/>
        <v>8.6618971582915316E-2</v>
      </c>
      <c r="AI30" s="78">
        <f t="shared" si="67"/>
        <v>4.4979919678714841E-2</v>
      </c>
      <c r="AK30" s="78">
        <f t="shared" si="68"/>
        <v>0.10260741618610458</v>
      </c>
      <c r="AL30" s="78">
        <f t="shared" si="69"/>
        <v>0.11817259474435104</v>
      </c>
      <c r="AM30" s="78">
        <f t="shared" si="70"/>
        <v>0.12805547388375405</v>
      </c>
      <c r="AN30" s="78">
        <f t="shared" si="71"/>
        <v>0.11379593391040799</v>
      </c>
      <c r="AO30" s="78">
        <f t="shared" si="72"/>
        <v>0.10216150055675399</v>
      </c>
      <c r="AP30" s="78">
        <f t="shared" si="73"/>
        <v>-0.10333551340745573</v>
      </c>
    </row>
    <row r="31" spans="1:43" ht="12.75" customHeight="1">
      <c r="A31" s="41" t="s">
        <v>74</v>
      </c>
      <c r="B31" s="46">
        <v>39118.86</v>
      </c>
      <c r="C31" s="46">
        <v>5460.48</v>
      </c>
      <c r="D31" s="46">
        <v>17732.599999999999</v>
      </c>
      <c r="E31" s="46">
        <v>2047.691</v>
      </c>
      <c r="F31" s="46">
        <v>18026.5</v>
      </c>
      <c r="G31" s="47">
        <v>12.44</v>
      </c>
      <c r="I31" s="46">
        <v>38807.050000000003</v>
      </c>
      <c r="J31" s="46">
        <v>5246.63</v>
      </c>
      <c r="K31" s="46">
        <v>16621.27</v>
      </c>
      <c r="L31" s="46">
        <v>2037.644</v>
      </c>
      <c r="M31" s="46">
        <v>17952.849999999999</v>
      </c>
      <c r="N31" s="47">
        <v>13.98</v>
      </c>
      <c r="P31" s="78">
        <f t="shared" si="74"/>
        <v>0.13692498169009171</v>
      </c>
      <c r="Q31" s="78">
        <f t="shared" si="51"/>
        <v>0.22696938238981823</v>
      </c>
      <c r="R31" s="78">
        <f t="shared" si="52"/>
        <v>0.28609681518314578</v>
      </c>
      <c r="S31" s="78">
        <f t="shared" si="53"/>
        <v>8.4160607052131242E-2</v>
      </c>
      <c r="T31" s="78">
        <f t="shared" si="54"/>
        <v>0.13546247112763932</v>
      </c>
      <c r="U31" s="78">
        <f t="shared" si="55"/>
        <v>-8.4621044885945573E-2</v>
      </c>
      <c r="W31" s="78">
        <f t="shared" si="56"/>
        <v>0.15349415510607844</v>
      </c>
      <c r="X31" s="78">
        <f t="shared" si="57"/>
        <v>0.24739483651009153</v>
      </c>
      <c r="Y31" s="78">
        <f t="shared" si="58"/>
        <v>0.31116073823279766</v>
      </c>
      <c r="Z31" s="78">
        <f t="shared" si="59"/>
        <v>0.13351123334551596</v>
      </c>
      <c r="AA31" s="78">
        <f t="shared" si="60"/>
        <v>0.1637276674302619</v>
      </c>
      <c r="AB31" s="78">
        <f t="shared" si="61"/>
        <v>-0.14963503649635046</v>
      </c>
      <c r="AD31" s="78">
        <f t="shared" si="62"/>
        <v>-1.7296043421105245E-2</v>
      </c>
      <c r="AE31" s="78">
        <f t="shared" si="63"/>
        <v>3.9230351994061996E-2</v>
      </c>
      <c r="AF31" s="78">
        <f t="shared" si="64"/>
        <v>8.2612003081908636E-2</v>
      </c>
      <c r="AG31" s="78">
        <f t="shared" si="65"/>
        <v>-3.6175241121989776E-2</v>
      </c>
      <c r="AH31" s="78">
        <f t="shared" si="66"/>
        <v>-1.5626885648023947E-2</v>
      </c>
      <c r="AI31" s="78">
        <f t="shared" si="67"/>
        <v>-4.3812451960030807E-2</v>
      </c>
      <c r="AK31" s="78">
        <f t="shared" si="68"/>
        <v>7.5189316839332498E-3</v>
      </c>
      <c r="AL31" s="78">
        <f t="shared" si="69"/>
        <v>5.0893933749153852E-2</v>
      </c>
      <c r="AM31" s="78">
        <f t="shared" si="70"/>
        <v>5.9217322424186092E-2</v>
      </c>
      <c r="AN31" s="78">
        <f t="shared" si="71"/>
        <v>1.2597562781581528E-2</v>
      </c>
      <c r="AO31" s="78">
        <f t="shared" si="72"/>
        <v>3.4074696148380657E-2</v>
      </c>
      <c r="AP31" s="78">
        <f t="shared" si="73"/>
        <v>1.9693654266958349E-2</v>
      </c>
    </row>
    <row r="32" spans="1:43" ht="12.75" customHeight="1">
      <c r="A32" s="41" t="s">
        <v>75</v>
      </c>
      <c r="B32" s="46">
        <v>42330.15</v>
      </c>
      <c r="C32" s="46">
        <v>5762.48</v>
      </c>
      <c r="D32" s="46">
        <v>18189.169999999998</v>
      </c>
      <c r="E32" s="46">
        <v>2229.9699999999998</v>
      </c>
      <c r="F32" s="46">
        <v>19516.439999999999</v>
      </c>
      <c r="G32" s="47">
        <v>16.73</v>
      </c>
      <c r="I32" s="46">
        <v>40602.32</v>
      </c>
      <c r="J32" s="46">
        <v>5543.47</v>
      </c>
      <c r="K32" s="46">
        <v>17610.61</v>
      </c>
      <c r="L32" s="46">
        <v>2155.9850000000001</v>
      </c>
      <c r="M32" s="46">
        <v>18709.849999999999</v>
      </c>
      <c r="N32" s="47">
        <v>17.07</v>
      </c>
      <c r="P32" s="78">
        <f t="shared" ref="P32:P33" si="75">B32/B28-1</f>
        <v>0.26330373796911144</v>
      </c>
      <c r="Q32" s="78">
        <f t="shared" ref="Q32:Q33" si="76">C32/C28-1</f>
        <v>0.34384627044927174</v>
      </c>
      <c r="R32" s="78">
        <f t="shared" ref="R32:R33" si="77">D32/D28-1</f>
        <v>0.37595352862325737</v>
      </c>
      <c r="S32" s="78">
        <f t="shared" ref="S32:S33" si="78">E32/E28-1</f>
        <v>0.24921152964928606</v>
      </c>
      <c r="T32" s="78">
        <f t="shared" ref="T32:T33" si="79">F32/F28-1</f>
        <v>0.26744861902779604</v>
      </c>
      <c r="U32" s="78">
        <f t="shared" ref="U32:U33" si="80">G32/G28-1</f>
        <v>-4.5091324200913219E-2</v>
      </c>
      <c r="W32" s="78">
        <f t="shared" ref="W32:W33" si="81">I32/I28-1</f>
        <v>0.17112572787362246</v>
      </c>
      <c r="X32" s="78">
        <f t="shared" ref="X32:X33" si="82">J32/J28-1</f>
        <v>0.24344906171632119</v>
      </c>
      <c r="Y32" s="78">
        <f t="shared" ref="Y32:Y33" si="83">K32/K28-1</f>
        <v>0.27761986430565466</v>
      </c>
      <c r="Z32" s="78">
        <f t="shared" ref="Z32:Z33" si="84">L32/L28-1</f>
        <v>0.13968598155345147</v>
      </c>
      <c r="AA32" s="78">
        <f t="shared" ref="AA32:AA33" si="85">M32/M28-1</f>
        <v>0.17241022781034476</v>
      </c>
      <c r="AB32" s="78">
        <f t="shared" ref="AB32:AB33" si="86">N32/N28-1</f>
        <v>0.13724183877415053</v>
      </c>
      <c r="AD32" s="78">
        <f t="shared" ref="AD32:AD33" si="87">B32/B31-1</f>
        <v>8.2090582394272138E-2</v>
      </c>
      <c r="AE32" s="78">
        <f t="shared" ref="AE32:AE33" si="88">C32/C31-1</f>
        <v>5.5306493202062823E-2</v>
      </c>
      <c r="AF32" s="78">
        <f t="shared" ref="AF32:AF33" si="89">D32/D31-1</f>
        <v>2.57474933173929E-2</v>
      </c>
      <c r="AG32" s="78">
        <f t="shared" ref="AG32:AG33" si="90">E32/E31-1</f>
        <v>8.9016848733524556E-2</v>
      </c>
      <c r="AH32" s="78">
        <f t="shared" ref="AH32:AH33" si="91">F32/F31-1</f>
        <v>8.2652761212659076E-2</v>
      </c>
      <c r="AI32" s="78">
        <f t="shared" ref="AI32:AI33" si="92">G32/G31-1</f>
        <v>0.34485530546623799</v>
      </c>
      <c r="AK32" s="78">
        <f t="shared" ref="AK32:AK33" si="93">I32/I31-1</f>
        <v>4.626143960955531E-2</v>
      </c>
      <c r="AL32" s="78">
        <f t="shared" ref="AL32:AL33" si="94">J32/J31-1</f>
        <v>5.6577269599723978E-2</v>
      </c>
      <c r="AM32" s="78">
        <f t="shared" ref="AM32:AM33" si="95">K32/K31-1</f>
        <v>5.9522527460296404E-2</v>
      </c>
      <c r="AN32" s="78">
        <f t="shared" ref="AN32:AN33" si="96">L32/L31-1</f>
        <v>5.8077367783577527E-2</v>
      </c>
      <c r="AO32" s="78">
        <f t="shared" ref="AO32:AO33" si="97">M32/M31-1</f>
        <v>4.2166007068515476E-2</v>
      </c>
      <c r="AP32" s="78">
        <f t="shared" ref="AP32:AP33" si="98">N32/N31-1</f>
        <v>0.22103004291845485</v>
      </c>
    </row>
    <row r="33" spans="1:43" ht="12.75" customHeight="1">
      <c r="A33" s="41" t="s">
        <v>77</v>
      </c>
      <c r="B33" s="46">
        <v>42544.22</v>
      </c>
      <c r="C33" s="46">
        <v>5881.63</v>
      </c>
      <c r="D33" s="46">
        <v>19310.79</v>
      </c>
      <c r="E33" s="46">
        <v>2230.1579999999999</v>
      </c>
      <c r="F33" s="46">
        <v>19097.11</v>
      </c>
      <c r="G33" s="47">
        <v>17.350000000000001</v>
      </c>
      <c r="I33" s="46">
        <v>43257.38</v>
      </c>
      <c r="J33" s="46">
        <v>5907.04</v>
      </c>
      <c r="K33" s="46">
        <v>18983.2</v>
      </c>
      <c r="L33" s="46">
        <v>2299.23</v>
      </c>
      <c r="M33" s="46">
        <v>19668.3</v>
      </c>
      <c r="N33" s="47">
        <v>17.36</v>
      </c>
      <c r="P33" s="78">
        <f t="shared" si="75"/>
        <v>0.12880709077372665</v>
      </c>
      <c r="Q33" s="78">
        <f t="shared" si="76"/>
        <v>0.23309006819949563</v>
      </c>
      <c r="R33" s="78">
        <f t="shared" si="77"/>
        <v>0.28641261445506228</v>
      </c>
      <c r="S33" s="78">
        <f t="shared" si="78"/>
        <v>0.10018578502807496</v>
      </c>
      <c r="T33" s="78">
        <f t="shared" si="79"/>
        <v>0.13316529093823082</v>
      </c>
      <c r="U33" s="78">
        <f t="shared" si="80"/>
        <v>0.39357429718875525</v>
      </c>
      <c r="W33" s="78">
        <f t="shared" si="81"/>
        <v>0.23829382203958693</v>
      </c>
      <c r="X33" s="78">
        <f t="shared" si="82"/>
        <v>0.32299195280531978</v>
      </c>
      <c r="Y33" s="78">
        <f t="shared" si="83"/>
        <v>0.36464833879555947</v>
      </c>
      <c r="Z33" s="78">
        <f t="shared" si="84"/>
        <v>0.27261375580547731</v>
      </c>
      <c r="AA33" s="78">
        <f t="shared" si="85"/>
        <v>0.24862081180699347</v>
      </c>
      <c r="AB33" s="78">
        <f t="shared" si="86"/>
        <v>0.13538260300850236</v>
      </c>
      <c r="AD33" s="78">
        <f t="shared" si="87"/>
        <v>5.0571519354407624E-3</v>
      </c>
      <c r="AE33" s="78">
        <f t="shared" si="88"/>
        <v>2.0676861351362597E-2</v>
      </c>
      <c r="AF33" s="78">
        <f t="shared" si="89"/>
        <v>6.1664166094439921E-2</v>
      </c>
      <c r="AG33" s="78">
        <f t="shared" si="90"/>
        <v>8.430606689779907E-5</v>
      </c>
      <c r="AH33" s="78">
        <f t="shared" si="91"/>
        <v>-2.1485988223261976E-2</v>
      </c>
      <c r="AI33" s="78">
        <f t="shared" si="92"/>
        <v>3.7059175134489086E-2</v>
      </c>
      <c r="AK33" s="78">
        <f t="shared" si="93"/>
        <v>6.5391829826472847E-2</v>
      </c>
      <c r="AL33" s="78">
        <f t="shared" si="94"/>
        <v>6.5585274205506527E-2</v>
      </c>
      <c r="AM33" s="78">
        <f t="shared" si="95"/>
        <v>7.7941082109024062E-2</v>
      </c>
      <c r="AN33" s="78">
        <f t="shared" si="96"/>
        <v>6.6440629225156922E-2</v>
      </c>
      <c r="AO33" s="78">
        <f t="shared" si="97"/>
        <v>5.1227027474832765E-2</v>
      </c>
      <c r="AP33" s="78">
        <f t="shared" si="98"/>
        <v>1.698886936145283E-2</v>
      </c>
    </row>
    <row r="34" spans="1:43" ht="12.75" customHeight="1">
      <c r="A34" s="41"/>
      <c r="B34" s="40"/>
      <c r="C34" s="40"/>
      <c r="D34" s="40"/>
      <c r="E34" s="26"/>
      <c r="H34" s="32"/>
      <c r="J34" s="33"/>
      <c r="K34" s="26"/>
      <c r="L34" s="33"/>
      <c r="M34" s="33"/>
      <c r="N34" s="25"/>
      <c r="O34" s="25"/>
      <c r="P34" s="73"/>
      <c r="Q34" s="95"/>
      <c r="R34" s="96"/>
      <c r="S34" s="96"/>
      <c r="T34" s="96"/>
      <c r="U34" s="96"/>
      <c r="V34" s="96"/>
      <c r="W34" s="96"/>
      <c r="X34" s="96"/>
      <c r="Y34" s="96"/>
      <c r="Z34" s="96"/>
      <c r="AA34" s="96"/>
      <c r="AB34" s="95"/>
      <c r="AC34" s="96"/>
      <c r="AD34" s="95"/>
      <c r="AE34" s="96"/>
      <c r="AF34" s="101"/>
      <c r="AG34" s="73"/>
      <c r="AH34" s="73"/>
      <c r="AI34" s="73"/>
      <c r="AK34" s="101"/>
      <c r="AL34" s="95"/>
      <c r="AM34" s="95"/>
      <c r="AN34" s="95"/>
      <c r="AO34" s="95"/>
      <c r="AP34" s="95"/>
      <c r="AQ34" s="33"/>
    </row>
    <row r="35" spans="1:43" ht="12.75" customHeight="1">
      <c r="A35" s="58">
        <v>45322</v>
      </c>
      <c r="B35" s="48">
        <v>38150.300000000003</v>
      </c>
      <c r="C35" s="48">
        <v>4845.6499999999996</v>
      </c>
      <c r="D35" s="48">
        <v>15164.01</v>
      </c>
      <c r="E35" s="48">
        <v>1947.3420000000001</v>
      </c>
      <c r="F35" s="48">
        <v>16911.13</v>
      </c>
      <c r="G35" s="32">
        <v>14.35</v>
      </c>
      <c r="I35" s="48">
        <v>37763.949999999997</v>
      </c>
      <c r="J35" s="48">
        <v>4804.49</v>
      </c>
      <c r="K35" s="48">
        <v>15081.39</v>
      </c>
      <c r="L35" s="48">
        <v>1964.4680000000001</v>
      </c>
      <c r="M35" s="48">
        <v>16801.419999999998</v>
      </c>
      <c r="N35" s="48">
        <v>13.39</v>
      </c>
      <c r="P35" s="100" t="s">
        <v>33</v>
      </c>
      <c r="Q35" s="100" t="s">
        <v>33</v>
      </c>
      <c r="R35" s="100" t="s">
        <v>33</v>
      </c>
      <c r="S35" s="100" t="s">
        <v>33</v>
      </c>
      <c r="T35" s="100" t="s">
        <v>33</v>
      </c>
      <c r="U35" s="100" t="s">
        <v>33</v>
      </c>
      <c r="W35" s="100" t="s">
        <v>33</v>
      </c>
      <c r="X35" s="100" t="s">
        <v>33</v>
      </c>
      <c r="Y35" s="100" t="s">
        <v>33</v>
      </c>
      <c r="Z35" s="100" t="s">
        <v>33</v>
      </c>
      <c r="AA35" s="100" t="s">
        <v>33</v>
      </c>
      <c r="AB35" s="100" t="s">
        <v>33</v>
      </c>
      <c r="AD35" s="100" t="s">
        <v>33</v>
      </c>
      <c r="AE35" s="100" t="s">
        <v>33</v>
      </c>
      <c r="AF35" s="100" t="s">
        <v>33</v>
      </c>
      <c r="AG35" s="100" t="s">
        <v>33</v>
      </c>
      <c r="AH35" s="100" t="s">
        <v>33</v>
      </c>
      <c r="AI35" s="100" t="s">
        <v>33</v>
      </c>
      <c r="AK35" s="100" t="s">
        <v>33</v>
      </c>
      <c r="AL35" s="100" t="s">
        <v>33</v>
      </c>
      <c r="AM35" s="100" t="s">
        <v>33</v>
      </c>
      <c r="AN35" s="100" t="s">
        <v>33</v>
      </c>
      <c r="AO35" s="100" t="s">
        <v>33</v>
      </c>
      <c r="AP35" s="100" t="s">
        <v>33</v>
      </c>
    </row>
    <row r="36" spans="1:43" ht="12.75" customHeight="1">
      <c r="A36" s="58">
        <v>45351</v>
      </c>
      <c r="B36" s="48">
        <v>38996.39</v>
      </c>
      <c r="C36" s="48">
        <v>5096.2700000000004</v>
      </c>
      <c r="D36" s="48">
        <v>16091.92</v>
      </c>
      <c r="E36" s="48">
        <v>2054.8429999999998</v>
      </c>
      <c r="F36" s="48">
        <v>17607.43</v>
      </c>
      <c r="G36" s="32">
        <v>13.4</v>
      </c>
      <c r="I36" s="48">
        <v>38720.519999999997</v>
      </c>
      <c r="J36" s="48">
        <v>5011.96</v>
      </c>
      <c r="K36" s="48">
        <v>15808.93</v>
      </c>
      <c r="L36" s="48">
        <v>2004.673</v>
      </c>
      <c r="M36" s="48">
        <v>17341.689999999999</v>
      </c>
      <c r="N36" s="48">
        <v>13.98</v>
      </c>
      <c r="P36" s="100" t="s">
        <v>33</v>
      </c>
      <c r="Q36" s="100" t="s">
        <v>33</v>
      </c>
      <c r="R36" s="100" t="s">
        <v>33</v>
      </c>
      <c r="S36" s="100" t="s">
        <v>33</v>
      </c>
      <c r="T36" s="100" t="s">
        <v>33</v>
      </c>
      <c r="U36" s="100" t="s">
        <v>33</v>
      </c>
      <c r="W36" s="100" t="s">
        <v>33</v>
      </c>
      <c r="X36" s="100" t="s">
        <v>33</v>
      </c>
      <c r="Y36" s="100" t="s">
        <v>33</v>
      </c>
      <c r="Z36" s="100" t="s">
        <v>33</v>
      </c>
      <c r="AA36" s="100" t="s">
        <v>33</v>
      </c>
      <c r="AB36" s="100" t="s">
        <v>33</v>
      </c>
      <c r="AD36" s="80">
        <f t="shared" ref="AD36:AD47" si="99">B36/B35-1</f>
        <v>2.2177807251843262E-2</v>
      </c>
      <c r="AE36" s="80">
        <f t="shared" ref="AE36:AE47" si="100">C36/C35-1</f>
        <v>5.1720615397315317E-2</v>
      </c>
      <c r="AF36" s="80">
        <f t="shared" ref="AF36:AF47" si="101">D36/D35-1</f>
        <v>6.1191597737010106E-2</v>
      </c>
      <c r="AG36" s="80">
        <f t="shared" ref="AG36:AG47" si="102">E36/E35-1</f>
        <v>5.5203965199744021E-2</v>
      </c>
      <c r="AH36" s="80">
        <f t="shared" ref="AH36:AH47" si="103">F36/F35-1</f>
        <v>4.1174067019767335E-2</v>
      </c>
      <c r="AI36" s="80">
        <f t="shared" ref="AI36:AI47" si="104">G36/G35-1</f>
        <v>-6.6202090592334395E-2</v>
      </c>
      <c r="AK36" s="80">
        <f t="shared" ref="AK36:AK47" si="105">I36/I35-1</f>
        <v>2.5330242201888398E-2</v>
      </c>
      <c r="AL36" s="80">
        <f t="shared" ref="AL36:AL47" si="106">J36/J35-1</f>
        <v>4.3182523014929863E-2</v>
      </c>
      <c r="AM36" s="80">
        <f t="shared" ref="AM36:AM47" si="107">K36/K35-1</f>
        <v>4.8240911480970983E-2</v>
      </c>
      <c r="AN36" s="80">
        <f t="shared" ref="AN36:AN47" si="108">L36/L35-1</f>
        <v>2.0466100745850646E-2</v>
      </c>
      <c r="AO36" s="80">
        <f t="shared" ref="AO36:AO47" si="109">M36/M35-1</f>
        <v>3.2156210606008262E-2</v>
      </c>
      <c r="AP36" s="80">
        <f t="shared" ref="AP36:AP47" si="110">N36/N35-1</f>
        <v>4.4062733383121611E-2</v>
      </c>
    </row>
    <row r="37" spans="1:43" ht="12.75" customHeight="1">
      <c r="A37" s="58">
        <v>45380</v>
      </c>
      <c r="B37" s="46">
        <v>39807.370000000003</v>
      </c>
      <c r="C37" s="46">
        <v>5254.35</v>
      </c>
      <c r="D37" s="46">
        <v>16379.46</v>
      </c>
      <c r="E37" s="46">
        <v>2124.547</v>
      </c>
      <c r="F37" s="46">
        <v>18312.669999999998</v>
      </c>
      <c r="G37" s="47">
        <v>13.01</v>
      </c>
      <c r="I37" s="46">
        <v>39105.519999999997</v>
      </c>
      <c r="J37" s="46">
        <v>5170.57</v>
      </c>
      <c r="K37" s="46">
        <v>16216.3</v>
      </c>
      <c r="L37" s="46">
        <v>2070.1309999999999</v>
      </c>
      <c r="M37" s="46">
        <v>17968.7</v>
      </c>
      <c r="N37" s="47">
        <v>13.79</v>
      </c>
      <c r="P37" s="100" t="s">
        <v>33</v>
      </c>
      <c r="Q37" s="100" t="s">
        <v>33</v>
      </c>
      <c r="R37" s="100" t="s">
        <v>33</v>
      </c>
      <c r="S37" s="100" t="s">
        <v>33</v>
      </c>
      <c r="T37" s="100" t="s">
        <v>33</v>
      </c>
      <c r="U37" s="100" t="s">
        <v>33</v>
      </c>
      <c r="W37" s="100" t="s">
        <v>33</v>
      </c>
      <c r="X37" s="100" t="s">
        <v>33</v>
      </c>
      <c r="Y37" s="100" t="s">
        <v>33</v>
      </c>
      <c r="Z37" s="100" t="s">
        <v>33</v>
      </c>
      <c r="AA37" s="100" t="s">
        <v>33</v>
      </c>
      <c r="AB37" s="100" t="s">
        <v>33</v>
      </c>
      <c r="AD37" s="80">
        <f t="shared" si="99"/>
        <v>2.0796283963720796E-2</v>
      </c>
      <c r="AE37" s="80">
        <f t="shared" si="100"/>
        <v>3.1018764704381807E-2</v>
      </c>
      <c r="AF37" s="80">
        <f t="shared" si="101"/>
        <v>1.7868594922171965E-2</v>
      </c>
      <c r="AG37" s="80">
        <f t="shared" si="102"/>
        <v>3.3921813004691881E-2</v>
      </c>
      <c r="AH37" s="80">
        <f t="shared" si="103"/>
        <v>4.0053545577065863E-2</v>
      </c>
      <c r="AI37" s="80">
        <f t="shared" si="104"/>
        <v>-2.9104477611940349E-2</v>
      </c>
      <c r="AK37" s="80">
        <f t="shared" si="105"/>
        <v>9.9430482855085156E-3</v>
      </c>
      <c r="AL37" s="80">
        <f t="shared" si="106"/>
        <v>3.1646302045507113E-2</v>
      </c>
      <c r="AM37" s="80">
        <f t="shared" si="107"/>
        <v>2.5768347383409163E-2</v>
      </c>
      <c r="AN37" s="80">
        <f t="shared" si="108"/>
        <v>3.2652706950210719E-2</v>
      </c>
      <c r="AO37" s="80">
        <f t="shared" si="109"/>
        <v>3.6156222375097302E-2</v>
      </c>
      <c r="AP37" s="80">
        <f t="shared" si="110"/>
        <v>-1.3590844062947194E-2</v>
      </c>
    </row>
    <row r="38" spans="1:43" ht="12.75" customHeight="1">
      <c r="A38" s="58">
        <v>45412</v>
      </c>
      <c r="B38" s="46">
        <v>37815.919999999998</v>
      </c>
      <c r="C38" s="46">
        <v>5035.6899999999996</v>
      </c>
      <c r="D38" s="46">
        <v>15657.82</v>
      </c>
      <c r="E38" s="46">
        <v>1973.9059999999999</v>
      </c>
      <c r="F38" s="46">
        <v>17603.34</v>
      </c>
      <c r="G38" s="47">
        <v>15.65</v>
      </c>
      <c r="I38" s="46">
        <v>38401.22</v>
      </c>
      <c r="J38" s="46">
        <v>5112.49</v>
      </c>
      <c r="K38" s="46">
        <v>15950.86</v>
      </c>
      <c r="L38" s="46">
        <v>2014.1089999999999</v>
      </c>
      <c r="M38" s="46">
        <v>17802.53</v>
      </c>
      <c r="N38" s="47">
        <v>16.14</v>
      </c>
      <c r="P38" s="100" t="s">
        <v>33</v>
      </c>
      <c r="Q38" s="100" t="s">
        <v>33</v>
      </c>
      <c r="R38" s="100" t="s">
        <v>33</v>
      </c>
      <c r="S38" s="100" t="s">
        <v>33</v>
      </c>
      <c r="T38" s="100" t="s">
        <v>33</v>
      </c>
      <c r="U38" s="100" t="s">
        <v>33</v>
      </c>
      <c r="W38" s="100" t="s">
        <v>33</v>
      </c>
      <c r="X38" s="100" t="s">
        <v>33</v>
      </c>
      <c r="Y38" s="100" t="s">
        <v>33</v>
      </c>
      <c r="Z38" s="100" t="s">
        <v>33</v>
      </c>
      <c r="AA38" s="100" t="s">
        <v>33</v>
      </c>
      <c r="AB38" s="100" t="s">
        <v>33</v>
      </c>
      <c r="AD38" s="80">
        <f t="shared" si="99"/>
        <v>-5.0027168335913808E-2</v>
      </c>
      <c r="AE38" s="80">
        <f t="shared" si="100"/>
        <v>-4.1615042774082567E-2</v>
      </c>
      <c r="AF38" s="80">
        <f t="shared" si="101"/>
        <v>-4.4057618505127683E-2</v>
      </c>
      <c r="AG38" s="80">
        <f t="shared" si="102"/>
        <v>-7.0904997630083066E-2</v>
      </c>
      <c r="AH38" s="80">
        <f t="shared" si="103"/>
        <v>-3.8734384445304748E-2</v>
      </c>
      <c r="AI38" s="80">
        <f t="shared" si="104"/>
        <v>0.20292083013066886</v>
      </c>
      <c r="AK38" s="80">
        <f t="shared" si="105"/>
        <v>-1.8010245100947286E-2</v>
      </c>
      <c r="AL38" s="80">
        <f t="shared" si="106"/>
        <v>-1.1232804120242079E-2</v>
      </c>
      <c r="AM38" s="80">
        <f t="shared" si="107"/>
        <v>-1.6368715428303537E-2</v>
      </c>
      <c r="AN38" s="80">
        <f t="shared" si="108"/>
        <v>-2.7062055493106474E-2</v>
      </c>
      <c r="AO38" s="80">
        <f t="shared" si="109"/>
        <v>-9.2477474719930841E-3</v>
      </c>
      <c r="AP38" s="80">
        <f t="shared" si="110"/>
        <v>0.1704133430021757</v>
      </c>
    </row>
    <row r="39" spans="1:43" ht="12.75" customHeight="1">
      <c r="A39" s="58">
        <v>45443</v>
      </c>
      <c r="B39" s="46">
        <v>38686.32</v>
      </c>
      <c r="C39" s="46">
        <v>5277.51</v>
      </c>
      <c r="D39" s="46">
        <v>16735.02</v>
      </c>
      <c r="E39" s="46">
        <v>2070.1260000000002</v>
      </c>
      <c r="F39" s="46">
        <v>18083.689999999999</v>
      </c>
      <c r="G39" s="47">
        <v>12.92</v>
      </c>
      <c r="I39" s="46">
        <v>39129.39</v>
      </c>
      <c r="J39" s="46">
        <v>5235.2299999999996</v>
      </c>
      <c r="K39" s="46">
        <v>16536.32</v>
      </c>
      <c r="L39" s="46">
        <v>2064.799</v>
      </c>
      <c r="M39" s="46">
        <v>18070.13</v>
      </c>
      <c r="N39" s="47">
        <v>13.06</v>
      </c>
      <c r="P39" s="100" t="s">
        <v>33</v>
      </c>
      <c r="Q39" s="100" t="s">
        <v>33</v>
      </c>
      <c r="R39" s="100" t="s">
        <v>33</v>
      </c>
      <c r="S39" s="100" t="s">
        <v>33</v>
      </c>
      <c r="T39" s="100" t="s">
        <v>33</v>
      </c>
      <c r="U39" s="100" t="s">
        <v>33</v>
      </c>
      <c r="W39" s="100" t="s">
        <v>33</v>
      </c>
      <c r="X39" s="100" t="s">
        <v>33</v>
      </c>
      <c r="Y39" s="100" t="s">
        <v>33</v>
      </c>
      <c r="Z39" s="100" t="s">
        <v>33</v>
      </c>
      <c r="AA39" s="100" t="s">
        <v>33</v>
      </c>
      <c r="AB39" s="100" t="s">
        <v>33</v>
      </c>
      <c r="AD39" s="80">
        <f t="shared" si="99"/>
        <v>2.3016761194756041E-2</v>
      </c>
      <c r="AE39" s="80">
        <f t="shared" si="100"/>
        <v>4.8021224499522619E-2</v>
      </c>
      <c r="AF39" s="80">
        <f t="shared" si="101"/>
        <v>6.8796294758785015E-2</v>
      </c>
      <c r="AG39" s="80">
        <f t="shared" si="102"/>
        <v>4.8745988917405558E-2</v>
      </c>
      <c r="AH39" s="80">
        <f t="shared" si="103"/>
        <v>2.7287435225360479E-2</v>
      </c>
      <c r="AI39" s="80">
        <f t="shared" si="104"/>
        <v>-0.17444089456869016</v>
      </c>
      <c r="AK39" s="80">
        <f t="shared" si="105"/>
        <v>1.8962157973106075E-2</v>
      </c>
      <c r="AL39" s="80">
        <f t="shared" si="106"/>
        <v>2.4007870920040864E-2</v>
      </c>
      <c r="AM39" s="80">
        <f t="shared" si="107"/>
        <v>3.6703977089636464E-2</v>
      </c>
      <c r="AN39" s="80">
        <f t="shared" si="108"/>
        <v>2.5167456180375636E-2</v>
      </c>
      <c r="AO39" s="80">
        <f t="shared" si="109"/>
        <v>1.5031571355307527E-2</v>
      </c>
      <c r="AP39" s="80">
        <f t="shared" si="110"/>
        <v>-0.19083023543990085</v>
      </c>
    </row>
    <row r="40" spans="1:43" ht="12.75" customHeight="1">
      <c r="A40" s="58">
        <v>45471</v>
      </c>
      <c r="B40" s="46">
        <v>39118.86</v>
      </c>
      <c r="C40" s="46">
        <v>5460.48</v>
      </c>
      <c r="D40" s="46">
        <v>17732.599999999999</v>
      </c>
      <c r="E40" s="46">
        <v>2047.691</v>
      </c>
      <c r="F40" s="46">
        <v>18026.5</v>
      </c>
      <c r="G40" s="47">
        <v>12.44</v>
      </c>
      <c r="I40" s="46">
        <v>38903.730000000003</v>
      </c>
      <c r="J40" s="46">
        <v>5415.14</v>
      </c>
      <c r="K40" s="46">
        <v>17495.89</v>
      </c>
      <c r="L40" s="46">
        <v>2033.452</v>
      </c>
      <c r="M40" s="46">
        <v>17991.099999999999</v>
      </c>
      <c r="N40" s="47">
        <v>12.67</v>
      </c>
      <c r="P40" s="100" t="s">
        <v>33</v>
      </c>
      <c r="Q40" s="100" t="s">
        <v>33</v>
      </c>
      <c r="R40" s="100" t="s">
        <v>33</v>
      </c>
      <c r="S40" s="100" t="s">
        <v>33</v>
      </c>
      <c r="T40" s="100" t="s">
        <v>33</v>
      </c>
      <c r="U40" s="100" t="s">
        <v>33</v>
      </c>
      <c r="W40" s="100" t="s">
        <v>33</v>
      </c>
      <c r="X40" s="100" t="s">
        <v>33</v>
      </c>
      <c r="Y40" s="100" t="s">
        <v>33</v>
      </c>
      <c r="Z40" s="100" t="s">
        <v>33</v>
      </c>
      <c r="AA40" s="100" t="s">
        <v>33</v>
      </c>
      <c r="AB40" s="100" t="s">
        <v>33</v>
      </c>
      <c r="AD40" s="80">
        <f t="shared" si="99"/>
        <v>1.1180696432227188E-2</v>
      </c>
      <c r="AE40" s="80">
        <f t="shared" si="100"/>
        <v>3.4669759034089864E-2</v>
      </c>
      <c r="AF40" s="80">
        <f t="shared" si="101"/>
        <v>5.9610326130473679E-2</v>
      </c>
      <c r="AG40" s="80">
        <f t="shared" si="102"/>
        <v>-1.0837504577016155E-2</v>
      </c>
      <c r="AH40" s="80">
        <f t="shared" si="103"/>
        <v>-3.1625182692248677E-3</v>
      </c>
      <c r="AI40" s="80">
        <f t="shared" si="104"/>
        <v>-3.7151702786377694E-2</v>
      </c>
      <c r="AK40" s="80">
        <f t="shared" si="105"/>
        <v>-5.767020646117782E-3</v>
      </c>
      <c r="AL40" s="80">
        <f t="shared" si="106"/>
        <v>3.4365252338483865E-2</v>
      </c>
      <c r="AM40" s="80">
        <f t="shared" si="107"/>
        <v>5.802802558247544E-2</v>
      </c>
      <c r="AN40" s="80">
        <f t="shared" si="108"/>
        <v>-1.5181623005435352E-2</v>
      </c>
      <c r="AO40" s="80">
        <f t="shared" si="109"/>
        <v>-4.3735158518506401E-3</v>
      </c>
      <c r="AP40" s="80">
        <f t="shared" si="110"/>
        <v>-2.9862174578866862E-2</v>
      </c>
    </row>
    <row r="41" spans="1:43" ht="12.75" customHeight="1">
      <c r="A41" s="58">
        <v>45504</v>
      </c>
      <c r="B41" s="46">
        <v>40842.79</v>
      </c>
      <c r="C41" s="46">
        <v>5522.3</v>
      </c>
      <c r="D41" s="46">
        <v>17599.400000000001</v>
      </c>
      <c r="E41" s="46">
        <v>2254.4839999999999</v>
      </c>
      <c r="F41" s="46">
        <v>18710.009999999998</v>
      </c>
      <c r="G41" s="47">
        <v>16.36</v>
      </c>
      <c r="I41" s="46">
        <v>40086.03</v>
      </c>
      <c r="J41" s="46">
        <v>5538</v>
      </c>
      <c r="K41" s="46">
        <v>17963.29</v>
      </c>
      <c r="L41" s="46">
        <v>2157.672</v>
      </c>
      <c r="M41" s="46">
        <v>18384.38</v>
      </c>
      <c r="N41" s="47">
        <v>14.37</v>
      </c>
      <c r="P41" s="100" t="s">
        <v>33</v>
      </c>
      <c r="Q41" s="100" t="s">
        <v>33</v>
      </c>
      <c r="R41" s="100" t="s">
        <v>33</v>
      </c>
      <c r="S41" s="100" t="s">
        <v>33</v>
      </c>
      <c r="T41" s="100" t="s">
        <v>33</v>
      </c>
      <c r="U41" s="100" t="s">
        <v>33</v>
      </c>
      <c r="W41" s="100" t="s">
        <v>33</v>
      </c>
      <c r="X41" s="100" t="s">
        <v>33</v>
      </c>
      <c r="Y41" s="100" t="s">
        <v>33</v>
      </c>
      <c r="Z41" s="100" t="s">
        <v>33</v>
      </c>
      <c r="AA41" s="100" t="s">
        <v>33</v>
      </c>
      <c r="AB41" s="100" t="s">
        <v>33</v>
      </c>
      <c r="AD41" s="80">
        <f t="shared" si="99"/>
        <v>4.4069024506337762E-2</v>
      </c>
      <c r="AE41" s="80">
        <f t="shared" si="100"/>
        <v>1.1321349038912354E-2</v>
      </c>
      <c r="AF41" s="80">
        <f t="shared" si="101"/>
        <v>-7.5115888251016116E-3</v>
      </c>
      <c r="AG41" s="80">
        <f t="shared" si="102"/>
        <v>0.10098838154780188</v>
      </c>
      <c r="AH41" s="80">
        <f t="shared" si="103"/>
        <v>3.7916955593154444E-2</v>
      </c>
      <c r="AI41" s="80">
        <f t="shared" si="104"/>
        <v>0.31511254019292601</v>
      </c>
      <c r="AK41" s="80">
        <f t="shared" si="105"/>
        <v>3.0390402154240714E-2</v>
      </c>
      <c r="AL41" s="80">
        <f t="shared" si="106"/>
        <v>2.2688240747238186E-2</v>
      </c>
      <c r="AM41" s="80">
        <f t="shared" si="107"/>
        <v>2.6714845600881221E-2</v>
      </c>
      <c r="AN41" s="80">
        <f t="shared" si="108"/>
        <v>6.1088238129053396E-2</v>
      </c>
      <c r="AO41" s="80">
        <f t="shared" si="109"/>
        <v>2.1859697294773772E-2</v>
      </c>
      <c r="AP41" s="80">
        <f t="shared" si="110"/>
        <v>0.13417521704814517</v>
      </c>
    </row>
    <row r="42" spans="1:43" ht="12.75" customHeight="1">
      <c r="A42" s="58">
        <v>45534</v>
      </c>
      <c r="B42" s="46">
        <v>41563.08</v>
      </c>
      <c r="C42" s="46">
        <v>5648.4</v>
      </c>
      <c r="D42" s="46">
        <v>17713.62</v>
      </c>
      <c r="E42" s="46">
        <v>2217.6329999999998</v>
      </c>
      <c r="F42" s="46">
        <v>19292.23</v>
      </c>
      <c r="G42" s="47">
        <v>15</v>
      </c>
      <c r="I42" s="46">
        <v>40310.81</v>
      </c>
      <c r="J42" s="46">
        <v>5478.21</v>
      </c>
      <c r="K42" s="46">
        <v>17268.27</v>
      </c>
      <c r="L42" s="46">
        <v>2136.2510000000002</v>
      </c>
      <c r="M42" s="46">
        <v>18609.97</v>
      </c>
      <c r="N42" s="47">
        <v>19.309999999999999</v>
      </c>
      <c r="P42" s="100" t="s">
        <v>33</v>
      </c>
      <c r="Q42" s="100" t="s">
        <v>33</v>
      </c>
      <c r="R42" s="100" t="s">
        <v>33</v>
      </c>
      <c r="S42" s="100" t="s">
        <v>33</v>
      </c>
      <c r="T42" s="100" t="s">
        <v>33</v>
      </c>
      <c r="U42" s="100" t="s">
        <v>33</v>
      </c>
      <c r="W42" s="100" t="s">
        <v>33</v>
      </c>
      <c r="X42" s="100" t="s">
        <v>33</v>
      </c>
      <c r="Y42" s="100" t="s">
        <v>33</v>
      </c>
      <c r="Z42" s="100" t="s">
        <v>33</v>
      </c>
      <c r="AA42" s="100" t="s">
        <v>33</v>
      </c>
      <c r="AB42" s="100" t="s">
        <v>33</v>
      </c>
      <c r="AD42" s="80">
        <f t="shared" si="99"/>
        <v>1.7635670824642569E-2</v>
      </c>
      <c r="AE42" s="80">
        <f t="shared" si="100"/>
        <v>2.2834688445031892E-2</v>
      </c>
      <c r="AF42" s="80">
        <f t="shared" si="101"/>
        <v>6.4899939770672876E-3</v>
      </c>
      <c r="AG42" s="80">
        <f t="shared" si="102"/>
        <v>-1.6345647163608201E-2</v>
      </c>
      <c r="AH42" s="80">
        <f t="shared" si="103"/>
        <v>3.1118102021324479E-2</v>
      </c>
      <c r="AI42" s="80">
        <f t="shared" si="104"/>
        <v>-8.3129584352078179E-2</v>
      </c>
      <c r="AK42" s="80">
        <f t="shared" si="105"/>
        <v>5.607439798852587E-3</v>
      </c>
      <c r="AL42" s="80">
        <f t="shared" si="106"/>
        <v>-1.0796316359696689E-2</v>
      </c>
      <c r="AM42" s="80">
        <f t="shared" si="107"/>
        <v>-3.8691130633642268E-2</v>
      </c>
      <c r="AN42" s="80">
        <f t="shared" si="108"/>
        <v>-9.9278296237795827E-3</v>
      </c>
      <c r="AO42" s="80">
        <f t="shared" si="109"/>
        <v>1.2270742880641006E-2</v>
      </c>
      <c r="AP42" s="80">
        <f t="shared" si="110"/>
        <v>0.3437717466945025</v>
      </c>
    </row>
    <row r="43" spans="1:43" ht="12.75" customHeight="1">
      <c r="A43" s="58">
        <v>45565</v>
      </c>
      <c r="B43" s="46">
        <v>42330.15</v>
      </c>
      <c r="C43" s="46">
        <v>5762.48</v>
      </c>
      <c r="D43" s="46">
        <v>18189.169999999998</v>
      </c>
      <c r="E43" s="46">
        <v>2229.9699999999998</v>
      </c>
      <c r="F43" s="46">
        <v>19516.439999999999</v>
      </c>
      <c r="G43" s="47">
        <v>16.73</v>
      </c>
      <c r="I43" s="46">
        <v>41490.879999999997</v>
      </c>
      <c r="J43" s="46">
        <v>5621.26</v>
      </c>
      <c r="K43" s="46">
        <v>17599.23</v>
      </c>
      <c r="L43" s="46">
        <v>2175.8359999999998</v>
      </c>
      <c r="M43" s="46">
        <v>19177.740000000002</v>
      </c>
      <c r="N43" s="47">
        <v>17.66</v>
      </c>
      <c r="P43" s="100" t="s">
        <v>33</v>
      </c>
      <c r="Q43" s="100" t="s">
        <v>33</v>
      </c>
      <c r="R43" s="100" t="s">
        <v>33</v>
      </c>
      <c r="S43" s="100" t="s">
        <v>33</v>
      </c>
      <c r="T43" s="100" t="s">
        <v>33</v>
      </c>
      <c r="U43" s="100" t="s">
        <v>33</v>
      </c>
      <c r="W43" s="100" t="s">
        <v>33</v>
      </c>
      <c r="X43" s="100" t="s">
        <v>33</v>
      </c>
      <c r="Y43" s="100" t="s">
        <v>33</v>
      </c>
      <c r="Z43" s="100" t="s">
        <v>33</v>
      </c>
      <c r="AA43" s="100" t="s">
        <v>33</v>
      </c>
      <c r="AB43" s="100" t="s">
        <v>33</v>
      </c>
      <c r="AD43" s="80">
        <f t="shared" si="99"/>
        <v>1.8455562003585779E-2</v>
      </c>
      <c r="AE43" s="80">
        <f t="shared" si="100"/>
        <v>2.0196869910062976E-2</v>
      </c>
      <c r="AF43" s="80">
        <f t="shared" si="101"/>
        <v>2.6846573427678821E-2</v>
      </c>
      <c r="AG43" s="80">
        <f t="shared" si="102"/>
        <v>5.5631387159191803E-3</v>
      </c>
      <c r="AH43" s="80">
        <f t="shared" si="103"/>
        <v>1.1621777264732902E-2</v>
      </c>
      <c r="AI43" s="80">
        <f t="shared" si="104"/>
        <v>0.11533333333333329</v>
      </c>
      <c r="AK43" s="80">
        <f t="shared" si="105"/>
        <v>2.9274281514065414E-2</v>
      </c>
      <c r="AL43" s="80">
        <f t="shared" si="106"/>
        <v>2.6112544060925114E-2</v>
      </c>
      <c r="AM43" s="80">
        <f t="shared" si="107"/>
        <v>1.9165787887263752E-2</v>
      </c>
      <c r="AN43" s="80">
        <f t="shared" si="108"/>
        <v>1.8530125907489037E-2</v>
      </c>
      <c r="AO43" s="80">
        <f t="shared" si="109"/>
        <v>3.0508915382453594E-2</v>
      </c>
      <c r="AP43" s="80">
        <f t="shared" si="110"/>
        <v>-8.5447954427757544E-2</v>
      </c>
    </row>
    <row r="44" spans="1:43" ht="12.75" customHeight="1">
      <c r="A44" s="58">
        <v>45596</v>
      </c>
      <c r="B44" s="46">
        <v>41763.46</v>
      </c>
      <c r="C44" s="46">
        <v>5705.45</v>
      </c>
      <c r="D44" s="46">
        <v>18095.150000000001</v>
      </c>
      <c r="E44" s="46">
        <v>2196.652</v>
      </c>
      <c r="F44" s="46">
        <v>19238.95</v>
      </c>
      <c r="G44" s="47">
        <v>23.16</v>
      </c>
      <c r="I44" s="46">
        <v>42494.2</v>
      </c>
      <c r="J44" s="46">
        <v>5792.32</v>
      </c>
      <c r="K44" s="46">
        <v>18316.12</v>
      </c>
      <c r="L44" s="46">
        <v>2224.4520000000002</v>
      </c>
      <c r="M44" s="46">
        <v>19574.310000000001</v>
      </c>
      <c r="N44" s="47">
        <v>19.96</v>
      </c>
      <c r="P44" s="100" t="s">
        <v>33</v>
      </c>
      <c r="Q44" s="100" t="s">
        <v>33</v>
      </c>
      <c r="R44" s="100" t="s">
        <v>33</v>
      </c>
      <c r="S44" s="100" t="s">
        <v>33</v>
      </c>
      <c r="T44" s="100" t="s">
        <v>33</v>
      </c>
      <c r="U44" s="100" t="s">
        <v>33</v>
      </c>
      <c r="W44" s="100" t="s">
        <v>33</v>
      </c>
      <c r="X44" s="100" t="s">
        <v>33</v>
      </c>
      <c r="Y44" s="100" t="s">
        <v>33</v>
      </c>
      <c r="Z44" s="100" t="s">
        <v>33</v>
      </c>
      <c r="AA44" s="100" t="s">
        <v>33</v>
      </c>
      <c r="AB44" s="100" t="s">
        <v>33</v>
      </c>
      <c r="AD44" s="80">
        <f t="shared" si="99"/>
        <v>-1.3387384641916023E-2</v>
      </c>
      <c r="AE44" s="80">
        <f t="shared" si="100"/>
        <v>-9.8967805528175079E-3</v>
      </c>
      <c r="AF44" s="80">
        <f t="shared" si="101"/>
        <v>-5.1690099108423482E-3</v>
      </c>
      <c r="AG44" s="80">
        <f t="shared" si="102"/>
        <v>-1.4941008174997772E-2</v>
      </c>
      <c r="AH44" s="80">
        <f t="shared" si="103"/>
        <v>-1.421826931551029E-2</v>
      </c>
      <c r="AI44" s="80">
        <f t="shared" si="104"/>
        <v>0.38433950986252241</v>
      </c>
      <c r="AK44" s="80">
        <f t="shared" si="105"/>
        <v>2.4181699689184599E-2</v>
      </c>
      <c r="AL44" s="80">
        <f t="shared" si="106"/>
        <v>3.0430899833844949E-2</v>
      </c>
      <c r="AM44" s="80">
        <f t="shared" si="107"/>
        <v>4.0734168483507416E-2</v>
      </c>
      <c r="AN44" s="80">
        <f t="shared" si="108"/>
        <v>2.2343595748944622E-2</v>
      </c>
      <c r="AO44" s="80">
        <f t="shared" si="109"/>
        <v>2.0678661823551714E-2</v>
      </c>
      <c r="AP44" s="80">
        <f t="shared" si="110"/>
        <v>0.13023782559456398</v>
      </c>
    </row>
    <row r="45" spans="1:43" ht="12.75" customHeight="1">
      <c r="A45" s="58">
        <v>45625</v>
      </c>
      <c r="B45" s="46">
        <v>44910.65</v>
      </c>
      <c r="C45" s="46">
        <v>6032.38</v>
      </c>
      <c r="D45" s="46">
        <v>19218.169999999998</v>
      </c>
      <c r="E45" s="46">
        <v>2434.7260000000001</v>
      </c>
      <c r="F45" s="46">
        <v>20272.04</v>
      </c>
      <c r="G45" s="47">
        <v>13.51</v>
      </c>
      <c r="I45" s="46">
        <v>43716.93</v>
      </c>
      <c r="J45" s="46">
        <v>5929.92</v>
      </c>
      <c r="K45" s="46">
        <v>18961.400000000001</v>
      </c>
      <c r="L45" s="46">
        <v>2357.8440000000001</v>
      </c>
      <c r="M45" s="46">
        <v>19844.759999999998</v>
      </c>
      <c r="N45" s="47">
        <v>16.02</v>
      </c>
      <c r="P45" s="100" t="s">
        <v>33</v>
      </c>
      <c r="Q45" s="100" t="s">
        <v>33</v>
      </c>
      <c r="R45" s="100" t="s">
        <v>33</v>
      </c>
      <c r="S45" s="100" t="s">
        <v>33</v>
      </c>
      <c r="T45" s="100" t="s">
        <v>33</v>
      </c>
      <c r="U45" s="100" t="s">
        <v>33</v>
      </c>
      <c r="W45" s="100" t="s">
        <v>33</v>
      </c>
      <c r="X45" s="100" t="s">
        <v>33</v>
      </c>
      <c r="Y45" s="100" t="s">
        <v>33</v>
      </c>
      <c r="Z45" s="100" t="s">
        <v>33</v>
      </c>
      <c r="AA45" s="100" t="s">
        <v>33</v>
      </c>
      <c r="AB45" s="100" t="s">
        <v>33</v>
      </c>
      <c r="AD45" s="80">
        <f t="shared" si="99"/>
        <v>7.5357501509693003E-2</v>
      </c>
      <c r="AE45" s="80">
        <f t="shared" si="100"/>
        <v>5.7301352215863854E-2</v>
      </c>
      <c r="AF45" s="80">
        <f t="shared" si="101"/>
        <v>6.2061933722571849E-2</v>
      </c>
      <c r="AG45" s="80">
        <f t="shared" si="102"/>
        <v>0.10838038979319431</v>
      </c>
      <c r="AH45" s="80">
        <f t="shared" si="103"/>
        <v>5.3697836940165722E-2</v>
      </c>
      <c r="AI45" s="80">
        <f t="shared" si="104"/>
        <v>-0.41666666666666663</v>
      </c>
      <c r="AK45" s="80">
        <f t="shared" si="105"/>
        <v>2.8774044457831938E-2</v>
      </c>
      <c r="AL45" s="80">
        <f t="shared" si="106"/>
        <v>2.375559361361268E-2</v>
      </c>
      <c r="AM45" s="80">
        <f t="shared" si="107"/>
        <v>3.523016883488439E-2</v>
      </c>
      <c r="AN45" s="80">
        <f t="shared" si="108"/>
        <v>5.9966229884933275E-2</v>
      </c>
      <c r="AO45" s="80">
        <f t="shared" si="109"/>
        <v>1.3816578975197391E-2</v>
      </c>
      <c r="AP45" s="80">
        <f t="shared" si="110"/>
        <v>-0.19739478957915835</v>
      </c>
    </row>
    <row r="46" spans="1:43" ht="12.75" customHeight="1">
      <c r="A46" s="58">
        <v>45657</v>
      </c>
      <c r="B46" s="46">
        <v>42544.22</v>
      </c>
      <c r="C46" s="46">
        <v>5881.63</v>
      </c>
      <c r="D46" s="46">
        <v>19310.79</v>
      </c>
      <c r="E46" s="46">
        <v>2230.1579999999999</v>
      </c>
      <c r="F46" s="46">
        <v>19097.11</v>
      </c>
      <c r="G46" s="47">
        <v>17.350000000000001</v>
      </c>
      <c r="I46" s="46">
        <v>43655.57</v>
      </c>
      <c r="J46" s="46">
        <v>6010.91</v>
      </c>
      <c r="K46" s="46">
        <v>19734.560000000001</v>
      </c>
      <c r="L46" s="46">
        <v>2325.306</v>
      </c>
      <c r="M46" s="46">
        <v>19603.189999999999</v>
      </c>
      <c r="N46" s="47">
        <v>15.87</v>
      </c>
      <c r="P46" s="100" t="s">
        <v>33</v>
      </c>
      <c r="Q46" s="100" t="s">
        <v>33</v>
      </c>
      <c r="R46" s="100" t="s">
        <v>33</v>
      </c>
      <c r="S46" s="100" t="s">
        <v>33</v>
      </c>
      <c r="T46" s="100" t="s">
        <v>33</v>
      </c>
      <c r="U46" s="100" t="s">
        <v>33</v>
      </c>
      <c r="W46" s="100" t="s">
        <v>33</v>
      </c>
      <c r="X46" s="100" t="s">
        <v>33</v>
      </c>
      <c r="Y46" s="100" t="s">
        <v>33</v>
      </c>
      <c r="Z46" s="100" t="s">
        <v>33</v>
      </c>
      <c r="AA46" s="100" t="s">
        <v>33</v>
      </c>
      <c r="AB46" s="100" t="s">
        <v>33</v>
      </c>
      <c r="AD46" s="80">
        <f t="shared" si="99"/>
        <v>-5.2691956139579332E-2</v>
      </c>
      <c r="AE46" s="80">
        <f t="shared" si="100"/>
        <v>-2.4990136563014964E-2</v>
      </c>
      <c r="AF46" s="80">
        <f t="shared" si="101"/>
        <v>4.8193974764507708E-3</v>
      </c>
      <c r="AG46" s="80">
        <f t="shared" si="102"/>
        <v>-8.4020953487168648E-2</v>
      </c>
      <c r="AH46" s="80">
        <f t="shared" si="103"/>
        <v>-5.7958153200171281E-2</v>
      </c>
      <c r="AI46" s="80">
        <f t="shared" si="104"/>
        <v>0.28423390081421185</v>
      </c>
      <c r="AK46" s="80">
        <f t="shared" si="105"/>
        <v>-1.4035752281782443E-3</v>
      </c>
      <c r="AL46" s="80">
        <f t="shared" si="106"/>
        <v>1.3657857104311555E-2</v>
      </c>
      <c r="AM46" s="80">
        <f t="shared" si="107"/>
        <v>4.0775470165705041E-2</v>
      </c>
      <c r="AN46" s="80">
        <f t="shared" si="108"/>
        <v>-1.3799895158458364E-2</v>
      </c>
      <c r="AO46" s="80">
        <f t="shared" si="109"/>
        <v>-1.2172986722943424E-2</v>
      </c>
      <c r="AP46" s="80">
        <f t="shared" si="110"/>
        <v>-9.3632958801498356E-3</v>
      </c>
    </row>
    <row r="47" spans="1:43" ht="12.75" customHeight="1">
      <c r="A47" s="58">
        <v>45688</v>
      </c>
      <c r="B47" s="46">
        <v>44544.66</v>
      </c>
      <c r="C47" s="46">
        <v>6040.53</v>
      </c>
      <c r="D47" s="46">
        <v>19627.439999999999</v>
      </c>
      <c r="E47" s="46">
        <v>2287.692</v>
      </c>
      <c r="F47" s="46">
        <v>19998.82</v>
      </c>
      <c r="G47" s="47">
        <v>16.43</v>
      </c>
      <c r="I47" s="46">
        <v>43524.35</v>
      </c>
      <c r="J47" s="46">
        <v>5979.52</v>
      </c>
      <c r="K47" s="46">
        <v>19565.04</v>
      </c>
      <c r="L47" s="46">
        <v>2267.9769999999999</v>
      </c>
      <c r="M47" s="46">
        <v>19578.599999999999</v>
      </c>
      <c r="N47" s="47">
        <v>16.760000000000002</v>
      </c>
      <c r="P47" s="78">
        <f>B47/B35-1</f>
        <v>0.16760969114266477</v>
      </c>
      <c r="Q47" s="78">
        <f t="shared" ref="P47:U47" si="111">C47/C35-1</f>
        <v>0.24658817702475422</v>
      </c>
      <c r="R47" s="78">
        <f t="shared" si="111"/>
        <v>0.29434364656842082</v>
      </c>
      <c r="S47" s="78">
        <f t="shared" si="111"/>
        <v>0.17477669561895137</v>
      </c>
      <c r="T47" s="78">
        <f t="shared" si="111"/>
        <v>0.18258330460471872</v>
      </c>
      <c r="U47" s="78">
        <f t="shared" si="111"/>
        <v>0.14494773519163773</v>
      </c>
      <c r="W47" s="78">
        <f>I47/I35-1</f>
        <v>0.15253700950244875</v>
      </c>
      <c r="X47" s="78">
        <f t="shared" ref="W47:AB47" si="112">J47/J35-1</f>
        <v>0.2445691426145129</v>
      </c>
      <c r="Y47" s="78">
        <f t="shared" si="112"/>
        <v>0.29729686719858051</v>
      </c>
      <c r="Z47" s="78">
        <f t="shared" si="112"/>
        <v>0.15449933518896697</v>
      </c>
      <c r="AA47" s="78">
        <f t="shared" si="112"/>
        <v>0.16529436202416226</v>
      </c>
      <c r="AB47" s="78">
        <f t="shared" si="112"/>
        <v>0.25168035847647507</v>
      </c>
      <c r="AD47" s="80">
        <f>B47/B46-1</f>
        <v>4.7020253279999036E-2</v>
      </c>
      <c r="AE47" s="80">
        <f t="shared" si="100"/>
        <v>2.7016320305765618E-2</v>
      </c>
      <c r="AF47" s="80">
        <f t="shared" si="101"/>
        <v>1.6397568406056884E-2</v>
      </c>
      <c r="AG47" s="80">
        <f t="shared" si="102"/>
        <v>2.5798172147444287E-2</v>
      </c>
      <c r="AH47" s="80">
        <f t="shared" si="103"/>
        <v>4.7217092010257034E-2</v>
      </c>
      <c r="AI47" s="80">
        <f t="shared" si="104"/>
        <v>-5.3025936599423673E-2</v>
      </c>
      <c r="AK47" s="80">
        <f t="shared" si="105"/>
        <v>-3.0058020087699866E-3</v>
      </c>
      <c r="AL47" s="80">
        <f t="shared" si="106"/>
        <v>-5.2221710190303305E-3</v>
      </c>
      <c r="AM47" s="80">
        <f t="shared" si="107"/>
        <v>-8.5900065671593584E-3</v>
      </c>
      <c r="AN47" s="80">
        <f t="shared" si="108"/>
        <v>-2.4654389572813296E-2</v>
      </c>
      <c r="AO47" s="80">
        <f t="shared" si="109"/>
        <v>-1.2543876787400876E-3</v>
      </c>
      <c r="AP47" s="80">
        <f t="shared" si="110"/>
        <v>5.6080655324511897E-2</v>
      </c>
    </row>
    <row r="48" spans="1:43" ht="12.75" customHeight="1"/>
    <row r="49" spans="1:42" ht="12.75" customHeight="1">
      <c r="A49" s="58"/>
      <c r="B49" s="48"/>
      <c r="C49" s="48"/>
      <c r="D49" s="48"/>
      <c r="E49" s="48"/>
      <c r="F49" s="48"/>
      <c r="I49" s="48"/>
      <c r="J49" s="48"/>
      <c r="K49" s="48"/>
      <c r="L49" s="48"/>
      <c r="M49" s="48"/>
      <c r="N49" s="48"/>
      <c r="P49" s="78"/>
      <c r="Q49" s="78"/>
      <c r="R49" s="78"/>
      <c r="S49" s="78"/>
      <c r="T49" s="78"/>
      <c r="U49" s="78"/>
      <c r="W49" s="78"/>
      <c r="X49" s="78"/>
      <c r="Y49" s="78"/>
      <c r="Z49" s="78"/>
      <c r="AA49" s="78"/>
      <c r="AB49" s="78"/>
      <c r="AD49" s="80"/>
      <c r="AE49" s="80"/>
      <c r="AF49" s="80"/>
      <c r="AG49" s="80"/>
      <c r="AH49" s="80"/>
      <c r="AI49" s="80"/>
      <c r="AK49" s="80"/>
      <c r="AL49" s="80"/>
      <c r="AM49" s="80"/>
      <c r="AN49" s="80"/>
      <c r="AO49" s="80"/>
      <c r="AP49" s="80"/>
    </row>
    <row r="50" spans="1:42" ht="12.75" customHeight="1">
      <c r="B50" s="48"/>
      <c r="C50" s="48"/>
      <c r="D50" s="48"/>
      <c r="E50" s="48"/>
      <c r="F50" s="48"/>
      <c r="I50" s="48"/>
      <c r="J50" s="48"/>
      <c r="K50" s="48"/>
      <c r="L50" s="48"/>
      <c r="M50" s="48"/>
      <c r="N50" s="48"/>
      <c r="P50" s="78"/>
      <c r="Q50" s="78"/>
      <c r="R50" s="78"/>
      <c r="S50" s="78"/>
      <c r="T50" s="78"/>
      <c r="U50" s="78"/>
      <c r="W50" s="78"/>
      <c r="X50" s="78"/>
      <c r="Y50" s="78"/>
      <c r="Z50" s="78"/>
      <c r="AA50" s="78"/>
      <c r="AB50" s="78"/>
      <c r="AD50" s="80"/>
      <c r="AE50" s="80"/>
      <c r="AF50" s="80"/>
      <c r="AG50" s="80"/>
      <c r="AH50" s="80"/>
      <c r="AI50" s="80"/>
      <c r="AK50" s="80"/>
      <c r="AL50" s="80"/>
      <c r="AM50" s="80"/>
      <c r="AN50" s="80"/>
      <c r="AO50" s="80"/>
      <c r="AP50" s="80"/>
    </row>
    <row r="51" spans="1:42" ht="12.75" customHeight="1">
      <c r="B51" s="48"/>
      <c r="C51" s="48"/>
      <c r="D51" s="48"/>
      <c r="E51" s="48"/>
      <c r="F51" s="48"/>
      <c r="I51" s="48"/>
      <c r="J51" s="48"/>
      <c r="K51" s="48"/>
      <c r="L51" s="48"/>
      <c r="M51" s="48"/>
      <c r="N51" s="48"/>
      <c r="P51" s="78"/>
      <c r="Q51" s="78"/>
      <c r="R51" s="78"/>
      <c r="S51" s="78"/>
      <c r="T51" s="78"/>
      <c r="U51" s="78"/>
      <c r="W51" s="78"/>
      <c r="X51" s="78"/>
      <c r="Y51" s="78"/>
      <c r="Z51" s="78"/>
      <c r="AA51" s="78"/>
      <c r="AB51" s="78"/>
      <c r="AD51" s="80"/>
      <c r="AE51" s="80"/>
      <c r="AF51" s="80"/>
      <c r="AG51" s="80"/>
      <c r="AH51" s="80"/>
      <c r="AI51" s="80"/>
      <c r="AK51" s="80"/>
      <c r="AL51" s="80"/>
      <c r="AM51" s="80"/>
      <c r="AN51" s="80"/>
      <c r="AO51" s="80"/>
      <c r="AP51" s="80"/>
    </row>
    <row r="52" spans="1:42" ht="12.75" customHeight="1">
      <c r="B52" s="48"/>
      <c r="C52" s="48"/>
      <c r="D52" s="48"/>
      <c r="E52" s="48"/>
      <c r="F52" s="48"/>
      <c r="I52" s="48"/>
      <c r="J52" s="48"/>
      <c r="K52" s="48"/>
      <c r="L52" s="48"/>
      <c r="M52" s="48"/>
      <c r="N52" s="48"/>
      <c r="P52" s="78"/>
      <c r="Q52" s="78"/>
      <c r="R52" s="78"/>
      <c r="S52" s="78"/>
      <c r="T52" s="78"/>
      <c r="U52" s="78"/>
      <c r="W52" s="78"/>
      <c r="X52" s="78"/>
      <c r="Y52" s="78"/>
      <c r="Z52" s="78"/>
      <c r="AA52" s="78"/>
      <c r="AB52" s="78"/>
      <c r="AD52" s="80"/>
      <c r="AE52" s="80"/>
      <c r="AF52" s="80"/>
      <c r="AG52" s="80"/>
      <c r="AH52" s="80"/>
      <c r="AI52" s="80"/>
      <c r="AK52" s="80"/>
      <c r="AL52" s="80"/>
      <c r="AM52" s="80"/>
      <c r="AN52" s="80"/>
      <c r="AO52" s="80"/>
      <c r="AP52" s="80"/>
    </row>
    <row r="53" spans="1:42" ht="12.75" customHeight="1">
      <c r="B53" s="48"/>
      <c r="C53" s="48"/>
      <c r="D53" s="48"/>
      <c r="E53" s="48"/>
      <c r="F53" s="48"/>
      <c r="I53" s="48"/>
      <c r="J53" s="48"/>
      <c r="K53" s="48"/>
      <c r="L53" s="48"/>
      <c r="M53" s="48"/>
      <c r="N53" s="48"/>
      <c r="P53" s="78"/>
      <c r="Q53" s="78"/>
      <c r="R53" s="78"/>
      <c r="S53" s="78"/>
      <c r="T53" s="78"/>
      <c r="U53" s="78"/>
      <c r="W53" s="78"/>
      <c r="X53" s="78"/>
      <c r="Y53" s="78"/>
      <c r="Z53" s="78"/>
      <c r="AA53" s="78"/>
      <c r="AB53" s="78"/>
      <c r="AD53" s="80"/>
      <c r="AE53" s="80"/>
      <c r="AF53" s="80"/>
      <c r="AG53" s="80"/>
      <c r="AH53" s="80"/>
      <c r="AI53" s="80"/>
      <c r="AK53" s="80"/>
      <c r="AL53" s="80"/>
      <c r="AM53" s="80"/>
      <c r="AN53" s="80"/>
      <c r="AO53" s="80"/>
      <c r="AP53" s="80"/>
    </row>
  </sheetData>
  <mergeCells count="6">
    <mergeCell ref="AK8:AP8"/>
    <mergeCell ref="B8:G8"/>
    <mergeCell ref="I8:N8"/>
    <mergeCell ref="P8:U8"/>
    <mergeCell ref="AD8:AI8"/>
    <mergeCell ref="W8:AB8"/>
  </mergeCells>
  <phoneticPr fontId="6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Table of Contents</vt:lpstr>
      <vt:lpstr>Capital Formation</vt:lpstr>
      <vt:lpstr>ADV #</vt:lpstr>
      <vt:lpstr>ADV $</vt:lpstr>
      <vt:lpstr>Indexes &amp; Volatility</vt:lpstr>
      <vt:lpstr>'ADV #'!Print_Area</vt:lpstr>
      <vt:lpstr>'ADV $'!Print_Area</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Podziemska, Justyna</dc:creator>
  <cp:lastModifiedBy>Romulus, Justyna</cp:lastModifiedBy>
  <cp:lastPrinted>2021-02-02T17:56:36Z</cp:lastPrinted>
  <dcterms:created xsi:type="dcterms:W3CDTF">2014-11-06T17:51:58Z</dcterms:created>
  <dcterms:modified xsi:type="dcterms:W3CDTF">2025-02-03T16:24:37Z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