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B4A4AD08-54E0-4732-A692-649DFA7942EB}" xr6:coauthVersionLast="47" xr6:coauthVersionMax="47" xr10:uidLastSave="{00000000-0000-0000-0000-000000000000}"/>
  <bookViews>
    <workbookView xWindow="10005" yWindow="-14880" windowWidth="21600" windowHeight="13650" tabRatio="562" xr2:uid="{00000000-000D-0000-FFFF-FFFF00000000}"/>
  </bookViews>
  <sheets>
    <sheet name="Table of Contents" sheetId="9" r:id="rId1"/>
    <sheet name="Issuance Total" sheetId="2" r:id="rId2"/>
    <sheet name="Issuance Public" sheetId="1" r:id="rId3"/>
    <sheet name="Trading Volume" sheetId="10" r:id="rId4"/>
    <sheet name="Outstanding" sheetId="11" r:id="rId5"/>
    <sheet name="Holders" sheetId="12" r:id="rId6"/>
  </sheets>
  <definedNames>
    <definedName name="_xlnm.Print_Area" localSheetId="1">'Issuance Total'!$B$1:$M$40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8" i="10" l="1"/>
  <c r="AA47" i="1" l="1"/>
  <c r="AD47" i="1"/>
  <c r="X33" i="1"/>
  <c r="Y33" i="1"/>
  <c r="Y47" i="1"/>
  <c r="V47" i="1"/>
  <c r="V12" i="10"/>
  <c r="V13" i="10"/>
  <c r="V14" i="10"/>
  <c r="V15" i="10"/>
  <c r="V16" i="10"/>
  <c r="V17" i="10"/>
  <c r="V18" i="10"/>
  <c r="V19" i="10"/>
  <c r="V20" i="10"/>
  <c r="V21" i="10"/>
  <c r="V24" i="10"/>
  <c r="V30" i="10"/>
  <c r="V31" i="10"/>
  <c r="V32" i="10"/>
  <c r="V33" i="10"/>
  <c r="V34" i="10"/>
  <c r="N23" i="2" l="1"/>
  <c r="O23" i="2"/>
  <c r="U47" i="2"/>
  <c r="T47" i="2"/>
  <c r="S47" i="2"/>
  <c r="Q47" i="2"/>
  <c r="N33" i="2"/>
  <c r="R47" i="2"/>
  <c r="P47" i="2"/>
  <c r="O47" i="2"/>
  <c r="N47" i="2"/>
  <c r="AF48" i="10"/>
  <c r="AD48" i="10"/>
  <c r="W48" i="10"/>
  <c r="X48" i="10"/>
  <c r="Y48" i="10"/>
  <c r="AA48" i="10"/>
  <c r="AB48" i="10"/>
  <c r="AC48" i="10"/>
  <c r="AG48" i="10"/>
  <c r="AH48" i="10"/>
  <c r="AI48" i="10"/>
  <c r="AK48" i="10"/>
  <c r="AL48" i="10"/>
  <c r="AM48" i="10"/>
  <c r="AN48" i="10"/>
  <c r="X47" i="1"/>
  <c r="W47" i="1"/>
  <c r="AB47" i="1"/>
  <c r="AC47" i="1"/>
  <c r="AD47" i="2"/>
  <c r="W47" i="2"/>
  <c r="X47" i="2"/>
  <c r="Y47" i="2"/>
  <c r="Z47" i="2"/>
  <c r="AA47" i="2"/>
  <c r="AB47" i="2"/>
  <c r="AC47" i="2"/>
  <c r="AF47" i="10"/>
  <c r="AG47" i="10"/>
  <c r="AH47" i="10"/>
  <c r="AI47" i="10"/>
  <c r="AK47" i="10"/>
  <c r="AL47" i="10"/>
  <c r="AM47" i="10"/>
  <c r="AN47" i="10"/>
  <c r="W34" i="10"/>
  <c r="X34" i="10"/>
  <c r="Y34" i="10"/>
  <c r="AA34" i="10"/>
  <c r="AB34" i="10"/>
  <c r="AC34" i="10"/>
  <c r="AD34" i="10"/>
  <c r="AF34" i="10"/>
  <c r="AG34" i="10"/>
  <c r="AH34" i="10"/>
  <c r="AI34" i="10"/>
  <c r="AK34" i="10"/>
  <c r="AL34" i="10"/>
  <c r="AM34" i="10"/>
  <c r="AN34" i="10"/>
  <c r="AA46" i="1"/>
  <c r="AB46" i="1"/>
  <c r="AC46" i="1"/>
  <c r="AD46" i="1"/>
  <c r="V33" i="1"/>
  <c r="W33" i="1"/>
  <c r="AA33" i="1"/>
  <c r="AB33" i="1"/>
  <c r="AC33" i="1"/>
  <c r="AD33" i="1"/>
  <c r="O33" i="2"/>
  <c r="P33" i="2"/>
  <c r="Q33" i="2"/>
  <c r="R33" i="2"/>
  <c r="S33" i="2"/>
  <c r="T33" i="2"/>
  <c r="U33" i="2"/>
  <c r="W33" i="2"/>
  <c r="X33" i="2"/>
  <c r="Y33" i="2"/>
  <c r="Z33" i="2"/>
  <c r="AA33" i="2"/>
  <c r="AB33" i="2"/>
  <c r="AC33" i="2"/>
  <c r="AD33" i="2"/>
  <c r="W46" i="2"/>
  <c r="X46" i="2"/>
  <c r="Y46" i="2"/>
  <c r="Z46" i="2"/>
  <c r="AA46" i="2"/>
  <c r="AB46" i="2"/>
  <c r="AC46" i="2"/>
  <c r="AD46" i="2"/>
  <c r="F22" i="11"/>
  <c r="D25" i="11"/>
  <c r="F28" i="11"/>
  <c r="D28" i="11"/>
  <c r="F27" i="11"/>
  <c r="D27" i="11"/>
  <c r="F26" i="11"/>
  <c r="D26" i="11"/>
  <c r="F25" i="11"/>
  <c r="F24" i="11"/>
  <c r="F23" i="11"/>
  <c r="V32" i="1"/>
  <c r="AF46" i="10"/>
  <c r="AG46" i="10"/>
  <c r="AH46" i="10"/>
  <c r="AI46" i="10"/>
  <c r="AK46" i="10"/>
  <c r="AL46" i="10"/>
  <c r="AM46" i="10"/>
  <c r="AN46" i="10"/>
  <c r="AA45" i="1"/>
  <c r="AB45" i="1"/>
  <c r="AC45" i="1"/>
  <c r="AD45" i="1"/>
  <c r="W45" i="2"/>
  <c r="X45" i="2"/>
  <c r="Y45" i="2"/>
  <c r="Z45" i="2"/>
  <c r="AA45" i="2"/>
  <c r="AB45" i="2"/>
  <c r="AC45" i="2"/>
  <c r="AD45" i="2"/>
  <c r="AF45" i="10"/>
  <c r="AG45" i="10"/>
  <c r="AH45" i="10"/>
  <c r="AI45" i="10"/>
  <c r="AK45" i="10"/>
  <c r="AL45" i="10"/>
  <c r="AM45" i="10"/>
  <c r="AN45" i="10"/>
  <c r="AA44" i="1"/>
  <c r="AB44" i="1"/>
  <c r="AC44" i="1"/>
  <c r="AD44" i="1"/>
  <c r="W44" i="2"/>
  <c r="X44" i="2"/>
  <c r="Y44" i="2"/>
  <c r="Z44" i="2"/>
  <c r="AA44" i="2"/>
  <c r="AB44" i="2"/>
  <c r="AC44" i="2"/>
  <c r="AD44" i="2"/>
  <c r="AA43" i="1"/>
  <c r="AB43" i="1"/>
  <c r="AC43" i="1"/>
  <c r="AD43" i="1"/>
  <c r="AF44" i="10"/>
  <c r="AG44" i="10"/>
  <c r="AH44" i="10"/>
  <c r="AI44" i="10"/>
  <c r="AK44" i="10"/>
  <c r="AL44" i="10"/>
  <c r="AM44" i="10"/>
  <c r="AN44" i="10"/>
  <c r="W43" i="2"/>
  <c r="X43" i="2"/>
  <c r="Y43" i="2"/>
  <c r="Z43" i="2"/>
  <c r="AA43" i="2"/>
  <c r="AB43" i="2"/>
  <c r="AC43" i="2"/>
  <c r="AD43" i="2"/>
  <c r="P19" i="12"/>
  <c r="O19" i="12"/>
  <c r="N19" i="12"/>
  <c r="M19" i="12"/>
  <c r="L19" i="12"/>
  <c r="K19" i="12"/>
  <c r="D19" i="11"/>
  <c r="D29" i="11"/>
  <c r="F29" i="11"/>
  <c r="N20" i="2"/>
  <c r="O20" i="2"/>
  <c r="P20" i="2"/>
  <c r="Q20" i="2"/>
  <c r="R20" i="2"/>
  <c r="S20" i="2"/>
  <c r="T20" i="2"/>
  <c r="U20" i="2"/>
  <c r="V20" i="1"/>
  <c r="W20" i="1"/>
  <c r="X20" i="1"/>
  <c r="Y20" i="1"/>
  <c r="W21" i="10"/>
  <c r="X21" i="10"/>
  <c r="Y21" i="10"/>
  <c r="AA21" i="10"/>
  <c r="AB21" i="10"/>
  <c r="AC21" i="10"/>
  <c r="AD21" i="10"/>
  <c r="E10" i="9"/>
  <c r="E7" i="9"/>
  <c r="E8" i="9" s="1"/>
  <c r="W32" i="1"/>
  <c r="X32" i="1"/>
  <c r="Y32" i="1"/>
  <c r="AA32" i="1"/>
  <c r="AB32" i="1"/>
  <c r="AC32" i="1"/>
  <c r="AD32" i="1"/>
  <c r="N32" i="2"/>
  <c r="O32" i="2"/>
  <c r="P32" i="2"/>
  <c r="Q32" i="2"/>
  <c r="R32" i="2"/>
  <c r="S32" i="2"/>
  <c r="T32" i="2"/>
  <c r="U32" i="2"/>
  <c r="W32" i="2"/>
  <c r="X32" i="2"/>
  <c r="Y32" i="2"/>
  <c r="Z32" i="2"/>
  <c r="AA32" i="2"/>
  <c r="AB32" i="2"/>
  <c r="AC32" i="2"/>
  <c r="AD32" i="2"/>
  <c r="AF43" i="10"/>
  <c r="AG43" i="10"/>
  <c r="AH43" i="10"/>
  <c r="AI43" i="10"/>
  <c r="AK43" i="10"/>
  <c r="AL43" i="10"/>
  <c r="AM43" i="10"/>
  <c r="AN43" i="10"/>
  <c r="W33" i="10"/>
  <c r="X33" i="10"/>
  <c r="Y33" i="10"/>
  <c r="AA33" i="10"/>
  <c r="AB33" i="10"/>
  <c r="AC33" i="10"/>
  <c r="AD33" i="10"/>
  <c r="AF33" i="10"/>
  <c r="AG33" i="10"/>
  <c r="AH33" i="10"/>
  <c r="AI33" i="10"/>
  <c r="AK33" i="10"/>
  <c r="AL33" i="10"/>
  <c r="AM33" i="10"/>
  <c r="AN33" i="10"/>
  <c r="K18" i="12"/>
  <c r="L18" i="12"/>
  <c r="M18" i="12"/>
  <c r="N18" i="12"/>
  <c r="O18" i="12"/>
  <c r="P18" i="12"/>
  <c r="D18" i="11"/>
  <c r="AA42" i="1"/>
  <c r="AB42" i="1"/>
  <c r="AC42" i="1"/>
  <c r="AD42" i="1"/>
  <c r="W42" i="2"/>
  <c r="X42" i="2"/>
  <c r="Y42" i="2"/>
  <c r="Z42" i="2"/>
  <c r="AA42" i="2"/>
  <c r="AB42" i="2"/>
  <c r="AC42" i="2"/>
  <c r="AD42" i="2"/>
  <c r="W20" i="10"/>
  <c r="X20" i="10"/>
  <c r="Y20" i="10"/>
  <c r="AA20" i="10"/>
  <c r="AB20" i="10"/>
  <c r="AC20" i="10"/>
  <c r="AD20" i="10"/>
  <c r="V19" i="1"/>
  <c r="W19" i="1"/>
  <c r="X19" i="1"/>
  <c r="Y19" i="1"/>
  <c r="N19" i="2"/>
  <c r="O19" i="2"/>
  <c r="P19" i="2"/>
  <c r="Q19" i="2"/>
  <c r="R19" i="2"/>
  <c r="S19" i="2"/>
  <c r="T19" i="2"/>
  <c r="U19" i="2"/>
  <c r="K29" i="12"/>
  <c r="L29" i="12"/>
  <c r="M29" i="12"/>
  <c r="N29" i="12"/>
  <c r="O29" i="12"/>
  <c r="P29" i="12"/>
  <c r="R29" i="12"/>
  <c r="S29" i="12"/>
  <c r="T29" i="12"/>
  <c r="U29" i="12"/>
  <c r="V29" i="12"/>
  <c r="W29" i="12"/>
  <c r="AD24" i="10"/>
  <c r="AC24" i="10"/>
  <c r="AB24" i="10"/>
  <c r="AA24" i="10"/>
  <c r="Y24" i="10"/>
  <c r="X24" i="10"/>
  <c r="W24" i="10"/>
  <c r="Y23" i="1"/>
  <c r="X23" i="1"/>
  <c r="W23" i="1"/>
  <c r="V23" i="1"/>
  <c r="U23" i="2"/>
  <c r="T23" i="2"/>
  <c r="S23" i="2"/>
  <c r="R23" i="2"/>
  <c r="Q23" i="2"/>
  <c r="P23" i="2"/>
  <c r="D17" i="11"/>
  <c r="K17" i="12"/>
  <c r="L17" i="12"/>
  <c r="M17" i="12"/>
  <c r="N17" i="12"/>
  <c r="O17" i="12"/>
  <c r="P17" i="12"/>
  <c r="K28" i="12"/>
  <c r="L28" i="12"/>
  <c r="M28" i="12"/>
  <c r="N28" i="12"/>
  <c r="O28" i="12"/>
  <c r="P28" i="12"/>
  <c r="R28" i="12"/>
  <c r="S28" i="12"/>
  <c r="T28" i="12"/>
  <c r="U28" i="12"/>
  <c r="V28" i="12"/>
  <c r="W28" i="12"/>
  <c r="W27" i="12"/>
  <c r="R26" i="12"/>
  <c r="S26" i="12"/>
  <c r="T26" i="12"/>
  <c r="U26" i="12"/>
  <c r="V26" i="12"/>
  <c r="W26" i="12"/>
  <c r="R27" i="12"/>
  <c r="S27" i="12"/>
  <c r="T27" i="12"/>
  <c r="U27" i="12"/>
  <c r="V27" i="12"/>
  <c r="R23" i="12"/>
  <c r="S23" i="12"/>
  <c r="T23" i="12"/>
  <c r="U23" i="12"/>
  <c r="V23" i="12"/>
  <c r="W23" i="12"/>
  <c r="R24" i="12"/>
  <c r="S24" i="12"/>
  <c r="T24" i="12"/>
  <c r="U24" i="12"/>
  <c r="V24" i="12"/>
  <c r="W24" i="12"/>
  <c r="R25" i="12"/>
  <c r="S25" i="12"/>
  <c r="T25" i="12"/>
  <c r="U25" i="12"/>
  <c r="V25" i="12"/>
  <c r="W25" i="12"/>
  <c r="S22" i="12"/>
  <c r="T22" i="12"/>
  <c r="U22" i="12"/>
  <c r="V22" i="12"/>
  <c r="W22" i="12"/>
  <c r="R22" i="12"/>
  <c r="AN32" i="10"/>
  <c r="AM32" i="10"/>
  <c r="AL32" i="10"/>
  <c r="AK32" i="10"/>
  <c r="AI32" i="10"/>
  <c r="AH32" i="10"/>
  <c r="AG32" i="10"/>
  <c r="AF32" i="10"/>
  <c r="AN31" i="10"/>
  <c r="AM31" i="10"/>
  <c r="AL31" i="10"/>
  <c r="AK31" i="10"/>
  <c r="AI31" i="10"/>
  <c r="AH31" i="10"/>
  <c r="AG31" i="10"/>
  <c r="AF31" i="10"/>
  <c r="AN30" i="10"/>
  <c r="AM30" i="10"/>
  <c r="AL30" i="10"/>
  <c r="AK30" i="10"/>
  <c r="AI30" i="10"/>
  <c r="AH30" i="10"/>
  <c r="AG30" i="10"/>
  <c r="AF30" i="10"/>
  <c r="AN29" i="10"/>
  <c r="AM29" i="10"/>
  <c r="AL29" i="10"/>
  <c r="AK29" i="10"/>
  <c r="AI29" i="10"/>
  <c r="AH29" i="10"/>
  <c r="AG29" i="10"/>
  <c r="AF29" i="10"/>
  <c r="AN28" i="10"/>
  <c r="AM28" i="10"/>
  <c r="AL28" i="10"/>
  <c r="AK28" i="10"/>
  <c r="AI28" i="10"/>
  <c r="AH28" i="10"/>
  <c r="AG28" i="10"/>
  <c r="AF28" i="10"/>
  <c r="AN27" i="10"/>
  <c r="AM27" i="10"/>
  <c r="AL27" i="10"/>
  <c r="AK27" i="10"/>
  <c r="AI27" i="10"/>
  <c r="AH27" i="10"/>
  <c r="AG27" i="10"/>
  <c r="AF27" i="10"/>
  <c r="Z26" i="2"/>
  <c r="AD26" i="2"/>
  <c r="Y27" i="2"/>
  <c r="AB27" i="2"/>
  <c r="AC27" i="2"/>
  <c r="Z28" i="2"/>
  <c r="AD28" i="2"/>
  <c r="Y29" i="2"/>
  <c r="AC29" i="2"/>
  <c r="Y31" i="2"/>
  <c r="AC31" i="2"/>
  <c r="X28" i="2"/>
  <c r="X29" i="2"/>
  <c r="W29" i="2"/>
  <c r="W28" i="2"/>
  <c r="AB31" i="2"/>
  <c r="AD30" i="2"/>
  <c r="AB29" i="2"/>
  <c r="Z30" i="2"/>
  <c r="W30" i="2"/>
  <c r="W26" i="2"/>
  <c r="X30" i="2"/>
  <c r="X26" i="2"/>
  <c r="W31" i="2"/>
  <c r="AA31" i="2"/>
  <c r="AC30" i="2"/>
  <c r="Y30" i="2"/>
  <c r="AA30" i="2"/>
  <c r="AC28" i="2"/>
  <c r="Y28" i="2"/>
  <c r="AA28" i="2"/>
  <c r="AC26" i="2"/>
  <c r="Y26" i="2"/>
  <c r="X31" i="2"/>
  <c r="X27" i="2"/>
  <c r="AD31" i="2"/>
  <c r="Z31" i="2"/>
  <c r="AB30" i="2"/>
  <c r="AD29" i="2"/>
  <c r="Z29" i="2"/>
  <c r="AB28" i="2"/>
  <c r="AD27" i="2"/>
  <c r="Z27" i="2"/>
  <c r="AB26" i="2"/>
  <c r="AA26" i="2"/>
  <c r="AA29" i="2"/>
  <c r="AA27" i="2"/>
  <c r="W27" i="2"/>
  <c r="AB36" i="2"/>
  <c r="AC36" i="2"/>
  <c r="AB37" i="2"/>
  <c r="AC37" i="2"/>
  <c r="AB38" i="2"/>
  <c r="AC38" i="2"/>
  <c r="AB39" i="2"/>
  <c r="AC39" i="2"/>
  <c r="AB40" i="2"/>
  <c r="AC40" i="2"/>
  <c r="AB41" i="2"/>
  <c r="AC41" i="2"/>
  <c r="AA36" i="2"/>
  <c r="AA37" i="2"/>
  <c r="AA38" i="2"/>
  <c r="AA39" i="2"/>
  <c r="AA40" i="2"/>
  <c r="AA41" i="2"/>
  <c r="T29" i="2"/>
  <c r="T30" i="2"/>
  <c r="T31" i="2"/>
  <c r="R29" i="2"/>
  <c r="S29" i="2"/>
  <c r="R30" i="2"/>
  <c r="S30" i="2"/>
  <c r="R31" i="2"/>
  <c r="S31" i="2"/>
  <c r="R11" i="2"/>
  <c r="S11" i="2"/>
  <c r="T11" i="2"/>
  <c r="R12" i="2"/>
  <c r="S12" i="2"/>
  <c r="T12" i="2"/>
  <c r="R13" i="2"/>
  <c r="S13" i="2"/>
  <c r="T13" i="2"/>
  <c r="R14" i="2"/>
  <c r="S14" i="2"/>
  <c r="T14" i="2"/>
  <c r="R15" i="2"/>
  <c r="S15" i="2"/>
  <c r="T15" i="2"/>
  <c r="R16" i="2"/>
  <c r="S16" i="2"/>
  <c r="T16" i="2"/>
  <c r="R17" i="2"/>
  <c r="S17" i="2"/>
  <c r="T17" i="2"/>
  <c r="R18" i="2"/>
  <c r="S18" i="2"/>
  <c r="T18" i="2"/>
  <c r="AD36" i="1"/>
  <c r="AD38" i="1"/>
  <c r="AD40" i="1"/>
  <c r="Y11" i="1"/>
  <c r="Y12" i="1"/>
  <c r="Y14" i="1"/>
  <c r="Y15" i="1"/>
  <c r="AA36" i="1"/>
  <c r="AB36" i="1"/>
  <c r="AC36" i="1"/>
  <c r="AA37" i="1"/>
  <c r="AB37" i="1"/>
  <c r="AC37" i="1"/>
  <c r="AA38" i="1"/>
  <c r="AB38" i="1"/>
  <c r="AC38" i="1"/>
  <c r="AA39" i="1"/>
  <c r="AB39" i="1"/>
  <c r="AC39" i="1"/>
  <c r="AA40" i="1"/>
  <c r="AB40" i="1"/>
  <c r="AC40" i="1"/>
  <c r="AA41" i="1"/>
  <c r="AB41" i="1"/>
  <c r="AC41" i="1"/>
  <c r="V11" i="1"/>
  <c r="W11" i="1"/>
  <c r="X11" i="1"/>
  <c r="V12" i="1"/>
  <c r="W12" i="1"/>
  <c r="X12" i="1"/>
  <c r="V13" i="1"/>
  <c r="W13" i="1"/>
  <c r="X13" i="1"/>
  <c r="V14" i="1"/>
  <c r="W14" i="1"/>
  <c r="X14" i="1"/>
  <c r="V15" i="1"/>
  <c r="W15" i="1"/>
  <c r="X15" i="1"/>
  <c r="V16" i="1"/>
  <c r="W16" i="1"/>
  <c r="X16" i="1"/>
  <c r="AF37" i="10"/>
  <c r="AG37" i="10"/>
  <c r="AH37" i="10"/>
  <c r="AI37" i="10"/>
  <c r="AK37" i="10"/>
  <c r="AL37" i="10"/>
  <c r="AM37" i="10"/>
  <c r="AN37" i="10"/>
  <c r="AF38" i="10"/>
  <c r="AG38" i="10"/>
  <c r="AH38" i="10"/>
  <c r="AI38" i="10"/>
  <c r="AK38" i="10"/>
  <c r="AL38" i="10"/>
  <c r="AM38" i="10"/>
  <c r="AN38" i="10"/>
  <c r="AF39" i="10"/>
  <c r="AG39" i="10"/>
  <c r="AH39" i="10"/>
  <c r="AI39" i="10"/>
  <c r="AK39" i="10"/>
  <c r="AL39" i="10"/>
  <c r="AM39" i="10"/>
  <c r="AN39" i="10"/>
  <c r="AF40" i="10"/>
  <c r="AG40" i="10"/>
  <c r="AH40" i="10"/>
  <c r="AI40" i="10"/>
  <c r="AK40" i="10"/>
  <c r="AL40" i="10"/>
  <c r="AM40" i="10"/>
  <c r="AN40" i="10"/>
  <c r="AF41" i="10"/>
  <c r="AG41" i="10"/>
  <c r="AH41" i="10"/>
  <c r="AI41" i="10"/>
  <c r="AK41" i="10"/>
  <c r="AL41" i="10"/>
  <c r="AM41" i="10"/>
  <c r="AN41" i="10"/>
  <c r="AF42" i="10"/>
  <c r="AG42" i="10"/>
  <c r="AH42" i="10"/>
  <c r="AI42" i="10"/>
  <c r="AK42" i="10"/>
  <c r="AL42" i="10"/>
  <c r="AM42" i="10"/>
  <c r="AN42" i="10"/>
  <c r="W30" i="10"/>
  <c r="X30" i="10"/>
  <c r="Y30" i="10"/>
  <c r="AA30" i="10"/>
  <c r="AB30" i="10"/>
  <c r="AC30" i="10"/>
  <c r="AD30" i="10"/>
  <c r="W31" i="10"/>
  <c r="X31" i="10"/>
  <c r="Y31" i="10"/>
  <c r="AA31" i="10"/>
  <c r="AB31" i="10"/>
  <c r="AC31" i="10"/>
  <c r="AD31" i="10"/>
  <c r="W32" i="10"/>
  <c r="X32" i="10"/>
  <c r="Y32" i="10"/>
  <c r="AA32" i="10"/>
  <c r="AB32" i="10"/>
  <c r="AC32" i="10"/>
  <c r="AD32" i="10"/>
  <c r="W12" i="10"/>
  <c r="X12" i="10"/>
  <c r="Y12" i="10"/>
  <c r="AA12" i="10"/>
  <c r="AB12" i="10"/>
  <c r="AC12" i="10"/>
  <c r="AD12" i="10"/>
  <c r="W13" i="10"/>
  <c r="X13" i="10"/>
  <c r="Y13" i="10"/>
  <c r="AA13" i="10"/>
  <c r="AB13" i="10"/>
  <c r="AC13" i="10"/>
  <c r="AD13" i="10"/>
  <c r="W14" i="10"/>
  <c r="X14" i="10"/>
  <c r="Y14" i="10"/>
  <c r="AA14" i="10"/>
  <c r="AB14" i="10"/>
  <c r="AC14" i="10"/>
  <c r="AD14" i="10"/>
  <c r="W15" i="10"/>
  <c r="X15" i="10"/>
  <c r="Y15" i="10"/>
  <c r="AA15" i="10"/>
  <c r="AB15" i="10"/>
  <c r="AC15" i="10"/>
  <c r="AD15" i="10"/>
  <c r="W16" i="10"/>
  <c r="X16" i="10"/>
  <c r="Y16" i="10"/>
  <c r="AA16" i="10"/>
  <c r="AB16" i="10"/>
  <c r="AC16" i="10"/>
  <c r="AD16" i="10"/>
  <c r="W17" i="10"/>
  <c r="X17" i="10"/>
  <c r="Y17" i="10"/>
  <c r="AA17" i="10"/>
  <c r="AB17" i="10"/>
  <c r="AC17" i="10"/>
  <c r="AD17" i="10"/>
  <c r="W18" i="10"/>
  <c r="X18" i="10"/>
  <c r="Y18" i="10"/>
  <c r="AA18" i="10"/>
  <c r="AB18" i="10"/>
  <c r="AC18" i="10"/>
  <c r="AD18" i="10"/>
  <c r="W19" i="10"/>
  <c r="X19" i="10"/>
  <c r="Y19" i="10"/>
  <c r="AA19" i="10"/>
  <c r="AB19" i="10"/>
  <c r="AC19" i="10"/>
  <c r="AD19" i="10"/>
  <c r="L25" i="12"/>
  <c r="M25" i="12"/>
  <c r="N25" i="12"/>
  <c r="O25" i="12"/>
  <c r="P25" i="12"/>
  <c r="L26" i="12"/>
  <c r="M26" i="12"/>
  <c r="N26" i="12"/>
  <c r="O26" i="12"/>
  <c r="P26" i="12"/>
  <c r="L27" i="12"/>
  <c r="M27" i="12"/>
  <c r="N27" i="12"/>
  <c r="O27" i="12"/>
  <c r="P27" i="12"/>
  <c r="K26" i="12"/>
  <c r="K27" i="12"/>
  <c r="K25" i="12"/>
  <c r="L10" i="12"/>
  <c r="M10" i="12"/>
  <c r="N10" i="12"/>
  <c r="O10" i="12"/>
  <c r="P10" i="12"/>
  <c r="L11" i="12"/>
  <c r="M11" i="12"/>
  <c r="N11" i="12"/>
  <c r="O11" i="12"/>
  <c r="P11" i="12"/>
  <c r="L12" i="12"/>
  <c r="M12" i="12"/>
  <c r="N12" i="12"/>
  <c r="O12" i="12"/>
  <c r="P12" i="12"/>
  <c r="L13" i="12"/>
  <c r="M13" i="12"/>
  <c r="N13" i="12"/>
  <c r="O13" i="12"/>
  <c r="P13" i="12"/>
  <c r="L14" i="12"/>
  <c r="M14" i="12"/>
  <c r="N14" i="12"/>
  <c r="O14" i="12"/>
  <c r="P14" i="12"/>
  <c r="L15" i="12"/>
  <c r="M15" i="12"/>
  <c r="N15" i="12"/>
  <c r="O15" i="12"/>
  <c r="P15" i="12"/>
  <c r="L16" i="12"/>
  <c r="M16" i="12"/>
  <c r="N16" i="12"/>
  <c r="O16" i="12"/>
  <c r="P16" i="12"/>
  <c r="K10" i="12"/>
  <c r="K11" i="12"/>
  <c r="K12" i="12"/>
  <c r="K13" i="12"/>
  <c r="K14" i="12"/>
  <c r="K15" i="12"/>
  <c r="K16" i="12"/>
  <c r="D16" i="11"/>
  <c r="D15" i="11"/>
  <c r="D14" i="11"/>
  <c r="D13" i="11"/>
  <c r="D12" i="11"/>
  <c r="D11" i="11"/>
  <c r="D10" i="11"/>
  <c r="AD41" i="1"/>
  <c r="AD37" i="1"/>
  <c r="AD39" i="1"/>
  <c r="Y13" i="1"/>
  <c r="Y16" i="1"/>
  <c r="B7" i="9"/>
  <c r="B8" i="9" s="1"/>
  <c r="B9" i="9" s="1"/>
  <c r="B10" i="9" s="1"/>
  <c r="U11" i="2"/>
  <c r="U12" i="2"/>
  <c r="U13" i="2"/>
  <c r="U15" i="2"/>
  <c r="U16" i="2"/>
  <c r="U17" i="2"/>
  <c r="N11" i="2"/>
  <c r="O11" i="2"/>
  <c r="P11" i="2"/>
  <c r="Q11" i="2"/>
  <c r="N12" i="2"/>
  <c r="O12" i="2"/>
  <c r="P12" i="2"/>
  <c r="Q12" i="2"/>
  <c r="N13" i="2"/>
  <c r="O13" i="2"/>
  <c r="P13" i="2"/>
  <c r="Q13" i="2"/>
  <c r="N14" i="2"/>
  <c r="O14" i="2"/>
  <c r="P14" i="2"/>
  <c r="Q14" i="2"/>
  <c r="N15" i="2"/>
  <c r="O15" i="2"/>
  <c r="P15" i="2"/>
  <c r="Q15" i="2"/>
  <c r="N16" i="2"/>
  <c r="O16" i="2"/>
  <c r="P16" i="2"/>
  <c r="Q16" i="2"/>
  <c r="N17" i="2"/>
  <c r="O17" i="2"/>
  <c r="P17" i="2"/>
  <c r="Q17" i="2"/>
  <c r="N18" i="2"/>
  <c r="O18" i="2"/>
  <c r="P18" i="2"/>
  <c r="Q18" i="2"/>
  <c r="AC27" i="1"/>
  <c r="AB26" i="1"/>
  <c r="W17" i="1"/>
  <c r="X17" i="1"/>
  <c r="AA26" i="1"/>
  <c r="AB27" i="1"/>
  <c r="AC28" i="1"/>
  <c r="X18" i="1"/>
  <c r="AA30" i="1"/>
  <c r="V17" i="1"/>
  <c r="AC26" i="1"/>
  <c r="AC31" i="1"/>
  <c r="AB30" i="1"/>
  <c r="AB29" i="1"/>
  <c r="AC30" i="1"/>
  <c r="AA29" i="1"/>
  <c r="AA31" i="1"/>
  <c r="AB31" i="1"/>
  <c r="AA28" i="1"/>
  <c r="AA27" i="1"/>
  <c r="AB28" i="1"/>
  <c r="AC29" i="1"/>
  <c r="W30" i="1"/>
  <c r="AD37" i="2"/>
  <c r="X39" i="2"/>
  <c r="W36" i="2"/>
  <c r="X37" i="2"/>
  <c r="Z38" i="2"/>
  <c r="AD39" i="2"/>
  <c r="W39" i="2"/>
  <c r="W40" i="2"/>
  <c r="W41" i="2"/>
  <c r="Y37" i="2"/>
  <c r="AD38" i="2"/>
  <c r="Z36" i="2"/>
  <c r="W37" i="2"/>
  <c r="Y38" i="2"/>
  <c r="Z39" i="2"/>
  <c r="Z41" i="2"/>
  <c r="Z40" i="2"/>
  <c r="X36" i="2"/>
  <c r="W38" i="2"/>
  <c r="X40" i="2"/>
  <c r="X41" i="2"/>
  <c r="Y36" i="2"/>
  <c r="Z37" i="2"/>
  <c r="AD36" i="2"/>
  <c r="X38" i="2"/>
  <c r="Y39" i="2"/>
  <c r="Y41" i="2"/>
  <c r="Y40" i="2"/>
  <c r="U18" i="2"/>
  <c r="U14" i="2"/>
  <c r="AD40" i="2"/>
  <c r="AD41" i="2"/>
  <c r="X30" i="1"/>
  <c r="V31" i="1"/>
  <c r="X31" i="1"/>
  <c r="W29" i="1"/>
  <c r="X29" i="1"/>
  <c r="V29" i="1"/>
  <c r="V30" i="1"/>
  <c r="W31" i="1"/>
  <c r="N30" i="2"/>
  <c r="AD26" i="1"/>
  <c r="V18" i="1"/>
  <c r="AD27" i="1"/>
  <c r="Y17" i="1"/>
  <c r="Y29" i="1"/>
  <c r="W18" i="1"/>
  <c r="AD29" i="1"/>
  <c r="AD30" i="1"/>
  <c r="Y31" i="1"/>
  <c r="AD28" i="1"/>
  <c r="AD31" i="1"/>
  <c r="Y30" i="1"/>
  <c r="U30" i="2"/>
  <c r="Q30" i="2"/>
  <c r="N31" i="2"/>
  <c r="Q31" i="2"/>
  <c r="P29" i="2"/>
  <c r="O30" i="2"/>
  <c r="P30" i="2"/>
  <c r="O31" i="2"/>
  <c r="U29" i="2"/>
  <c r="N29" i="2"/>
  <c r="U31" i="2"/>
  <c r="O29" i="2"/>
  <c r="Q29" i="2"/>
  <c r="P31" i="2"/>
  <c r="Y18" i="1"/>
</calcChain>
</file>

<file path=xl/sharedStrings.xml><?xml version="1.0" encoding="utf-8"?>
<sst xmlns="http://schemas.openxmlformats.org/spreadsheetml/2006/main" count="993" uniqueCount="104">
  <si>
    <t>Total</t>
  </si>
  <si>
    <t>New Capital</t>
  </si>
  <si>
    <t>Refunding</t>
  </si>
  <si>
    <t>GO</t>
  </si>
  <si>
    <t>Revenue</t>
  </si>
  <si>
    <t>Callable</t>
  </si>
  <si>
    <t>Non-Callable</t>
  </si>
  <si>
    <t>Competitive</t>
  </si>
  <si>
    <t>Negotiated</t>
  </si>
  <si>
    <t>Description</t>
  </si>
  <si>
    <t>Contact</t>
  </si>
  <si>
    <t>Source:</t>
  </si>
  <si>
    <t>Years</t>
  </si>
  <si>
    <t>Private Placement</t>
  </si>
  <si>
    <t>Coupon Type</t>
  </si>
  <si>
    <t>Convertible</t>
  </si>
  <si>
    <t>Auction Rate</t>
  </si>
  <si>
    <t>Capital Type</t>
  </si>
  <si>
    <t>Callable Status</t>
  </si>
  <si>
    <t>Average Final Maturity at Issuance</t>
  </si>
  <si>
    <t>Tax Type</t>
  </si>
  <si>
    <t>AMT</t>
  </si>
  <si>
    <t>Taxable</t>
  </si>
  <si>
    <t>Tax Exempt</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</si>
  <si>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</si>
  <si>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research@sifma.org</t>
  </si>
  <si>
    <t>Last Updated:</t>
  </si>
  <si>
    <t>Tab</t>
  </si>
  <si>
    <t>Frequency</t>
  </si>
  <si>
    <t>Last Period</t>
  </si>
  <si>
    <t>A, Q, M</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</si>
  <si>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</si>
  <si>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</si>
  <si>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</si>
  <si>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US Municipal Bonds: Outstanding</t>
  </si>
  <si>
    <t>US Municipal Bonds: Holders</t>
  </si>
  <si>
    <t>A, Q</t>
  </si>
  <si>
    <t>US Municipal Bonds: Issuance, Trading Volume, Outstanding, Holders</t>
  </si>
  <si>
    <t>US Municipal Bonds: Trading Volume</t>
  </si>
  <si>
    <t>US Municipal Bonds: Issuance - Total</t>
  </si>
  <si>
    <t>Customer Bought</t>
  </si>
  <si>
    <t>Customer Sold</t>
  </si>
  <si>
    <t>Security:</t>
  </si>
  <si>
    <t>Series:</t>
  </si>
  <si>
    <t>Units:</t>
  </si>
  <si>
    <t>The Federal Reseve</t>
  </si>
  <si>
    <t>Note:</t>
  </si>
  <si>
    <t>US Municipal Bonds</t>
  </si>
  <si>
    <t>Outstanding</t>
  </si>
  <si>
    <t>Due to the change in underlying sourcing from the Federal Reserve, muncipal securities outstanding has been restated from 2004 onward and revised upward by about $840 billion.</t>
  </si>
  <si>
    <t>Holders</t>
  </si>
  <si>
    <t>Individuals includes households and nonprofit organizations. Mutual funds includes mutual funds, money market funds, closed-end funds and exchange traded funds. Banking institutions includes U.S. chartered depository institutions, foreign banking offices in the U.S., banks in U.S. affiliated areas, credit unions, and broker dealers. Insurance companies includes property-casualty and life insurance companies. Other includes nonfinancial corporate business, nonfinancial noncorporate business, state and local governments and retirement funds, government-sponsored enterprises, municipal securities held by COVID-19 Municipal Liquidity Facility (MLF) and foreign holders. Discrepancy is the accumulated valuation difference between issuance and holdings.</t>
  </si>
  <si>
    <t>Individuals</t>
  </si>
  <si>
    <t>Mutual Funds</t>
  </si>
  <si>
    <t>Banking Institutions</t>
  </si>
  <si>
    <t>Insurance Companies</t>
  </si>
  <si>
    <t>Other</t>
  </si>
  <si>
    <t>Discrepancy</t>
  </si>
  <si>
    <t>Trading Volume</t>
  </si>
  <si>
    <t>Number of Trades (#)</t>
  </si>
  <si>
    <t>Par Amount ($M)</t>
  </si>
  <si>
    <t>Trade Summary - Total</t>
  </si>
  <si>
    <t>Trade Summary - ADV</t>
  </si>
  <si>
    <t>Issuance - Total</t>
  </si>
  <si>
    <t>$ Billion</t>
  </si>
  <si>
    <t>Refinitiv</t>
  </si>
  <si>
    <t>#, $ Million</t>
  </si>
  <si>
    <t>Municipal Securities Rulemaking Board (MSRB)</t>
  </si>
  <si>
    <t>Inter-Dealer</t>
  </si>
  <si>
    <t>Fixed Rate</t>
  </si>
  <si>
    <t>Linked Rate</t>
  </si>
  <si>
    <t>Variable Rate Long</t>
  </si>
  <si>
    <t>Variable Rate No Put</t>
  </si>
  <si>
    <t>Variable Rate Short</t>
  </si>
  <si>
    <t>Zero Coupon</t>
  </si>
  <si>
    <t>Bond Type</t>
  </si>
  <si>
    <t>Bid Type</t>
  </si>
  <si>
    <t>US Municipal Bonds: Issuance - Public</t>
  </si>
  <si>
    <t>Y/Y Change</t>
  </si>
  <si>
    <t>n/a</t>
  </si>
  <si>
    <t>Excludes private placements. All issuance figures are based on deals with maturity of 13 months or greater. Average maturity is based on issuance, rather than outstanding, volumes. Maturity year is based on final date of maturity of the issue.</t>
  </si>
  <si>
    <t>Issuance - Public</t>
  </si>
  <si>
    <t>Total Public</t>
  </si>
  <si>
    <t>Includes private placements. All issuance figures are based on deals with maturity of 13 months or greater.</t>
  </si>
  <si>
    <t>M/M or Q/Q Change</t>
  </si>
  <si>
    <t>Q/Q Change</t>
  </si>
  <si>
    <t>ADV Y/Y Change</t>
  </si>
  <si>
    <t>ADV M/M or Q/Q Change</t>
  </si>
  <si>
    <t>3Q22</t>
  </si>
  <si>
    <t>4Q22</t>
  </si>
  <si>
    <t>ADV = Average daily volume. All data sourced from EMMA, not MSRB Fact Book.</t>
  </si>
  <si>
    <t>1Q23</t>
  </si>
  <si>
    <t>2Q23</t>
  </si>
  <si>
    <t>3Q23</t>
  </si>
  <si>
    <t>4Q23</t>
  </si>
  <si>
    <t>YTD 2024</t>
  </si>
  <si>
    <t>1Q24</t>
  </si>
  <si>
    <t>2Q24</t>
  </si>
  <si>
    <t>3Q24</t>
  </si>
  <si>
    <t>3Q 2024</t>
  </si>
  <si>
    <t>This workbook is subject to the Terms of Use applicable to SIFMA’s website, available at http://www.sifma.org/legal. Copyright © 2025</t>
  </si>
  <si>
    <t>4Q24</t>
  </si>
  <si>
    <t>January 2025</t>
  </si>
  <si>
    <t>YTD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</si>
</sst>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
    <numFmt numFmtId="166" formatCode="0.0"/>
    <numFmt numFmtId="167" formatCode="[$-409]mmm\-yy;@"/>
    <numFmt numFmtId="168" formatCode="_(* #,##0.0_);_(* \(#,##0.0\);_(* &quot;-&quot;??_);_(@_)"/>
    <numFmt numFmtId="169" formatCode="m/d/yy;@"/>
    <numFmt numFmtId="170" formatCode="&quot;$&quot;#,##0"/>
    <numFmt numFmtId="171" formatCode="General_)"/>
    <numFmt numFmtId="172" formatCode="#,##0.00000000000"/>
  </numFmts>
  <fonts count="62">
    <font>
      <sz val="10"/>
      <name val="Arial"/>
    </font>
    <font>
      <sz val="10"/>
      <name val="Arial"/>
      <family val="2"/>
    </font>
    <font>
      <sz val="12"/>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2"/>
      <name val="Helv"/>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Geneva"/>
    </font>
    <font>
      <sz val="10"/>
      <name val="Arial"/>
      <family val="2"/>
    </font>
    <font>
      <sz val="10"/>
      <name val="Arial"/>
      <family val="2"/>
    </font>
    <font>
      <u/>
      <sz val="7.5"/>
      <color indexed="12"/>
      <name val="N Helvetica Narrow"/>
    </font>
    <font>
      <sz val="10"/>
      <name val="Arial"/>
      <family val="2"/>
    </font>
    <font>
      <sz val="10"/>
      <name val="Arial"/>
      <family val="2"/>
    </font>
    <font>
      <sz val="8"/>
      <name val="Arial"/>
      <family val="2"/>
    </font>
    <font>
      <sz val="10"/>
      <name val="Courier"/>
      <family val="3"/>
    </font>
    <font>
      <b/>
      <sz val="10"/>
      <name val="Arial"/>
      <family val="2"/>
    </font>
    <font>
      <sz val="9"/>
      <name val="Arial"/>
      <family val="2"/>
    </font>
    <font>
      <b/>
      <u/>
      <sz val="9"/>
      <name val="Arial"/>
      <family val="2"/>
    </font>
    <font>
      <b/>
      <sz val="9"/>
      <name val="Arial"/>
      <family val="2"/>
    </font>
    <font>
      <sz val="11"/>
      <color theme="1"/>
      <name val="Arial"/>
      <family val="2"/>
      <scheme val="minor"/>
    </font>
    <font>
      <u/>
      <sz val="11"/>
      <color theme="10"/>
      <name val="Calibri"/>
      <family val="2"/>
    </font>
    <font>
      <u/>
      <sz val="10"/>
      <color theme="10"/>
      <name val="Arial"/>
      <family val="2"/>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b/>
      <sz val="9"/>
      <name val="Arial"/>
      <family val="2"/>
      <scheme val="major"/>
    </font>
    <font>
      <sz val="9"/>
      <name val="Arial"/>
      <family val="2"/>
      <scheme val="major"/>
    </font>
    <font>
      <sz val="9"/>
      <color theme="1"/>
      <name val="Arial"/>
      <family val="2"/>
    </font>
    <font>
      <sz val="8"/>
      <name val="Arial"/>
      <family val="2"/>
      <scheme val="major"/>
    </font>
    <font>
      <b/>
      <sz val="10"/>
      <color theme="1"/>
      <name val="Arial"/>
      <family val="2"/>
      <scheme val="major"/>
    </font>
    <font>
      <b/>
      <sz val="10"/>
      <name val="Arial"/>
      <family val="2"/>
      <scheme val="major"/>
    </font>
    <font>
      <sz val="10"/>
      <name val="Arial"/>
      <family val="2"/>
      <scheme val="major"/>
    </font>
    <font>
      <sz val="8"/>
      <color theme="1"/>
      <name val="Arial"/>
      <family val="2"/>
      <scheme val="major"/>
    </font>
    <font>
      <sz val="9"/>
      <color theme="1"/>
      <name val="Arial"/>
      <family val="2"/>
      <scheme val="major"/>
    </font>
    <font>
      <b/>
      <sz val="8"/>
      <name val="Arial"/>
      <family val="2"/>
    </font>
    <font>
      <b/>
      <u/>
      <sz val="9"/>
      <name val="Arial"/>
      <family val="2"/>
      <scheme val="major"/>
    </font>
    <font>
      <sz val="9"/>
      <color theme="4"/>
      <name val="Arial"/>
      <family val="2"/>
    </font>
    <font>
      <sz val="10"/>
      <name val="N Helvetica Narrow"/>
    </font>
    <font>
      <b/>
      <sz val="9"/>
      <color theme="4"/>
      <name val="Arial"/>
      <family val="2"/>
      <scheme val="major"/>
    </font>
    <font>
      <sz val="8"/>
      <name val="Arial"/>
      <family val="2"/>
    </font>
    <font>
      <u/>
      <sz val="10"/>
      <color theme="9"/>
      <name val="Arial"/>
      <family val="2"/>
      <scheme val="minor"/>
    </font>
    <font>
      <sz val="10"/>
      <color theme="4"/>
      <name val="Arial"/>
      <family val="2"/>
    </font>
    <font>
      <sz val="8"/>
      <color theme="4"/>
      <name val="Arial"/>
      <family val="2"/>
    </font>
    <font>
      <b/>
      <sz val="9"/>
      <color theme="4"/>
      <name val="Arial"/>
      <family val="2"/>
    </font>
    <font>
      <sz val="9"/>
      <color theme="4"/>
      <name val="Arial"/>
      <family val="2"/>
      <scheme val="major"/>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5" tint="0.7999816888943144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right/>
      <top style="thin">
        <color indexed="64"/>
      </top>
      <bottom style="double">
        <color indexed="64"/>
      </bottom>
      <diagonal/>
    </border>
  </borders>
  <cellStyleXfs count="155">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5" borderId="1" applyNumberFormat="0" applyAlignment="0" applyProtection="0"/>
    <xf numFmtId="0" fontId="6" fillId="15" borderId="1" applyNumberFormat="0" applyAlignment="0" applyProtection="0"/>
    <xf numFmtId="0" fontId="7" fillId="16" borderId="2" applyNumberFormat="0" applyAlignment="0" applyProtection="0"/>
    <xf numFmtId="0" fontId="7" fillId="16" borderId="2" applyNumberFormat="0" applyAlignment="0" applyProtection="0"/>
    <xf numFmtId="43" fontId="1" fillId="0" borderId="0" applyFont="0" applyFill="0" applyBorder="0" applyAlignment="0" applyProtection="0"/>
    <xf numFmtId="43" fontId="21" fillId="0" borderId="0" applyFont="0" applyFill="0" applyBorder="0" applyAlignment="0" applyProtection="0"/>
    <xf numFmtId="43" fontId="23" fillId="0" borderId="0" applyFont="0" applyFill="0" applyBorder="0" applyAlignment="0" applyProtection="0"/>
    <xf numFmtId="4" fontId="22" fillId="0" borderId="0" applyFont="0" applyFill="0" applyBorder="0" applyAlignment="0" applyProtection="0"/>
    <xf numFmtId="43" fontId="21" fillId="0" borderId="0" applyFont="0" applyFill="0" applyBorder="0" applyAlignment="0" applyProtection="0"/>
    <xf numFmtId="4" fontId="22" fillId="0" borderId="0" applyFont="0" applyFill="0" applyBorder="0" applyAlignment="0" applyProtection="0"/>
    <xf numFmtId="43" fontId="3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6" fillId="0" borderId="0" applyFont="0" applyFill="0" applyBorder="0" applyAlignment="0" applyProtection="0"/>
    <xf numFmtId="43" fontId="2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17" borderId="0" applyNumberFormat="0" applyBorder="0" applyAlignment="0" applyProtection="0"/>
    <xf numFmtId="0" fontId="9" fillId="17" borderId="0" applyNumberFormat="0" applyBorder="0" applyAlignment="0" applyProtection="0"/>
    <xf numFmtId="0" fontId="10" fillId="0" borderId="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57"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7" borderId="0" applyNumberFormat="0" applyBorder="0" applyAlignment="0" applyProtection="0"/>
    <xf numFmtId="0" fontId="16" fillId="7" borderId="0" applyNumberFormat="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2" fillId="0" borderId="0"/>
    <xf numFmtId="0" fontId="21" fillId="0" borderId="0"/>
    <xf numFmtId="0" fontId="22" fillId="0" borderId="0"/>
    <xf numFmtId="0" fontId="21" fillId="0" borderId="0"/>
    <xf numFmtId="0" fontId="21" fillId="0" borderId="0"/>
    <xf numFmtId="0" fontId="34" fillId="0" borderId="0"/>
    <xf numFmtId="0" fontId="34" fillId="0" borderId="0"/>
    <xf numFmtId="0" fontId="21" fillId="0" borderId="0"/>
    <xf numFmtId="0" fontId="21" fillId="0" borderId="0"/>
    <xf numFmtId="0" fontId="21" fillId="0" borderId="0"/>
    <xf numFmtId="0" fontId="21" fillId="0" borderId="0"/>
    <xf numFmtId="0" fontId="21" fillId="0" borderId="0"/>
    <xf numFmtId="0" fontId="21" fillId="0" borderId="0"/>
    <xf numFmtId="0" fontId="34" fillId="0" borderId="0"/>
    <xf numFmtId="0" fontId="34" fillId="0" borderId="0"/>
    <xf numFmtId="0" fontId="21" fillId="0" borderId="0"/>
    <xf numFmtId="0" fontId="21" fillId="0" borderId="0"/>
    <xf numFmtId="0" fontId="27" fillId="0" borderId="0"/>
    <xf numFmtId="0" fontId="21" fillId="0" borderId="0"/>
    <xf numFmtId="0" fontId="21" fillId="0" borderId="0"/>
    <xf numFmtId="0" fontId="34" fillId="0" borderId="0"/>
    <xf numFmtId="0" fontId="34" fillId="0" borderId="0"/>
    <xf numFmtId="0" fontId="21" fillId="0" borderId="0"/>
    <xf numFmtId="0" fontId="21" fillId="0" borderId="0"/>
    <xf numFmtId="0" fontId="2" fillId="0" borderId="0"/>
    <xf numFmtId="171" fontId="29" fillId="0" borderId="0"/>
    <xf numFmtId="0" fontId="1" fillId="4" borderId="7" applyNumberFormat="0" applyFont="0" applyAlignment="0" applyProtection="0"/>
    <xf numFmtId="0" fontId="21" fillId="4" borderId="7" applyNumberFormat="0" applyFont="0" applyAlignment="0" applyProtection="0"/>
    <xf numFmtId="0" fontId="24" fillId="4" borderId="7" applyNumberFormat="0" applyFont="0" applyAlignment="0" applyProtection="0"/>
    <xf numFmtId="0" fontId="21" fillId="4" borderId="7" applyNumberFormat="0" applyFont="0" applyAlignment="0" applyProtection="0"/>
    <xf numFmtId="0" fontId="26" fillId="4" borderId="7" applyNumberFormat="0" applyFont="0" applyAlignment="0" applyProtection="0"/>
    <xf numFmtId="0" fontId="27" fillId="4" borderId="7" applyNumberFormat="0" applyFont="0" applyAlignment="0" applyProtection="0"/>
    <xf numFmtId="0" fontId="17" fillId="15" borderId="8" applyNumberFormat="0" applyAlignment="0" applyProtection="0"/>
    <xf numFmtId="0" fontId="17" fillId="15" borderId="8" applyNumberFormat="0" applyAlignment="0" applyProtection="0"/>
    <xf numFmtId="9" fontId="21" fillId="0" borderId="0" applyFont="0" applyFill="0" applyBorder="0" applyAlignment="0" applyProtection="0"/>
    <xf numFmtId="9" fontId="23"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9" fontId="1" fillId="0" borderId="0" applyFont="0" applyFill="0" applyBorder="0" applyAlignment="0" applyProtection="0"/>
    <xf numFmtId="0" fontId="54" fillId="0" borderId="0"/>
  </cellStyleXfs>
  <cellXfs count="152">
    <xf numFmtId="0" fontId="0" fillId="0" borderId="0" xfId="0"/>
    <xf numFmtId="0" fontId="57" fillId="18" borderId="0" xfId="87" applyFill="1" applyAlignment="1" applyProtection="1"/>
    <xf numFmtId="0" fontId="37" fillId="18" borderId="0" xfId="103" applyFont="1" applyFill="1"/>
    <xf numFmtId="169" fontId="37" fillId="18" borderId="0" xfId="103" applyNumberFormat="1" applyFont="1" applyFill="1" applyAlignment="1">
      <alignment horizontal="left"/>
    </xf>
    <xf numFmtId="0" fontId="38" fillId="18" borderId="0" xfId="103" applyFont="1" applyFill="1"/>
    <xf numFmtId="49" fontId="37" fillId="18" borderId="0" xfId="103" applyNumberFormat="1" applyFont="1" applyFill="1" applyAlignment="1">
      <alignment horizontal="left"/>
    </xf>
    <xf numFmtId="49" fontId="38" fillId="18" borderId="0" xfId="103" applyNumberFormat="1" applyFont="1" applyFill="1" applyAlignment="1">
      <alignment horizontal="left"/>
    </xf>
    <xf numFmtId="0" fontId="37" fillId="18" borderId="0" xfId="103" applyFont="1" applyFill="1" applyAlignment="1">
      <alignment horizontal="left"/>
    </xf>
    <xf numFmtId="49" fontId="37" fillId="18" borderId="0" xfId="103" quotePrefix="1" applyNumberFormat="1" applyFont="1" applyFill="1" applyAlignment="1">
      <alignment horizontal="left"/>
    </xf>
    <xf numFmtId="0" fontId="39" fillId="18" borderId="0" xfId="103" applyFont="1" applyFill="1"/>
    <xf numFmtId="0" fontId="36" fillId="18" borderId="0" xfId="88" applyFont="1" applyFill="1" applyAlignment="1" applyProtection="1"/>
    <xf numFmtId="14" fontId="37" fillId="18" borderId="0" xfId="103" applyNumberFormat="1" applyFont="1" applyFill="1" applyAlignment="1">
      <alignment horizontal="left"/>
    </xf>
    <xf numFmtId="0" fontId="40" fillId="18" borderId="0" xfId="103" applyFont="1" applyFill="1"/>
    <xf numFmtId="0" fontId="41" fillId="18" borderId="0" xfId="106" applyFont="1" applyFill="1" applyAlignment="1">
      <alignment horizontal="left" wrapText="1"/>
    </xf>
    <xf numFmtId="0" fontId="28" fillId="18" borderId="0" xfId="106" applyFont="1" applyFill="1" applyAlignment="1">
      <alignment horizontal="left"/>
    </xf>
    <xf numFmtId="0" fontId="28" fillId="18" borderId="0" xfId="106" applyFont="1" applyFill="1" applyAlignment="1">
      <alignment horizontal="left" vertical="top" wrapText="1"/>
    </xf>
    <xf numFmtId="0" fontId="38" fillId="18" borderId="0" xfId="0" applyFont="1" applyFill="1"/>
    <xf numFmtId="1" fontId="30" fillId="18" borderId="0" xfId="0" applyNumberFormat="1" applyFont="1" applyFill="1" applyAlignment="1">
      <alignment horizontal="left"/>
    </xf>
    <xf numFmtId="0" fontId="21" fillId="18" borderId="0" xfId="0" applyFont="1" applyFill="1" applyAlignment="1">
      <alignment horizontal="center"/>
    </xf>
    <xf numFmtId="0" fontId="38" fillId="18" borderId="0" xfId="0" applyFont="1" applyFill="1" applyAlignment="1">
      <alignment horizontal="left"/>
    </xf>
    <xf numFmtId="0" fontId="40" fillId="18" borderId="0" xfId="0" applyFont="1" applyFill="1" applyAlignment="1">
      <alignment horizontal="left"/>
    </xf>
    <xf numFmtId="0" fontId="28" fillId="18" borderId="0" xfId="0" applyFont="1" applyFill="1" applyAlignment="1">
      <alignment horizontal="left"/>
    </xf>
    <xf numFmtId="0" fontId="28" fillId="18" borderId="0" xfId="0" applyFont="1" applyFill="1" applyAlignment="1">
      <alignment horizontal="center"/>
    </xf>
    <xf numFmtId="0" fontId="40" fillId="18" borderId="0" xfId="0" applyFont="1" applyFill="1" applyAlignment="1">
      <alignment horizontal="left" vertical="center"/>
    </xf>
    <xf numFmtId="1" fontId="28" fillId="18" borderId="0" xfId="0" applyNumberFormat="1" applyFont="1" applyFill="1" applyAlignment="1">
      <alignment horizontal="left"/>
    </xf>
    <xf numFmtId="0" fontId="31" fillId="18" borderId="0" xfId="0" applyFont="1" applyFill="1" applyAlignment="1">
      <alignment horizontal="center"/>
    </xf>
    <xf numFmtId="0" fontId="31" fillId="18" borderId="0" xfId="0" applyFont="1" applyFill="1"/>
    <xf numFmtId="0" fontId="31" fillId="18" borderId="12" xfId="102" applyFont="1" applyFill="1" applyBorder="1" applyAlignment="1">
      <alignment horizontal="center" wrapText="1"/>
    </xf>
    <xf numFmtId="0" fontId="42" fillId="18" borderId="12" xfId="102" applyFont="1" applyFill="1" applyBorder="1" applyAlignment="1">
      <alignment horizontal="center" wrapText="1"/>
    </xf>
    <xf numFmtId="164" fontId="43" fillId="18" borderId="0" xfId="102" applyNumberFormat="1" applyFont="1" applyFill="1" applyAlignment="1">
      <alignment horizontal="center"/>
    </xf>
    <xf numFmtId="0" fontId="31" fillId="18" borderId="0" xfId="0" applyFont="1" applyFill="1" applyAlignment="1">
      <alignment horizontal="left" vertical="center"/>
    </xf>
    <xf numFmtId="167" fontId="44" fillId="18" borderId="0" xfId="0" quotePrefix="1" applyNumberFormat="1" applyFont="1" applyFill="1" applyAlignment="1">
      <alignment horizontal="left"/>
    </xf>
    <xf numFmtId="0" fontId="31" fillId="18" borderId="0" xfId="102" applyFont="1" applyFill="1" applyAlignment="1">
      <alignment horizontal="center"/>
    </xf>
    <xf numFmtId="0" fontId="43" fillId="18" borderId="0" xfId="0" applyFont="1" applyFill="1"/>
    <xf numFmtId="164" fontId="43" fillId="18" borderId="0" xfId="128" applyNumberFormat="1" applyFont="1" applyFill="1" applyAlignment="1">
      <alignment horizontal="center"/>
    </xf>
    <xf numFmtId="164" fontId="43" fillId="18" borderId="0" xfId="0" applyNumberFormat="1" applyFont="1" applyFill="1" applyAlignment="1">
      <alignment horizontal="center"/>
    </xf>
    <xf numFmtId="0" fontId="42" fillId="18" borderId="0" xfId="0" applyFont="1" applyFill="1"/>
    <xf numFmtId="0" fontId="45" fillId="18" borderId="0" xfId="0" applyFont="1" applyFill="1"/>
    <xf numFmtId="1" fontId="32" fillId="18" borderId="10" xfId="0" applyNumberFormat="1" applyFont="1" applyFill="1" applyBorder="1" applyAlignment="1">
      <alignment horizontal="left"/>
    </xf>
    <xf numFmtId="0" fontId="46" fillId="18" borderId="0" xfId="0" applyFont="1" applyFill="1"/>
    <xf numFmtId="1" fontId="47" fillId="18" borderId="0" xfId="0" applyNumberFormat="1" applyFont="1" applyFill="1" applyAlignment="1">
      <alignment horizontal="left"/>
    </xf>
    <xf numFmtId="0" fontId="48" fillId="18" borderId="0" xfId="0" applyFont="1" applyFill="1" applyAlignment="1">
      <alignment horizontal="center"/>
    </xf>
    <xf numFmtId="0" fontId="46" fillId="18" borderId="0" xfId="0" applyFont="1" applyFill="1" applyAlignment="1">
      <alignment horizontal="left"/>
    </xf>
    <xf numFmtId="0" fontId="49" fillId="18" borderId="0" xfId="0" applyFont="1" applyFill="1" applyAlignment="1">
      <alignment horizontal="left"/>
    </xf>
    <xf numFmtId="0" fontId="45" fillId="18" borderId="0" xfId="0" applyFont="1" applyFill="1" applyAlignment="1">
      <alignment horizontal="left"/>
    </xf>
    <xf numFmtId="0" fontId="45" fillId="18" borderId="0" xfId="0" applyFont="1" applyFill="1" applyAlignment="1">
      <alignment horizontal="center"/>
    </xf>
    <xf numFmtId="0" fontId="49" fillId="18" borderId="0" xfId="0" applyFont="1" applyFill="1" applyAlignment="1">
      <alignment horizontal="left" vertical="center"/>
    </xf>
    <xf numFmtId="1" fontId="45" fillId="18" borderId="0" xfId="0" applyNumberFormat="1" applyFont="1" applyFill="1" applyAlignment="1">
      <alignment horizontal="left"/>
    </xf>
    <xf numFmtId="0" fontId="43" fillId="18" borderId="0" xfId="0" applyFont="1" applyFill="1" applyAlignment="1">
      <alignment horizontal="left" vertical="center"/>
    </xf>
    <xf numFmtId="167" fontId="50" fillId="18" borderId="0" xfId="0" quotePrefix="1" applyNumberFormat="1" applyFont="1" applyFill="1" applyAlignment="1">
      <alignment horizontal="left"/>
    </xf>
    <xf numFmtId="3" fontId="43" fillId="18" borderId="0" xfId="0" applyNumberFormat="1" applyFont="1" applyFill="1"/>
    <xf numFmtId="170" fontId="43" fillId="18" borderId="0" xfId="0" applyNumberFormat="1" applyFont="1" applyFill="1"/>
    <xf numFmtId="0" fontId="43" fillId="18" borderId="10" xfId="0" applyFont="1" applyFill="1" applyBorder="1"/>
    <xf numFmtId="0" fontId="43" fillId="18" borderId="12" xfId="0" applyFont="1" applyFill="1" applyBorder="1"/>
    <xf numFmtId="3" fontId="43" fillId="18" borderId="0" xfId="0" applyNumberFormat="1" applyFont="1" applyFill="1" applyAlignment="1">
      <alignment horizontal="center"/>
    </xf>
    <xf numFmtId="0" fontId="33" fillId="18" borderId="0" xfId="97" applyFont="1" applyFill="1" applyAlignment="1">
      <alignment horizontal="center" wrapText="1"/>
    </xf>
    <xf numFmtId="0" fontId="31" fillId="18" borderId="0" xfId="97" applyFont="1" applyFill="1" applyAlignment="1">
      <alignment horizontal="center"/>
    </xf>
    <xf numFmtId="0" fontId="31" fillId="18" borderId="0" xfId="97" applyFont="1" applyFill="1" applyAlignment="1">
      <alignment horizontal="right"/>
    </xf>
    <xf numFmtId="164" fontId="31" fillId="18" borderId="0" xfId="97" applyNumberFormat="1" applyFont="1" applyFill="1" applyAlignment="1">
      <alignment horizontal="center"/>
    </xf>
    <xf numFmtId="0" fontId="33" fillId="18" borderId="10" xfId="97" applyFont="1" applyFill="1" applyBorder="1" applyAlignment="1">
      <alignment horizontal="center" wrapText="1"/>
    </xf>
    <xf numFmtId="0" fontId="31" fillId="18" borderId="0" xfId="127" applyFont="1" applyFill="1" applyAlignment="1">
      <alignment horizontal="center"/>
    </xf>
    <xf numFmtId="0" fontId="51" fillId="18" borderId="0" xfId="97" applyFont="1" applyFill="1" applyAlignment="1">
      <alignment horizontal="center" wrapText="1"/>
    </xf>
    <xf numFmtId="0" fontId="28" fillId="18" borderId="0" xfId="97" applyFont="1" applyFill="1" applyAlignment="1">
      <alignment horizontal="center"/>
    </xf>
    <xf numFmtId="0" fontId="28" fillId="18" borderId="0" xfId="97" applyFont="1" applyFill="1" applyAlignment="1">
      <alignment horizontal="right"/>
    </xf>
    <xf numFmtId="0" fontId="28" fillId="18" borderId="0" xfId="97" applyFont="1" applyFill="1" applyAlignment="1">
      <alignment horizontal="left" wrapText="1"/>
    </xf>
    <xf numFmtId="0" fontId="33" fillId="18" borderId="12" xfId="97" applyFont="1" applyFill="1" applyBorder="1" applyAlignment="1">
      <alignment horizontal="center"/>
    </xf>
    <xf numFmtId="0" fontId="33" fillId="18" borderId="12" xfId="97" applyFont="1" applyFill="1" applyBorder="1" applyAlignment="1">
      <alignment horizontal="center" wrapText="1"/>
    </xf>
    <xf numFmtId="164" fontId="31" fillId="18" borderId="0" xfId="98" applyNumberFormat="1" applyFont="1" applyFill="1" applyAlignment="1">
      <alignment horizontal="center"/>
    </xf>
    <xf numFmtId="165" fontId="31" fillId="18" borderId="0" xfId="97" applyNumberFormat="1" applyFont="1" applyFill="1" applyAlignment="1">
      <alignment horizontal="center"/>
    </xf>
    <xf numFmtId="0" fontId="43" fillId="18" borderId="0" xfId="0" applyFont="1" applyFill="1" applyAlignment="1">
      <alignment horizontal="center"/>
    </xf>
    <xf numFmtId="166" fontId="43" fillId="18" borderId="0" xfId="0" applyNumberFormat="1" applyFont="1" applyFill="1" applyAlignment="1">
      <alignment horizontal="center"/>
    </xf>
    <xf numFmtId="0" fontId="43" fillId="18" borderId="0" xfId="97" applyFont="1" applyFill="1" applyAlignment="1">
      <alignment horizontal="right"/>
    </xf>
    <xf numFmtId="164" fontId="43" fillId="18" borderId="0" xfId="97" applyNumberFormat="1" applyFont="1" applyFill="1" applyAlignment="1">
      <alignment horizontal="right"/>
    </xf>
    <xf numFmtId="0" fontId="43" fillId="18" borderId="0" xfId="0" applyFont="1" applyFill="1" applyAlignment="1">
      <alignment horizontal="center" wrapText="1"/>
    </xf>
    <xf numFmtId="1" fontId="52" fillId="18" borderId="10" xfId="0" applyNumberFormat="1" applyFont="1" applyFill="1" applyBorder="1" applyAlignment="1">
      <alignment horizontal="left"/>
    </xf>
    <xf numFmtId="0" fontId="42" fillId="18" borderId="10" xfId="0" applyFont="1" applyFill="1" applyBorder="1" applyAlignment="1">
      <alignment horizontal="center" wrapText="1"/>
    </xf>
    <xf numFmtId="0" fontId="43" fillId="18" borderId="0" xfId="97" applyFont="1" applyFill="1" applyAlignment="1">
      <alignment horizontal="center"/>
    </xf>
    <xf numFmtId="165" fontId="43" fillId="18" borderId="0" xfId="97" applyNumberFormat="1" applyFont="1" applyFill="1" applyAlignment="1">
      <alignment horizontal="right"/>
    </xf>
    <xf numFmtId="0" fontId="43" fillId="18" borderId="0" xfId="127" applyFont="1" applyFill="1" applyAlignment="1">
      <alignment horizontal="center"/>
    </xf>
    <xf numFmtId="0" fontId="43" fillId="18" borderId="0" xfId="102" applyFont="1" applyFill="1" applyAlignment="1">
      <alignment horizontal="center"/>
    </xf>
    <xf numFmtId="0" fontId="50" fillId="18" borderId="0" xfId="0" applyFont="1" applyFill="1" applyAlignment="1">
      <alignment horizontal="left" vertical="center"/>
    </xf>
    <xf numFmtId="168" fontId="47" fillId="18" borderId="0" xfId="55" applyNumberFormat="1" applyFont="1" applyFill="1" applyAlignment="1">
      <alignment horizontal="left"/>
    </xf>
    <xf numFmtId="0" fontId="47" fillId="18" borderId="0" xfId="0" applyFont="1" applyFill="1" applyAlignment="1">
      <alignment horizontal="left"/>
    </xf>
    <xf numFmtId="0" fontId="47" fillId="18" borderId="0" xfId="0" applyFont="1" applyFill="1" applyAlignment="1">
      <alignment horizontal="center"/>
    </xf>
    <xf numFmtId="0" fontId="47" fillId="18" borderId="0" xfId="0" applyFont="1" applyFill="1"/>
    <xf numFmtId="164" fontId="47" fillId="18" borderId="0" xfId="0" applyNumberFormat="1" applyFont="1" applyFill="1" applyAlignment="1">
      <alignment horizontal="center"/>
    </xf>
    <xf numFmtId="166" fontId="47" fillId="18" borderId="0" xfId="0" applyNumberFormat="1" applyFont="1" applyFill="1" applyAlignment="1">
      <alignment horizontal="center"/>
    </xf>
    <xf numFmtId="0" fontId="45" fillId="18" borderId="0" xfId="97" applyFont="1" applyFill="1" applyAlignment="1">
      <alignment horizontal="left"/>
    </xf>
    <xf numFmtId="0" fontId="45" fillId="18" borderId="0" xfId="97" applyFont="1" applyFill="1" applyAlignment="1">
      <alignment horizontal="right"/>
    </xf>
    <xf numFmtId="164" fontId="45" fillId="18" borderId="0" xfId="97" applyNumberFormat="1" applyFont="1" applyFill="1" applyAlignment="1">
      <alignment horizontal="right"/>
    </xf>
    <xf numFmtId="0" fontId="45" fillId="18" borderId="0" xfId="0" applyFont="1" applyFill="1" applyAlignment="1">
      <alignment horizontal="center" wrapText="1"/>
    </xf>
    <xf numFmtId="164" fontId="43" fillId="18" borderId="0" xfId="97" applyNumberFormat="1" applyFont="1" applyFill="1" applyAlignment="1">
      <alignment horizontal="center"/>
    </xf>
    <xf numFmtId="164" fontId="43" fillId="18" borderId="0" xfId="98" applyNumberFormat="1" applyFont="1" applyFill="1" applyAlignment="1">
      <alignment horizontal="center"/>
    </xf>
    <xf numFmtId="3" fontId="42" fillId="18" borderId="0" xfId="0" applyNumberFormat="1" applyFont="1" applyFill="1"/>
    <xf numFmtId="3" fontId="42" fillId="18" borderId="12" xfId="0" applyNumberFormat="1" applyFont="1" applyFill="1" applyBorder="1" applyAlignment="1">
      <alignment horizontal="center" wrapText="1"/>
    </xf>
    <xf numFmtId="0" fontId="42" fillId="18" borderId="12" xfId="0" applyFont="1" applyFill="1" applyBorder="1" applyAlignment="1">
      <alignment horizontal="center" wrapText="1"/>
    </xf>
    <xf numFmtId="0" fontId="42" fillId="18" borderId="12" xfId="97" applyFont="1" applyFill="1" applyBorder="1" applyAlignment="1">
      <alignment horizontal="center" wrapText="1"/>
    </xf>
    <xf numFmtId="164" fontId="42" fillId="18" borderId="12" xfId="97" applyNumberFormat="1" applyFont="1" applyFill="1" applyBorder="1" applyAlignment="1">
      <alignment horizontal="center" wrapText="1"/>
    </xf>
    <xf numFmtId="164" fontId="42" fillId="18" borderId="12" xfId="0" applyNumberFormat="1" applyFont="1" applyFill="1" applyBorder="1" applyAlignment="1">
      <alignment horizontal="center" wrapText="1"/>
    </xf>
    <xf numFmtId="0" fontId="42" fillId="18" borderId="0" xfId="0" applyFont="1" applyFill="1" applyAlignment="1">
      <alignment horizontal="center"/>
    </xf>
    <xf numFmtId="0" fontId="43" fillId="18" borderId="11" xfId="0" applyFont="1" applyFill="1" applyBorder="1"/>
    <xf numFmtId="0" fontId="31" fillId="18" borderId="0" xfId="102" applyFont="1" applyFill="1" applyAlignment="1">
      <alignment horizontal="center" wrapText="1"/>
    </xf>
    <xf numFmtId="164" fontId="31" fillId="18" borderId="0" xfId="102" applyNumberFormat="1" applyFont="1" applyFill="1" applyAlignment="1">
      <alignment horizontal="center"/>
    </xf>
    <xf numFmtId="164" fontId="53" fillId="18" borderId="0" xfId="102" applyNumberFormat="1" applyFont="1" applyFill="1" applyAlignment="1">
      <alignment horizontal="center"/>
    </xf>
    <xf numFmtId="165" fontId="53" fillId="18" borderId="0" xfId="153" applyNumberFormat="1" applyFont="1" applyFill="1" applyAlignment="1">
      <alignment horizontal="center"/>
    </xf>
    <xf numFmtId="172" fontId="31" fillId="18" borderId="0" xfId="102" applyNumberFormat="1" applyFont="1" applyFill="1" applyAlignment="1">
      <alignment horizontal="center"/>
    </xf>
    <xf numFmtId="0" fontId="55" fillId="18" borderId="13" xfId="0" applyFont="1" applyFill="1" applyBorder="1" applyAlignment="1">
      <alignment horizontal="center" wrapText="1"/>
    </xf>
    <xf numFmtId="3" fontId="55" fillId="18" borderId="0" xfId="0" applyNumberFormat="1" applyFont="1" applyFill="1"/>
    <xf numFmtId="3" fontId="55" fillId="18" borderId="12" xfId="0" applyNumberFormat="1" applyFont="1" applyFill="1" applyBorder="1" applyAlignment="1">
      <alignment horizontal="center" wrapText="1"/>
    </xf>
    <xf numFmtId="1" fontId="32" fillId="18" borderId="0" xfId="0" applyNumberFormat="1" applyFont="1" applyFill="1" applyAlignment="1">
      <alignment horizontal="left"/>
    </xf>
    <xf numFmtId="0" fontId="42" fillId="18" borderId="12" xfId="0" applyFont="1" applyFill="1" applyBorder="1" applyAlignment="1">
      <alignment wrapText="1"/>
    </xf>
    <xf numFmtId="166" fontId="31" fillId="18" borderId="0" xfId="97" applyNumberFormat="1" applyFont="1" applyFill="1" applyAlignment="1">
      <alignment horizontal="center"/>
    </xf>
    <xf numFmtId="0" fontId="58" fillId="18" borderId="0" xfId="0" applyFont="1" applyFill="1" applyAlignment="1">
      <alignment horizontal="center"/>
    </xf>
    <xf numFmtId="0" fontId="59" fillId="18" borderId="0" xfId="0" applyFont="1" applyFill="1" applyAlignment="1">
      <alignment horizontal="center"/>
    </xf>
    <xf numFmtId="0" fontId="59" fillId="18" borderId="0" xfId="97" applyFont="1" applyFill="1" applyAlignment="1">
      <alignment horizontal="center"/>
    </xf>
    <xf numFmtId="0" fontId="53" fillId="18" borderId="0" xfId="0" applyFont="1" applyFill="1" applyAlignment="1">
      <alignment horizontal="center"/>
    </xf>
    <xf numFmtId="0" fontId="53" fillId="18" borderId="0" xfId="97" applyFont="1" applyFill="1" applyAlignment="1">
      <alignment horizontal="center"/>
    </xf>
    <xf numFmtId="0" fontId="60" fillId="18" borderId="13" xfId="0" applyFont="1" applyFill="1" applyBorder="1" applyAlignment="1">
      <alignment horizontal="center" wrapText="1"/>
    </xf>
    <xf numFmtId="0" fontId="53" fillId="18" borderId="0" xfId="102" applyFont="1" applyFill="1" applyAlignment="1">
      <alignment horizontal="center" wrapText="1"/>
    </xf>
    <xf numFmtId="0" fontId="53" fillId="18" borderId="0" xfId="102" applyFont="1" applyFill="1" applyAlignment="1">
      <alignment horizontal="center"/>
    </xf>
    <xf numFmtId="0" fontId="31" fillId="19" borderId="0" xfId="0" applyFont="1" applyFill="1" applyAlignment="1">
      <alignment horizontal="left" vertical="center"/>
    </xf>
    <xf numFmtId="164" fontId="31" fillId="19" borderId="0" xfId="97" applyNumberFormat="1" applyFont="1" applyFill="1" applyAlignment="1">
      <alignment horizontal="center"/>
    </xf>
    <xf numFmtId="0" fontId="31" fillId="19" borderId="0" xfId="97" applyFont="1" applyFill="1" applyAlignment="1">
      <alignment horizontal="center"/>
    </xf>
    <xf numFmtId="164" fontId="31" fillId="19" borderId="0" xfId="102" applyNumberFormat="1" applyFont="1" applyFill="1" applyAlignment="1">
      <alignment horizontal="center"/>
    </xf>
    <xf numFmtId="165" fontId="53" fillId="19" borderId="0" xfId="153" applyNumberFormat="1" applyFont="1" applyFill="1" applyAlignment="1">
      <alignment horizontal="center"/>
    </xf>
    <xf numFmtId="0" fontId="53" fillId="19" borderId="0" xfId="102" applyFont="1" applyFill="1" applyAlignment="1">
      <alignment horizontal="center"/>
    </xf>
    <xf numFmtId="164" fontId="53" fillId="19" borderId="0" xfId="102" applyNumberFormat="1" applyFont="1" applyFill="1" applyAlignment="1">
      <alignment horizontal="center"/>
    </xf>
    <xf numFmtId="0" fontId="43" fillId="19" borderId="0" xfId="0" applyFont="1" applyFill="1" applyAlignment="1">
      <alignment horizontal="left" vertical="center"/>
    </xf>
    <xf numFmtId="164" fontId="43" fillId="19" borderId="0" xfId="97" applyNumberFormat="1" applyFont="1" applyFill="1" applyAlignment="1">
      <alignment horizontal="center"/>
    </xf>
    <xf numFmtId="0" fontId="43" fillId="19" borderId="0" xfId="0" applyFont="1" applyFill="1" applyAlignment="1">
      <alignment horizontal="center"/>
    </xf>
    <xf numFmtId="164" fontId="43" fillId="19" borderId="0" xfId="0" applyNumberFormat="1" applyFont="1" applyFill="1" applyAlignment="1">
      <alignment horizontal="center"/>
    </xf>
    <xf numFmtId="3" fontId="43" fillId="19" borderId="0" xfId="0" applyNumberFormat="1" applyFont="1" applyFill="1" applyAlignment="1">
      <alignment horizontal="center"/>
    </xf>
    <xf numFmtId="0" fontId="43" fillId="19" borderId="0" xfId="0" applyFont="1" applyFill="1"/>
    <xf numFmtId="1" fontId="59" fillId="18" borderId="0" xfId="0" applyNumberFormat="1" applyFont="1" applyFill="1" applyAlignment="1">
      <alignment horizontal="left"/>
    </xf>
    <xf numFmtId="0" fontId="53" fillId="18" borderId="0" xfId="0" applyFont="1" applyFill="1"/>
    <xf numFmtId="0" fontId="60" fillId="18" borderId="12" xfId="0" applyFont="1" applyFill="1" applyBorder="1" applyAlignment="1">
      <alignment horizontal="center" wrapText="1"/>
    </xf>
    <xf numFmtId="165" fontId="53" fillId="18" borderId="0" xfId="153" applyNumberFormat="1" applyFont="1" applyFill="1" applyBorder="1" applyAlignment="1">
      <alignment horizontal="center"/>
    </xf>
    <xf numFmtId="164" fontId="53" fillId="18" borderId="0" xfId="154" applyNumberFormat="1" applyFont="1" applyFill="1" applyAlignment="1">
      <alignment horizontal="center"/>
    </xf>
    <xf numFmtId="165" fontId="53" fillId="18" borderId="0" xfId="153" applyNumberFormat="1" applyFont="1" applyFill="1" applyAlignment="1">
      <alignment horizontal="center" vertical="center"/>
    </xf>
    <xf numFmtId="0" fontId="53" fillId="18" borderId="0" xfId="0" applyFont="1" applyFill="1" applyAlignment="1">
      <alignment horizontal="center" vertical="center"/>
    </xf>
    <xf numFmtId="0" fontId="61" fillId="18" borderId="0" xfId="0" applyFont="1" applyFill="1"/>
    <xf numFmtId="0" fontId="38" fillId="18" borderId="0" xfId="103" applyFont="1" applyFill="1"/>
    <xf numFmtId="0" fontId="41" fillId="18" borderId="0" xfId="106" applyFont="1" applyFill="1" applyAlignment="1">
      <alignment horizontal="left" vertical="top" wrapText="1"/>
    </xf>
    <xf numFmtId="0" fontId="28" fillId="18" borderId="0" xfId="106" applyFont="1" applyFill="1" applyAlignment="1">
      <alignment horizontal="left" vertical="top" wrapText="1"/>
    </xf>
    <xf numFmtId="0" fontId="60" fillId="18" borderId="10" xfId="0" applyFont="1" applyFill="1" applyBorder="1" applyAlignment="1">
      <alignment horizontal="center"/>
    </xf>
    <xf numFmtId="0" fontId="33" fillId="18" borderId="10" xfId="97" applyFont="1" applyFill="1" applyBorder="1" applyAlignment="1">
      <alignment horizontal="center" wrapText="1"/>
    </xf>
    <xf numFmtId="0" fontId="42" fillId="18" borderId="10" xfId="0" applyFont="1" applyFill="1" applyBorder="1" applyAlignment="1">
      <alignment horizontal="center"/>
    </xf>
    <xf numFmtId="164" fontId="42" fillId="18" borderId="10" xfId="97" applyNumberFormat="1" applyFont="1" applyFill="1" applyBorder="1" applyAlignment="1">
      <alignment horizontal="center"/>
    </xf>
    <xf numFmtId="0" fontId="42" fillId="18" borderId="10" xfId="97" applyFont="1" applyFill="1" applyBorder="1" applyAlignment="1">
      <alignment horizontal="center"/>
    </xf>
    <xf numFmtId="3" fontId="55" fillId="18" borderId="10" xfId="0" applyNumberFormat="1" applyFont="1" applyFill="1" applyBorder="1" applyAlignment="1">
      <alignment horizontal="center"/>
    </xf>
    <xf numFmtId="3" fontId="42" fillId="18" borderId="10" xfId="0" applyNumberFormat="1" applyFont="1" applyFill="1" applyBorder="1" applyAlignment="1">
      <alignment horizontal="center"/>
    </xf>
    <xf numFmtId="0" fontId="60" fillId="18" borderId="0" xfId="0" applyFont="1" applyFill="1" applyAlignment="1">
      <alignment horizontal="center" wrapText="1"/>
    </xf>
  </cellXfs>
  <cellStyles count="155">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xfId="55" builtinId="3"/>
    <cellStyle name="Comma 13" xfId="56" xr:uid="{00000000-0005-0000-0000-000037000000}"/>
    <cellStyle name="Comma 14" xfId="57" xr:uid="{00000000-0005-0000-0000-000038000000}"/>
    <cellStyle name="Comma 2 2" xfId="58" xr:uid="{00000000-0005-0000-0000-000039000000}"/>
    <cellStyle name="Comma 2 2 2" xfId="59" xr:uid="{00000000-0005-0000-0000-00003A000000}"/>
    <cellStyle name="Comma 2 2 3" xfId="60" xr:uid="{00000000-0005-0000-0000-00003B000000}"/>
    <cellStyle name="Comma 2 3" xfId="61" xr:uid="{00000000-0005-0000-0000-00003C000000}"/>
    <cellStyle name="Comma 28" xfId="62" xr:uid="{00000000-0005-0000-0000-00003D000000}"/>
    <cellStyle name="Comma 29" xfId="63" xr:uid="{00000000-0005-0000-0000-00003E000000}"/>
    <cellStyle name="Comma 29 2" xfId="64" xr:uid="{00000000-0005-0000-0000-00003F000000}"/>
    <cellStyle name="Comma 3 2" xfId="65" xr:uid="{00000000-0005-0000-0000-000040000000}"/>
    <cellStyle name="Comma 3 2 2" xfId="66" xr:uid="{00000000-0005-0000-0000-000041000000}"/>
    <cellStyle name="Comma 3 3" xfId="67" xr:uid="{00000000-0005-0000-0000-000042000000}"/>
    <cellStyle name="Comma 3 4" xfId="68" xr:uid="{00000000-0005-0000-0000-000043000000}"/>
    <cellStyle name="Comma 3 5" xfId="69" xr:uid="{00000000-0005-0000-0000-000044000000}"/>
    <cellStyle name="Comma 30" xfId="70" xr:uid="{00000000-0005-0000-0000-000045000000}"/>
    <cellStyle name="Comma 30 2" xfId="71" xr:uid="{00000000-0005-0000-0000-000046000000}"/>
    <cellStyle name="Comma 4 2" xfId="72" xr:uid="{00000000-0005-0000-0000-000047000000}"/>
    <cellStyle name="Comma 5 2" xfId="73" xr:uid="{00000000-0005-0000-0000-000048000000}"/>
    <cellStyle name="Explanatory Text" xfId="74" builtinId="53" customBuiltin="1"/>
    <cellStyle name="Explanatory Text 2" xfId="75" xr:uid="{00000000-0005-0000-0000-00004A000000}"/>
    <cellStyle name="Good" xfId="76" builtinId="26" customBuiltin="1"/>
    <cellStyle name="Good 2" xfId="77" xr:uid="{00000000-0005-0000-0000-00004C000000}"/>
    <cellStyle name="head" xfId="78" xr:uid="{00000000-0005-0000-0000-00004D000000}"/>
    <cellStyle name="Heading 1" xfId="79" builtinId="16" customBuiltin="1"/>
    <cellStyle name="Heading 1 2" xfId="80" xr:uid="{00000000-0005-0000-0000-00004F000000}"/>
    <cellStyle name="Heading 2" xfId="81" builtinId="17" customBuiltin="1"/>
    <cellStyle name="Heading 2 2" xfId="82" xr:uid="{00000000-0005-0000-0000-000051000000}"/>
    <cellStyle name="Heading 3" xfId="83" builtinId="18" customBuiltin="1"/>
    <cellStyle name="Heading 3 2" xfId="84" xr:uid="{00000000-0005-0000-0000-000053000000}"/>
    <cellStyle name="Heading 4" xfId="85" builtinId="19" customBuiltin="1"/>
    <cellStyle name="Heading 4 2" xfId="86" xr:uid="{00000000-0005-0000-0000-000055000000}"/>
    <cellStyle name="Hyperlink" xfId="87" builtinId="8" customBuiltin="1"/>
    <cellStyle name="Hyperlink 2" xfId="88" xr:uid="{00000000-0005-0000-0000-000057000000}"/>
    <cellStyle name="Hyperlink 2 2" xfId="89" xr:uid="{00000000-0005-0000-0000-000058000000}"/>
    <cellStyle name="Hyperlink 3" xfId="90" xr:uid="{00000000-0005-0000-0000-000059000000}"/>
    <cellStyle name="Input" xfId="91" builtinId="20" customBuiltin="1"/>
    <cellStyle name="Input 2" xfId="92" xr:uid="{00000000-0005-0000-0000-00005B000000}"/>
    <cellStyle name="Linked Cell" xfId="93" builtinId="24" customBuiltin="1"/>
    <cellStyle name="Linked Cell 2" xfId="94" xr:uid="{00000000-0005-0000-0000-00005D000000}"/>
    <cellStyle name="Neutral" xfId="95" builtinId="28" customBuiltin="1"/>
    <cellStyle name="Neutral 2" xfId="96" xr:uid="{00000000-0005-0000-0000-00005F000000}"/>
    <cellStyle name="Normal" xfId="0" builtinId="0"/>
    <cellStyle name="Normal 10" xfId="97" xr:uid="{00000000-0005-0000-0000-000061000000}"/>
    <cellStyle name="Normal 10 2" xfId="98" xr:uid="{00000000-0005-0000-0000-000062000000}"/>
    <cellStyle name="Normal 12 2" xfId="99" xr:uid="{00000000-0005-0000-0000-000063000000}"/>
    <cellStyle name="Normal 13" xfId="100" xr:uid="{00000000-0005-0000-0000-000064000000}"/>
    <cellStyle name="Normal 14" xfId="101" xr:uid="{00000000-0005-0000-0000-000065000000}"/>
    <cellStyle name="Normal 2" xfId="102" xr:uid="{00000000-0005-0000-0000-000066000000}"/>
    <cellStyle name="Normal 2 2" xfId="103" xr:uid="{00000000-0005-0000-0000-000067000000}"/>
    <cellStyle name="Normal 2 2 2" xfId="104" xr:uid="{00000000-0005-0000-0000-000068000000}"/>
    <cellStyle name="Normal 2 2 3" xfId="105" xr:uid="{00000000-0005-0000-0000-000069000000}"/>
    <cellStyle name="Normal 2 2 4" xfId="106" xr:uid="{00000000-0005-0000-0000-00006A000000}"/>
    <cellStyle name="Normal 2 3" xfId="107" xr:uid="{00000000-0005-0000-0000-00006B000000}"/>
    <cellStyle name="Normal 2 3 2" xfId="108" xr:uid="{00000000-0005-0000-0000-00006C000000}"/>
    <cellStyle name="Normal 2 4" xfId="109" xr:uid="{00000000-0005-0000-0000-00006D000000}"/>
    <cellStyle name="Normal 28" xfId="110" xr:uid="{00000000-0005-0000-0000-00006E000000}"/>
    <cellStyle name="Normal 29" xfId="111" xr:uid="{00000000-0005-0000-0000-00006F000000}"/>
    <cellStyle name="Normal 29 2" xfId="112" xr:uid="{00000000-0005-0000-0000-000070000000}"/>
    <cellStyle name="Normal 3 2" xfId="113" xr:uid="{00000000-0005-0000-0000-000071000000}"/>
    <cellStyle name="Normal 30" xfId="114" xr:uid="{00000000-0005-0000-0000-000072000000}"/>
    <cellStyle name="Normal 30 2" xfId="115" xr:uid="{00000000-0005-0000-0000-000073000000}"/>
    <cellStyle name="Normal 31" xfId="116" xr:uid="{00000000-0005-0000-0000-000074000000}"/>
    <cellStyle name="Normal 31 2" xfId="117" xr:uid="{00000000-0005-0000-0000-000075000000}"/>
    <cellStyle name="Normal 32" xfId="118" xr:uid="{00000000-0005-0000-0000-000076000000}"/>
    <cellStyle name="Normal 32 2" xfId="119" xr:uid="{00000000-0005-0000-0000-000077000000}"/>
    <cellStyle name="Normal 32 3" xfId="120" xr:uid="{00000000-0005-0000-0000-000078000000}"/>
    <cellStyle name="Normal 32 3 2" xfId="121" xr:uid="{00000000-0005-0000-0000-000079000000}"/>
    <cellStyle name="Normal 4 2" xfId="122" xr:uid="{00000000-0005-0000-0000-00007A000000}"/>
    <cellStyle name="Normal 5 2" xfId="123" xr:uid="{00000000-0005-0000-0000-00007B000000}"/>
    <cellStyle name="Normal 5 2 2" xfId="124" xr:uid="{00000000-0005-0000-0000-00007C000000}"/>
    <cellStyle name="Normal 57" xfId="154" xr:uid="{36400ECD-C85C-4716-BEE9-6C5C37B21DAB}"/>
    <cellStyle name="Normal 6 2" xfId="125" xr:uid="{00000000-0005-0000-0000-00007D000000}"/>
    <cellStyle name="Normal 7 2" xfId="126" xr:uid="{00000000-0005-0000-0000-00007E000000}"/>
    <cellStyle name="Normal_O1-2" xfId="127" xr:uid="{00000000-0005-0000-0000-00007F000000}"/>
    <cellStyle name="Normal_tsyhold96" xfId="128" xr:uid="{00000000-0005-0000-0000-000080000000}"/>
    <cellStyle name="Note" xfId="129" builtinId="10" customBuiltin="1"/>
    <cellStyle name="Note 2" xfId="130" xr:uid="{00000000-0005-0000-0000-000082000000}"/>
    <cellStyle name="Note 3" xfId="131" xr:uid="{00000000-0005-0000-0000-000083000000}"/>
    <cellStyle name="Note 3 2" xfId="132" xr:uid="{00000000-0005-0000-0000-000084000000}"/>
    <cellStyle name="Note 3 3" xfId="133" xr:uid="{00000000-0005-0000-0000-000085000000}"/>
    <cellStyle name="Note 3 4" xfId="134" xr:uid="{00000000-0005-0000-0000-000086000000}"/>
    <cellStyle name="Output" xfId="135" builtinId="21" customBuiltin="1"/>
    <cellStyle name="Output 2" xfId="136" xr:uid="{00000000-0005-0000-0000-000088000000}"/>
    <cellStyle name="Percent" xfId="153" builtinId="5"/>
    <cellStyle name="Percent 13" xfId="137" xr:uid="{00000000-0005-0000-0000-000089000000}"/>
    <cellStyle name="Percent 14" xfId="138" xr:uid="{00000000-0005-0000-0000-00008A000000}"/>
    <cellStyle name="Percent 2 2" xfId="139" xr:uid="{00000000-0005-0000-0000-00008B000000}"/>
    <cellStyle name="Percent 28" xfId="140" xr:uid="{00000000-0005-0000-0000-00008C000000}"/>
    <cellStyle name="Percent 29" xfId="141" xr:uid="{00000000-0005-0000-0000-00008D000000}"/>
    <cellStyle name="Percent 29 2" xfId="142" xr:uid="{00000000-0005-0000-0000-00008E000000}"/>
    <cellStyle name="Percent 30" xfId="143" xr:uid="{00000000-0005-0000-0000-00008F000000}"/>
    <cellStyle name="Percent 30 2" xfId="144" xr:uid="{00000000-0005-0000-0000-000090000000}"/>
    <cellStyle name="Percent 4 2" xfId="145" xr:uid="{00000000-0005-0000-0000-000091000000}"/>
    <cellStyle name="Percent 5 2" xfId="146" xr:uid="{00000000-0005-0000-0000-000092000000}"/>
    <cellStyle name="Title" xfId="147" builtinId="15" customBuiltin="1"/>
    <cellStyle name="Title 2" xfId="148" xr:uid="{00000000-0005-0000-0000-000094000000}"/>
    <cellStyle name="Total" xfId="149" builtinId="25" customBuiltin="1"/>
    <cellStyle name="Total 2" xfId="150" xr:uid="{00000000-0005-0000-0000-000096000000}"/>
    <cellStyle name="Warning Text" xfId="151" builtinId="11" customBuiltin="1"/>
    <cellStyle name="Warning Text 2" xfId="152" xr:uid="{00000000-0005-0000-0000-000098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123825</xdr:colOff>
      <xdr:row>14</xdr:row>
      <xdr:rowOff>0</xdr:rowOff>
    </xdr:from>
    <xdr:to>
      <xdr:col>5</xdr:col>
      <xdr:colOff>0</xdr:colOff>
      <xdr:row>18</xdr:row>
      <xdr:rowOff>91440</xdr:rowOff>
    </xdr:to>
    <xdr:pic>
      <xdr:nvPicPr>
        <xdr:cNvPr id="4" name="Picture 3">
          <a:extLst>
            <a:ext uri="{FF2B5EF4-FFF2-40B4-BE49-F238E27FC236}">
              <a16:creationId xmlns:a16="http://schemas.microsoft.com/office/drawing/2014/main" id="{DF40DB1D-6B90-41AD-8BB5-3351DF7C7B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05375" y="2266950"/>
          <a:ext cx="1704975" cy="739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 Template 2023">
  <a:themeElements>
    <a:clrScheme name="Custom 5">
      <a:dk1>
        <a:sysClr val="windowText" lastClr="000000"/>
      </a:dk1>
      <a:lt1>
        <a:sysClr val="window" lastClr="FFFFFF"/>
      </a:lt1>
      <a:dk2>
        <a:srgbClr val="71953E"/>
      </a:dk2>
      <a:lt2>
        <a:srgbClr val="94B5E1"/>
      </a:lt2>
      <a:accent1>
        <a:srgbClr val="71953E"/>
      </a:accent1>
      <a:accent2>
        <a:srgbClr val="AEC876"/>
      </a:accent2>
      <a:accent3>
        <a:srgbClr val="94B5E1"/>
      </a:accent3>
      <a:accent4>
        <a:srgbClr val="5F6C7D"/>
      </a:accent4>
      <a:accent5>
        <a:srgbClr val="A3A6B1"/>
      </a:accent5>
      <a:accent6>
        <a:srgbClr val="50B2CE"/>
      </a:accent6>
      <a:hlink>
        <a:srgbClr val="50B2CE"/>
      </a:hlink>
      <a:folHlink>
        <a:srgbClr val="AEC87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w="6350">
          <a:noFill/>
        </a:ln>
        <a:effectLst/>
      </a:spPr>
      <a:bodyPr rot="0" spcFirstLastPara="0" vertOverflow="overflow" horzOverflow="overflow" vert="horz" wrap="square" lIns="0" tIns="0" rIns="0" bIns="0" numCol="1" spcCol="0" rtlCol="0" fromWordArt="0" anchor="b" anchorCtr="0" forceAA="0" compatLnSpc="1">
        <a:prstTxWarp prst="textNoShape">
          <a:avLst/>
        </a:prstTxWarp>
        <a:spAutoFit/>
      </a:bodyPr>
      <a:lstStyle/>
      <a:style>
        <a:lnRef idx="0">
          <a:schemeClr val="accent1"/>
        </a:lnRef>
        <a:fillRef idx="0">
          <a:schemeClr val="accent1"/>
        </a:fillRef>
        <a:effectRef idx="0">
          <a:schemeClr val="accent1"/>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5"/>
  <sheetViews>
    <sheetView tabSelected="1" workbookViewId="0"/>
  </sheetViews>
  <sheetFormatPr defaultColWidth="10.42578125" defaultRowHeight="12.75"/>
  <cols>
    <col min="1" max="1" width="5.7109375" style="2" customWidth="1"/>
    <col min="2" max="2" width="15.28515625" style="2" customWidth="1"/>
    <col min="3" max="3" width="50.7109375" style="2" customWidth="1"/>
    <col min="4" max="4" width="12.7109375" style="2" customWidth="1"/>
    <col min="5" max="5" width="14.7109375" style="5" bestFit="1" customWidth="1"/>
    <col min="6" max="16384" width="10.42578125" style="2"/>
  </cols>
  <sheetData>
    <row r="1" spans="2:5">
      <c r="B1" s="141" t="s">
        <v>37</v>
      </c>
      <c r="C1" s="141"/>
      <c r="D1" s="141"/>
      <c r="E1" s="141"/>
    </row>
    <row r="2" spans="2:5">
      <c r="B2" s="2" t="s">
        <v>26</v>
      </c>
      <c r="C2" s="3">
        <v>45691</v>
      </c>
      <c r="D2" s="4"/>
      <c r="E2" s="4"/>
    </row>
    <row r="5" spans="2:5">
      <c r="B5" s="4" t="s">
        <v>27</v>
      </c>
      <c r="C5" s="4" t="s">
        <v>9</v>
      </c>
      <c r="D5" s="4" t="s">
        <v>28</v>
      </c>
      <c r="E5" s="6" t="s">
        <v>29</v>
      </c>
    </row>
    <row r="6" spans="2:5">
      <c r="B6" s="7">
        <v>1</v>
      </c>
      <c r="C6" s="1" t="s">
        <v>39</v>
      </c>
      <c r="D6" s="2" t="s">
        <v>30</v>
      </c>
      <c r="E6" s="8" t="s">
        <v>102</v>
      </c>
    </row>
    <row r="7" spans="2:5">
      <c r="B7" s="7">
        <f>B6+1</f>
        <v>2</v>
      </c>
      <c r="C7" s="1" t="s">
        <v>77</v>
      </c>
      <c r="D7" s="2" t="s">
        <v>30</v>
      </c>
      <c r="E7" s="8" t="str">
        <f>E6</f>
        <v>January 2025</v>
      </c>
    </row>
    <row r="8" spans="2:5">
      <c r="B8" s="7">
        <f>B7+1</f>
        <v>3</v>
      </c>
      <c r="C8" s="1" t="s">
        <v>38</v>
      </c>
      <c r="D8" s="2" t="s">
        <v>30</v>
      </c>
      <c r="E8" s="8" t="str">
        <f>E7</f>
        <v>January 2025</v>
      </c>
    </row>
    <row r="9" spans="2:5">
      <c r="B9" s="7">
        <f>B8+1</f>
        <v>4</v>
      </c>
      <c r="C9" s="1" t="s">
        <v>34</v>
      </c>
      <c r="D9" s="2" t="s">
        <v>36</v>
      </c>
      <c r="E9" s="5" t="s">
        <v>99</v>
      </c>
    </row>
    <row r="10" spans="2:5">
      <c r="B10" s="7">
        <f>B9+1</f>
        <v>5</v>
      </c>
      <c r="C10" s="1" t="s">
        <v>35</v>
      </c>
      <c r="D10" s="2" t="s">
        <v>36</v>
      </c>
      <c r="E10" s="5" t="str">
        <f>E9</f>
        <v>3Q 2024</v>
      </c>
    </row>
    <row r="13" spans="2:5">
      <c r="B13" s="9" t="s">
        <v>31</v>
      </c>
    </row>
    <row r="15" spans="2:5">
      <c r="C15" s="10"/>
    </row>
    <row r="16" spans="2:5">
      <c r="B16" s="4" t="s">
        <v>10</v>
      </c>
      <c r="E16" s="11"/>
    </row>
    <row r="17" spans="2:10">
      <c r="B17" s="2" t="s">
        <v>32</v>
      </c>
      <c r="C17" s="1" t="s">
        <v>25</v>
      </c>
    </row>
    <row r="21" spans="2:10" s="12" customFormat="1" ht="33.75" customHeight="1">
      <c r="B21" s="142" t="s">
        <v>33</v>
      </c>
      <c r="C21" s="142"/>
      <c r="D21" s="142"/>
      <c r="E21" s="142"/>
      <c r="F21" s="13"/>
      <c r="G21" s="13"/>
      <c r="H21" s="13"/>
      <c r="I21" s="13"/>
      <c r="J21" s="13"/>
    </row>
    <row r="22" spans="2:10" s="12" customFormat="1" ht="11.25" customHeight="1">
      <c r="B22" s="15"/>
      <c r="C22" s="15"/>
      <c r="D22" s="15"/>
      <c r="E22" s="15"/>
      <c r="F22" s="14"/>
      <c r="G22" s="14"/>
      <c r="H22" s="14"/>
      <c r="I22" s="14"/>
      <c r="J22" s="14"/>
    </row>
    <row r="23" spans="2:10" s="12" customFormat="1" ht="67.5" customHeight="1">
      <c r="B23" s="143" t="s">
        <v>24</v>
      </c>
      <c r="C23" s="143"/>
      <c r="D23" s="143"/>
      <c r="E23" s="143"/>
      <c r="F23" s="14"/>
      <c r="G23" s="14"/>
      <c r="H23" s="14"/>
      <c r="I23" s="14"/>
      <c r="J23" s="14"/>
    </row>
    <row r="24" spans="2:10" s="12" customFormat="1" ht="11.25" customHeight="1">
      <c r="B24" s="15"/>
      <c r="C24" s="15"/>
      <c r="D24" s="15"/>
      <c r="E24" s="15"/>
      <c r="F24" s="14"/>
      <c r="G24" s="14"/>
      <c r="H24" s="14"/>
      <c r="I24" s="14"/>
      <c r="J24" s="14"/>
    </row>
    <row r="25" spans="2:10" s="12" customFormat="1" ht="11.25">
      <c r="B25" s="143" t="s">
        <v>100</v>
      </c>
      <c r="C25" s="143"/>
      <c r="D25" s="143"/>
      <c r="E25" s="143"/>
    </row>
  </sheetData>
  <mergeCells count="4">
    <mergeCell ref="B1:E1"/>
    <mergeCell ref="B21:E21"/>
    <mergeCell ref="B23:E23"/>
    <mergeCell ref="B25:E25"/>
  </mergeCells>
  <hyperlinks>
    <hyperlink ref="C17" r:id="rId1" xr:uid="{00000000-0004-0000-0000-000000000000}"/>
    <hyperlink ref="C6" location="'Issuance Total'!A1" display="US Municipal Bonds: Issuance - Total" xr:uid="{00000000-0004-0000-0000-000001000000}"/>
    <hyperlink ref="C10" location="Holders!A1" display="US Municipal Bonds: Holders" xr:uid="{00000000-0004-0000-0000-000002000000}"/>
    <hyperlink ref="C9" location="Outstanding!A1" display="US Municipal Bonds: Outstanding" xr:uid="{00000000-0004-0000-0000-000003000000}"/>
    <hyperlink ref="C8" location="'Trading Volume'!A1" display="US Municipal Bonds: Trading Volume" xr:uid="{00000000-0004-0000-0000-000004000000}"/>
    <hyperlink ref="C7" location="'Issuance Public'!A1" display="US Municipal Bonds: Issuance - Public Only" xr:uid="{00000000-0004-0000-0000-000005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52"/>
  <sheetViews>
    <sheetView zoomScaleNormal="100" zoomScaleSheetLayoutView="100" workbookViewId="0">
      <pane xSplit="1" ySplit="9" topLeftCell="B24" activePane="bottomRight" state="frozen"/>
      <selection pane="topRight" activeCell="B1" sqref="B1"/>
      <selection pane="bottomLeft" activeCell="A9" sqref="A9"/>
      <selection pane="bottomRight" activeCell="A48" sqref="A48"/>
    </sheetView>
  </sheetViews>
  <sheetFormatPr defaultColWidth="9.140625" defaultRowHeight="12"/>
  <cols>
    <col min="1" max="1" width="8.7109375" style="32" customWidth="1"/>
    <col min="2" max="3" width="10.7109375" style="57" customWidth="1"/>
    <col min="4" max="4" width="1.7109375" style="57" customWidth="1"/>
    <col min="5" max="7" width="10.7109375" style="57" customWidth="1"/>
    <col min="8" max="8" width="1.7109375" style="57" customWidth="1"/>
    <col min="9" max="10" width="10.7109375" style="57" customWidth="1"/>
    <col min="11" max="11" width="1.7109375" style="57" customWidth="1"/>
    <col min="12" max="12" width="10.7109375" style="57" customWidth="1"/>
    <col min="13" max="13" width="2.7109375" style="32" customWidth="1"/>
    <col min="14" max="21" width="10.7109375" style="119" customWidth="1"/>
    <col min="22" max="22" width="1.7109375" style="119" customWidth="1"/>
    <col min="23" max="30" width="10.7109375" style="119" customWidth="1"/>
    <col min="31" max="31" width="2.7109375" style="32" customWidth="1"/>
    <col min="32" max="16384" width="9.140625" style="56"/>
  </cols>
  <sheetData>
    <row r="1" spans="1:31" s="18" customFormat="1" ht="12.75">
      <c r="A1" s="16" t="s">
        <v>42</v>
      </c>
      <c r="B1" s="17" t="s">
        <v>47</v>
      </c>
      <c r="I1" s="17"/>
      <c r="N1" s="112"/>
      <c r="O1" s="112"/>
      <c r="P1" s="112"/>
      <c r="Q1" s="112"/>
      <c r="R1" s="112"/>
      <c r="S1" s="112"/>
      <c r="T1" s="112"/>
      <c r="U1" s="112"/>
      <c r="V1" s="112"/>
      <c r="W1" s="112"/>
      <c r="X1" s="112"/>
      <c r="Y1" s="112"/>
      <c r="Z1" s="112"/>
      <c r="AA1" s="112"/>
      <c r="AB1" s="112"/>
      <c r="AC1" s="112"/>
      <c r="AD1" s="112"/>
    </row>
    <row r="2" spans="1:31" s="18" customFormat="1" ht="12.75">
      <c r="A2" s="16" t="s">
        <v>43</v>
      </c>
      <c r="B2" s="17" t="s">
        <v>63</v>
      </c>
      <c r="I2" s="17"/>
      <c r="N2" s="112"/>
      <c r="O2" s="112"/>
      <c r="P2" s="112"/>
      <c r="Q2" s="112"/>
      <c r="R2" s="112"/>
      <c r="S2" s="112"/>
      <c r="T2" s="112"/>
      <c r="U2" s="112"/>
      <c r="V2" s="112"/>
      <c r="W2" s="112"/>
      <c r="X2" s="112"/>
      <c r="Y2" s="112"/>
      <c r="Z2" s="112"/>
      <c r="AA2" s="112"/>
      <c r="AB2" s="112"/>
      <c r="AC2" s="112"/>
      <c r="AD2" s="112"/>
    </row>
    <row r="3" spans="1:31" s="18" customFormat="1" ht="12.75">
      <c r="A3" s="19" t="s">
        <v>44</v>
      </c>
      <c r="B3" s="17" t="s">
        <v>64</v>
      </c>
      <c r="I3" s="17"/>
      <c r="N3" s="112"/>
      <c r="O3" s="112"/>
      <c r="P3" s="112"/>
      <c r="Q3" s="112"/>
      <c r="R3" s="112"/>
      <c r="S3" s="112"/>
      <c r="T3" s="112"/>
      <c r="U3" s="112"/>
      <c r="V3" s="112"/>
      <c r="W3" s="112"/>
      <c r="X3" s="112"/>
      <c r="Y3" s="112"/>
      <c r="Z3" s="112"/>
      <c r="AA3" s="112"/>
      <c r="AB3" s="112"/>
      <c r="AC3" s="112"/>
      <c r="AD3" s="112"/>
    </row>
    <row r="4" spans="1:31" s="61" customFormat="1" ht="11.25">
      <c r="A4" s="20" t="s">
        <v>11</v>
      </c>
      <c r="B4" s="64" t="s">
        <v>65</v>
      </c>
      <c r="I4" s="64"/>
      <c r="M4" s="22"/>
      <c r="N4" s="113"/>
      <c r="O4" s="113"/>
      <c r="P4" s="113"/>
      <c r="Q4" s="113"/>
      <c r="R4" s="113"/>
      <c r="S4" s="113"/>
      <c r="T4" s="113"/>
      <c r="U4" s="113"/>
      <c r="V4" s="113"/>
      <c r="W4" s="113"/>
      <c r="X4" s="113"/>
      <c r="Y4" s="113"/>
      <c r="Z4" s="113"/>
      <c r="AA4" s="113"/>
      <c r="AB4" s="113"/>
      <c r="AC4" s="113"/>
      <c r="AD4" s="113"/>
      <c r="AE4" s="22"/>
    </row>
    <row r="5" spans="1:31" s="62" customFormat="1" ht="11.25">
      <c r="A5" s="23" t="s">
        <v>46</v>
      </c>
      <c r="B5" s="37" t="s">
        <v>83</v>
      </c>
      <c r="C5" s="63"/>
      <c r="D5" s="63"/>
      <c r="E5" s="63"/>
      <c r="F5" s="63"/>
      <c r="G5" s="63"/>
      <c r="H5" s="63"/>
      <c r="I5" s="37"/>
      <c r="J5" s="63"/>
      <c r="K5" s="63"/>
      <c r="L5" s="63"/>
      <c r="M5" s="22"/>
      <c r="N5" s="113"/>
      <c r="O5" s="114"/>
      <c r="P5" s="114"/>
      <c r="Q5" s="114"/>
      <c r="R5" s="114"/>
      <c r="S5" s="114"/>
      <c r="T5" s="114"/>
      <c r="U5" s="114"/>
      <c r="V5" s="114"/>
      <c r="W5" s="114"/>
      <c r="X5" s="114"/>
      <c r="Y5" s="114"/>
      <c r="Z5" s="114"/>
      <c r="AA5" s="114"/>
      <c r="AB5" s="114"/>
      <c r="AC5" s="114"/>
      <c r="AD5" s="114"/>
    </row>
    <row r="6" spans="1:31" s="62" customFormat="1" ht="11.25">
      <c r="A6" s="23"/>
      <c r="B6" s="63"/>
      <c r="C6" s="63"/>
      <c r="D6" s="63"/>
      <c r="E6" s="63"/>
      <c r="F6" s="63"/>
      <c r="G6" s="63"/>
      <c r="H6" s="63"/>
      <c r="I6" s="63"/>
      <c r="J6" s="63"/>
      <c r="K6" s="63"/>
      <c r="L6" s="63"/>
      <c r="M6" s="22"/>
      <c r="N6" s="113"/>
      <c r="O6" s="114"/>
      <c r="P6" s="114"/>
      <c r="Q6" s="114"/>
      <c r="R6" s="114"/>
      <c r="S6" s="114"/>
      <c r="T6" s="114"/>
      <c r="U6" s="114"/>
      <c r="V6" s="114"/>
      <c r="W6" s="114"/>
      <c r="X6" s="114"/>
      <c r="Y6" s="114"/>
      <c r="Z6" s="114"/>
      <c r="AA6" s="114"/>
      <c r="AB6" s="114"/>
      <c r="AC6" s="114"/>
      <c r="AD6" s="114"/>
    </row>
    <row r="7" spans="1:31">
      <c r="A7" s="25"/>
      <c r="M7" s="25"/>
      <c r="N7" s="115"/>
      <c r="O7" s="116"/>
      <c r="P7" s="116"/>
      <c r="Q7" s="116"/>
      <c r="R7" s="116"/>
      <c r="S7" s="116"/>
      <c r="T7" s="116"/>
      <c r="U7" s="116"/>
      <c r="V7" s="116"/>
      <c r="W7" s="116"/>
      <c r="X7" s="116"/>
      <c r="Y7" s="116"/>
      <c r="Z7" s="116"/>
      <c r="AA7" s="116"/>
      <c r="AB7" s="116"/>
      <c r="AC7" s="116"/>
      <c r="AD7" s="116"/>
      <c r="AE7" s="56"/>
    </row>
    <row r="8" spans="1:31">
      <c r="A8" s="38"/>
      <c r="B8" s="145" t="s">
        <v>75</v>
      </c>
      <c r="C8" s="145"/>
      <c r="D8" s="55"/>
      <c r="E8" s="145" t="s">
        <v>76</v>
      </c>
      <c r="F8" s="145"/>
      <c r="G8" s="145"/>
      <c r="H8" s="55"/>
      <c r="I8" s="145" t="s">
        <v>17</v>
      </c>
      <c r="J8" s="145"/>
      <c r="K8" s="55"/>
      <c r="L8" s="59" t="s">
        <v>0</v>
      </c>
      <c r="M8" s="25"/>
      <c r="N8" s="144" t="s">
        <v>78</v>
      </c>
      <c r="O8" s="144"/>
      <c r="P8" s="144"/>
      <c r="Q8" s="144"/>
      <c r="R8" s="144"/>
      <c r="S8" s="144"/>
      <c r="T8" s="144"/>
      <c r="U8" s="144"/>
      <c r="V8" s="115"/>
      <c r="W8" s="144" t="s">
        <v>84</v>
      </c>
      <c r="X8" s="144"/>
      <c r="Y8" s="144"/>
      <c r="Z8" s="144"/>
      <c r="AA8" s="144"/>
      <c r="AB8" s="144"/>
      <c r="AC8" s="144"/>
      <c r="AD8" s="144"/>
      <c r="AE8" s="25"/>
    </row>
    <row r="9" spans="1:31" ht="24.75" thickBot="1">
      <c r="A9" s="27"/>
      <c r="B9" s="65" t="s">
        <v>3</v>
      </c>
      <c r="C9" s="65" t="s">
        <v>4</v>
      </c>
      <c r="D9" s="65"/>
      <c r="E9" s="65" t="s">
        <v>7</v>
      </c>
      <c r="F9" s="65" t="s">
        <v>8</v>
      </c>
      <c r="G9" s="66" t="s">
        <v>13</v>
      </c>
      <c r="H9" s="65"/>
      <c r="I9" s="65" t="s">
        <v>1</v>
      </c>
      <c r="J9" s="65" t="s">
        <v>2</v>
      </c>
      <c r="K9" s="65"/>
      <c r="L9" s="65" t="s">
        <v>0</v>
      </c>
      <c r="M9" s="101"/>
      <c r="N9" s="117" t="s">
        <v>3</v>
      </c>
      <c r="O9" s="117" t="s">
        <v>4</v>
      </c>
      <c r="P9" s="117" t="s">
        <v>7</v>
      </c>
      <c r="Q9" s="117" t="s">
        <v>8</v>
      </c>
      <c r="R9" s="117" t="s">
        <v>13</v>
      </c>
      <c r="S9" s="117" t="s">
        <v>1</v>
      </c>
      <c r="T9" s="117" t="s">
        <v>2</v>
      </c>
      <c r="U9" s="117" t="s">
        <v>0</v>
      </c>
      <c r="V9" s="118"/>
      <c r="W9" s="117" t="s">
        <v>3</v>
      </c>
      <c r="X9" s="117" t="s">
        <v>4</v>
      </c>
      <c r="Y9" s="117" t="s">
        <v>7</v>
      </c>
      <c r="Z9" s="117" t="s">
        <v>8</v>
      </c>
      <c r="AA9" s="117" t="s">
        <v>13</v>
      </c>
      <c r="AB9" s="117" t="s">
        <v>1</v>
      </c>
      <c r="AC9" s="117" t="s">
        <v>2</v>
      </c>
      <c r="AD9" s="117" t="s">
        <v>0</v>
      </c>
      <c r="AE9" s="101"/>
    </row>
    <row r="10" spans="1:31" ht="12.75" thickTop="1">
      <c r="A10" s="30">
        <v>2014</v>
      </c>
      <c r="B10" s="58">
        <v>136.35766999999998</v>
      </c>
      <c r="C10" s="58">
        <v>202.76266000000001</v>
      </c>
      <c r="D10" s="56"/>
      <c r="E10" s="58">
        <v>71.82401999999999</v>
      </c>
      <c r="F10" s="58">
        <v>242.77346</v>
      </c>
      <c r="G10" s="58">
        <v>24.522849999999995</v>
      </c>
      <c r="H10" s="58"/>
      <c r="I10" s="58">
        <v>145.37406999999999</v>
      </c>
      <c r="J10" s="58">
        <v>193.74632000000003</v>
      </c>
      <c r="K10" s="56"/>
      <c r="L10" s="58">
        <v>339.12039000000004</v>
      </c>
      <c r="M10" s="102"/>
      <c r="N10" s="103" t="s">
        <v>79</v>
      </c>
      <c r="O10" s="103" t="s">
        <v>79</v>
      </c>
      <c r="P10" s="103" t="s">
        <v>79</v>
      </c>
      <c r="Q10" s="103" t="s">
        <v>79</v>
      </c>
      <c r="R10" s="103" t="s">
        <v>79</v>
      </c>
      <c r="S10" s="103" t="s">
        <v>79</v>
      </c>
      <c r="T10" s="103" t="s">
        <v>79</v>
      </c>
      <c r="U10" s="103" t="s">
        <v>79</v>
      </c>
      <c r="W10" s="103" t="s">
        <v>79</v>
      </c>
      <c r="X10" s="103" t="s">
        <v>79</v>
      </c>
      <c r="Y10" s="103" t="s">
        <v>79</v>
      </c>
      <c r="Z10" s="103" t="s">
        <v>79</v>
      </c>
      <c r="AA10" s="103" t="s">
        <v>79</v>
      </c>
      <c r="AB10" s="103" t="s">
        <v>79</v>
      </c>
      <c r="AC10" s="103" t="s">
        <v>79</v>
      </c>
      <c r="AD10" s="103" t="s">
        <v>79</v>
      </c>
    </row>
    <row r="11" spans="1:31">
      <c r="A11" s="30">
        <v>2015</v>
      </c>
      <c r="B11" s="58">
        <v>158.83593999999999</v>
      </c>
      <c r="C11" s="58">
        <v>246.27641</v>
      </c>
      <c r="D11" s="56"/>
      <c r="E11" s="58">
        <v>87.252120000000005</v>
      </c>
      <c r="F11" s="58">
        <v>290.10092000000003</v>
      </c>
      <c r="G11" s="58">
        <v>27.759310000000003</v>
      </c>
      <c r="H11" s="58"/>
      <c r="I11" s="58">
        <v>154.58447999999999</v>
      </c>
      <c r="J11" s="58">
        <v>250.52791999999999</v>
      </c>
      <c r="K11" s="56"/>
      <c r="L11" s="58">
        <v>405.11239999999998</v>
      </c>
      <c r="M11" s="102"/>
      <c r="N11" s="104">
        <f t="shared" ref="N11:N18" si="0">B11/B10-1</f>
        <v>0.16484785931000445</v>
      </c>
      <c r="O11" s="104">
        <f t="shared" ref="O11:O18" si="1">C11/C10-1</f>
        <v>0.21460435565404401</v>
      </c>
      <c r="P11" s="104">
        <f t="shared" ref="P11:P18" si="2">E11/E10-1</f>
        <v>0.21480418389279832</v>
      </c>
      <c r="Q11" s="104">
        <f t="shared" ref="Q11:Q18" si="3">F11/F10-1</f>
        <v>0.19494494991338862</v>
      </c>
      <c r="R11" s="104">
        <f t="shared" ref="R11:R18" si="4">G11/G10-1</f>
        <v>0.13197731911258304</v>
      </c>
      <c r="S11" s="104">
        <f t="shared" ref="S11:S18" si="5">I11/I10-1</f>
        <v>6.3356621989052009E-2</v>
      </c>
      <c r="T11" s="104">
        <f t="shared" ref="T11:T18" si="6">J11/J10-1</f>
        <v>0.29307188905575066</v>
      </c>
      <c r="U11" s="104">
        <f t="shared" ref="U11:U18" si="7">L11/L10-1</f>
        <v>0.19459758818984585</v>
      </c>
      <c r="W11" s="103" t="s">
        <v>79</v>
      </c>
      <c r="X11" s="103" t="s">
        <v>79</v>
      </c>
      <c r="Y11" s="103" t="s">
        <v>79</v>
      </c>
      <c r="Z11" s="103" t="s">
        <v>79</v>
      </c>
      <c r="AA11" s="103" t="s">
        <v>79</v>
      </c>
      <c r="AB11" s="103" t="s">
        <v>79</v>
      </c>
      <c r="AC11" s="103" t="s">
        <v>79</v>
      </c>
      <c r="AD11" s="103" t="s">
        <v>79</v>
      </c>
    </row>
    <row r="12" spans="1:31">
      <c r="A12" s="30">
        <v>2016</v>
      </c>
      <c r="B12" s="58">
        <v>179.25209000000004</v>
      </c>
      <c r="C12" s="58">
        <v>272.67759000000001</v>
      </c>
      <c r="D12" s="56"/>
      <c r="E12" s="58">
        <v>98.675030000000007</v>
      </c>
      <c r="F12" s="58">
        <v>325.15708000000001</v>
      </c>
      <c r="G12" s="58">
        <v>28.097570000000001</v>
      </c>
      <c r="H12" s="58"/>
      <c r="I12" s="58">
        <v>176.83753999999999</v>
      </c>
      <c r="J12" s="58">
        <v>275.09211000000005</v>
      </c>
      <c r="K12" s="56"/>
      <c r="L12" s="58">
        <v>451.92965000000004</v>
      </c>
      <c r="M12" s="102"/>
      <c r="N12" s="104">
        <f t="shared" si="0"/>
        <v>0.12853608572467956</v>
      </c>
      <c r="O12" s="104">
        <f t="shared" si="1"/>
        <v>0.10720141648970771</v>
      </c>
      <c r="P12" s="104">
        <f t="shared" si="2"/>
        <v>0.13091842352942251</v>
      </c>
      <c r="Q12" s="104">
        <f t="shared" si="3"/>
        <v>0.12084125758718711</v>
      </c>
      <c r="R12" s="104">
        <f t="shared" si="4"/>
        <v>1.2185461382145268E-2</v>
      </c>
      <c r="S12" s="104">
        <f t="shared" si="5"/>
        <v>0.14395403730051037</v>
      </c>
      <c r="T12" s="104">
        <f t="shared" si="6"/>
        <v>9.8049710387569045E-2</v>
      </c>
      <c r="U12" s="104">
        <f t="shared" si="7"/>
        <v>0.11556607499548299</v>
      </c>
      <c r="W12" s="103" t="s">
        <v>79</v>
      </c>
      <c r="X12" s="103" t="s">
        <v>79</v>
      </c>
      <c r="Y12" s="103" t="s">
        <v>79</v>
      </c>
      <c r="Z12" s="103" t="s">
        <v>79</v>
      </c>
      <c r="AA12" s="103" t="s">
        <v>79</v>
      </c>
      <c r="AB12" s="103" t="s">
        <v>79</v>
      </c>
      <c r="AC12" s="103" t="s">
        <v>79</v>
      </c>
      <c r="AD12" s="103" t="s">
        <v>79</v>
      </c>
    </row>
    <row r="13" spans="1:31">
      <c r="A13" s="30">
        <v>2017</v>
      </c>
      <c r="B13" s="58">
        <v>165.22651999999999</v>
      </c>
      <c r="C13" s="58">
        <v>283.77503999999999</v>
      </c>
      <c r="D13" s="56"/>
      <c r="E13" s="58">
        <v>98.236410000000006</v>
      </c>
      <c r="F13" s="58">
        <v>310.20502999999997</v>
      </c>
      <c r="G13" s="58">
        <v>40.560120000000005</v>
      </c>
      <c r="H13" s="58"/>
      <c r="I13" s="58">
        <v>203.17521000000002</v>
      </c>
      <c r="J13" s="58">
        <v>245.82638000000003</v>
      </c>
      <c r="K13" s="56"/>
      <c r="L13" s="58">
        <v>449.00159000000008</v>
      </c>
      <c r="M13" s="102"/>
      <c r="N13" s="104">
        <f t="shared" si="0"/>
        <v>-7.8244945428530555E-2</v>
      </c>
      <c r="O13" s="104">
        <f t="shared" si="1"/>
        <v>4.0698063966312592E-2</v>
      </c>
      <c r="P13" s="104">
        <f t="shared" si="2"/>
        <v>-4.4450961910019737E-3</v>
      </c>
      <c r="Q13" s="104">
        <f t="shared" si="3"/>
        <v>-4.5984082524052838E-2</v>
      </c>
      <c r="R13" s="104">
        <f t="shared" si="4"/>
        <v>0.44354547386126275</v>
      </c>
      <c r="S13" s="104">
        <f t="shared" si="5"/>
        <v>0.14893709785829423</v>
      </c>
      <c r="T13" s="104">
        <f t="shared" si="6"/>
        <v>-0.10638520312341937</v>
      </c>
      <c r="U13" s="104">
        <f t="shared" si="7"/>
        <v>-6.4790172541234758E-3</v>
      </c>
      <c r="W13" s="103" t="s">
        <v>79</v>
      </c>
      <c r="X13" s="103" t="s">
        <v>79</v>
      </c>
      <c r="Y13" s="103" t="s">
        <v>79</v>
      </c>
      <c r="Z13" s="103" t="s">
        <v>79</v>
      </c>
      <c r="AA13" s="103" t="s">
        <v>79</v>
      </c>
      <c r="AB13" s="103" t="s">
        <v>79</v>
      </c>
      <c r="AC13" s="103" t="s">
        <v>79</v>
      </c>
      <c r="AD13" s="103" t="s">
        <v>79</v>
      </c>
    </row>
    <row r="14" spans="1:31">
      <c r="A14" s="30">
        <v>2018</v>
      </c>
      <c r="B14" s="58">
        <v>123.7967</v>
      </c>
      <c r="C14" s="58">
        <v>223.06120999999999</v>
      </c>
      <c r="D14" s="56"/>
      <c r="E14" s="58">
        <v>84.554000000000016</v>
      </c>
      <c r="F14" s="58">
        <v>238.38465000000002</v>
      </c>
      <c r="G14" s="58">
        <v>23.919260000000001</v>
      </c>
      <c r="H14" s="58"/>
      <c r="I14" s="58">
        <v>241.83571000000001</v>
      </c>
      <c r="J14" s="58">
        <v>105.02222000000002</v>
      </c>
      <c r="K14" s="56"/>
      <c r="L14" s="58">
        <v>346.85793000000001</v>
      </c>
      <c r="M14" s="102"/>
      <c r="N14" s="104">
        <f t="shared" si="0"/>
        <v>-0.25074558248881595</v>
      </c>
      <c r="O14" s="104">
        <f t="shared" si="1"/>
        <v>-0.21395056450348837</v>
      </c>
      <c r="P14" s="104">
        <f t="shared" si="2"/>
        <v>-0.13928043583840233</v>
      </c>
      <c r="Q14" s="104">
        <f t="shared" si="3"/>
        <v>-0.23152551717165881</v>
      </c>
      <c r="R14" s="104">
        <f t="shared" si="4"/>
        <v>-0.41027639957672712</v>
      </c>
      <c r="S14" s="104">
        <f t="shared" si="5"/>
        <v>0.19028158011993668</v>
      </c>
      <c r="T14" s="104">
        <f t="shared" si="6"/>
        <v>-0.5727788856509215</v>
      </c>
      <c r="U14" s="104">
        <f t="shared" si="7"/>
        <v>-0.22749064207100034</v>
      </c>
      <c r="W14" s="103" t="s">
        <v>79</v>
      </c>
      <c r="X14" s="103" t="s">
        <v>79</v>
      </c>
      <c r="Y14" s="103" t="s">
        <v>79</v>
      </c>
      <c r="Z14" s="103" t="s">
        <v>79</v>
      </c>
      <c r="AA14" s="103" t="s">
        <v>79</v>
      </c>
      <c r="AB14" s="103" t="s">
        <v>79</v>
      </c>
      <c r="AC14" s="103" t="s">
        <v>79</v>
      </c>
      <c r="AD14" s="103" t="s">
        <v>79</v>
      </c>
    </row>
    <row r="15" spans="1:31">
      <c r="A15" s="30">
        <v>2019</v>
      </c>
      <c r="B15" s="58">
        <v>163.31081</v>
      </c>
      <c r="C15" s="58">
        <v>263.06357000000003</v>
      </c>
      <c r="D15" s="56"/>
      <c r="E15" s="58">
        <v>99.179860000000005</v>
      </c>
      <c r="F15" s="58">
        <v>307.58635999999996</v>
      </c>
      <c r="G15" s="58">
        <v>19.608160000000002</v>
      </c>
      <c r="H15" s="58"/>
      <c r="I15" s="58">
        <v>263.89174000000003</v>
      </c>
      <c r="J15" s="58">
        <v>162.48269000000002</v>
      </c>
      <c r="K15" s="56"/>
      <c r="L15" s="58">
        <v>426.37443000000007</v>
      </c>
      <c r="M15" s="102"/>
      <c r="N15" s="104">
        <f t="shared" si="0"/>
        <v>0.31918548717372919</v>
      </c>
      <c r="O15" s="104">
        <f t="shared" si="1"/>
        <v>0.17933355602258261</v>
      </c>
      <c r="P15" s="104">
        <f t="shared" si="2"/>
        <v>0.17297655935851619</v>
      </c>
      <c r="Q15" s="104">
        <f t="shared" si="3"/>
        <v>0.29029432054454829</v>
      </c>
      <c r="R15" s="104">
        <f t="shared" si="4"/>
        <v>-0.18023550895805307</v>
      </c>
      <c r="S15" s="104">
        <f t="shared" si="5"/>
        <v>9.1202535804162377E-2</v>
      </c>
      <c r="T15" s="104">
        <f t="shared" si="6"/>
        <v>0.54712678897856093</v>
      </c>
      <c r="U15" s="104">
        <f t="shared" si="7"/>
        <v>0.22924803823859552</v>
      </c>
      <c r="W15" s="103" t="s">
        <v>79</v>
      </c>
      <c r="X15" s="103" t="s">
        <v>79</v>
      </c>
      <c r="Y15" s="103" t="s">
        <v>79</v>
      </c>
      <c r="Z15" s="103" t="s">
        <v>79</v>
      </c>
      <c r="AA15" s="103" t="s">
        <v>79</v>
      </c>
      <c r="AB15" s="103" t="s">
        <v>79</v>
      </c>
      <c r="AC15" s="103" t="s">
        <v>79</v>
      </c>
      <c r="AD15" s="103" t="s">
        <v>79</v>
      </c>
    </row>
    <row r="16" spans="1:31">
      <c r="A16" s="30">
        <v>2020</v>
      </c>
      <c r="B16" s="58">
        <v>199.95292000000001</v>
      </c>
      <c r="C16" s="58">
        <v>285.27064000000001</v>
      </c>
      <c r="D16" s="56"/>
      <c r="E16" s="58">
        <v>92.949979999999996</v>
      </c>
      <c r="F16" s="58">
        <v>358.33517999999998</v>
      </c>
      <c r="G16" s="58">
        <v>33.938400000000001</v>
      </c>
      <c r="H16" s="58"/>
      <c r="I16" s="58">
        <v>275.73557999999997</v>
      </c>
      <c r="J16" s="58">
        <v>209.48798000000002</v>
      </c>
      <c r="K16" s="56"/>
      <c r="L16" s="58">
        <v>485.22356000000002</v>
      </c>
      <c r="M16" s="102"/>
      <c r="N16" s="104">
        <f t="shared" si="0"/>
        <v>0.2243703891983635</v>
      </c>
      <c r="O16" s="104">
        <f t="shared" si="1"/>
        <v>8.4417123967412078E-2</v>
      </c>
      <c r="P16" s="104">
        <f t="shared" si="2"/>
        <v>-6.2813962431485626E-2</v>
      </c>
      <c r="Q16" s="104">
        <f t="shared" si="3"/>
        <v>0.16499047617065998</v>
      </c>
      <c r="R16" s="104">
        <f t="shared" si="4"/>
        <v>0.73083042978025459</v>
      </c>
      <c r="S16" s="104">
        <f t="shared" si="5"/>
        <v>4.4881435091526312E-2</v>
      </c>
      <c r="T16" s="104">
        <f t="shared" si="6"/>
        <v>0.2892941395788069</v>
      </c>
      <c r="U16" s="104">
        <f t="shared" si="7"/>
        <v>0.13802218392880627</v>
      </c>
      <c r="W16" s="103" t="s">
        <v>79</v>
      </c>
      <c r="X16" s="103" t="s">
        <v>79</v>
      </c>
      <c r="Y16" s="103" t="s">
        <v>79</v>
      </c>
      <c r="Z16" s="103" t="s">
        <v>79</v>
      </c>
      <c r="AA16" s="103" t="s">
        <v>79</v>
      </c>
      <c r="AB16" s="103" t="s">
        <v>79</v>
      </c>
      <c r="AC16" s="103" t="s">
        <v>79</v>
      </c>
      <c r="AD16" s="103" t="s">
        <v>79</v>
      </c>
    </row>
    <row r="17" spans="1:30">
      <c r="A17" s="30">
        <v>2021</v>
      </c>
      <c r="B17" s="58">
        <v>180.87939</v>
      </c>
      <c r="C17" s="58">
        <v>302.52614</v>
      </c>
      <c r="D17" s="56"/>
      <c r="E17" s="58">
        <v>99.591980000000007</v>
      </c>
      <c r="F17" s="58">
        <v>357.48592000000008</v>
      </c>
      <c r="G17" s="58">
        <v>26.327629999999999</v>
      </c>
      <c r="H17" s="58"/>
      <c r="I17" s="58">
        <v>321.58607999999998</v>
      </c>
      <c r="J17" s="58">
        <v>161.81945999999996</v>
      </c>
      <c r="K17" s="56"/>
      <c r="L17" s="58">
        <v>483.40553999999997</v>
      </c>
      <c r="M17" s="102"/>
      <c r="N17" s="104">
        <f t="shared" si="0"/>
        <v>-9.5390104830677114E-2</v>
      </c>
      <c r="O17" s="104">
        <f t="shared" si="1"/>
        <v>6.0488173616464636E-2</v>
      </c>
      <c r="P17" s="104">
        <f t="shared" si="2"/>
        <v>7.1457788371767306E-2</v>
      </c>
      <c r="Q17" s="104">
        <f t="shared" si="3"/>
        <v>-2.3700156931281136E-3</v>
      </c>
      <c r="R17" s="104">
        <f t="shared" si="4"/>
        <v>-0.22425246917945463</v>
      </c>
      <c r="S17" s="104">
        <f t="shared" si="5"/>
        <v>0.16628430759642998</v>
      </c>
      <c r="T17" s="104">
        <f t="shared" si="6"/>
        <v>-0.22754775715532727</v>
      </c>
      <c r="U17" s="104">
        <f t="shared" si="7"/>
        <v>-3.7467677785473219E-3</v>
      </c>
      <c r="W17" s="103" t="s">
        <v>79</v>
      </c>
      <c r="X17" s="103" t="s">
        <v>79</v>
      </c>
      <c r="Y17" s="103" t="s">
        <v>79</v>
      </c>
      <c r="Z17" s="103" t="s">
        <v>79</v>
      </c>
      <c r="AA17" s="103" t="s">
        <v>79</v>
      </c>
      <c r="AB17" s="103" t="s">
        <v>79</v>
      </c>
      <c r="AC17" s="103" t="s">
        <v>79</v>
      </c>
      <c r="AD17" s="103" t="s">
        <v>79</v>
      </c>
    </row>
    <row r="18" spans="1:30">
      <c r="A18" s="30">
        <v>2022</v>
      </c>
      <c r="B18" s="58">
        <v>146.25119000000001</v>
      </c>
      <c r="C18" s="58">
        <v>245.25942999999998</v>
      </c>
      <c r="D18" s="56"/>
      <c r="E18" s="58">
        <v>78.467779999999991</v>
      </c>
      <c r="F18" s="58">
        <v>281.40206999999992</v>
      </c>
      <c r="G18" s="58">
        <v>31.640769999999996</v>
      </c>
      <c r="H18" s="58"/>
      <c r="I18" s="58">
        <v>310.16673000000003</v>
      </c>
      <c r="J18" s="58">
        <v>81.343860000000006</v>
      </c>
      <c r="K18" s="56"/>
      <c r="L18" s="58">
        <v>391.51059000000004</v>
      </c>
      <c r="M18" s="102"/>
      <c r="N18" s="104">
        <f t="shared" si="0"/>
        <v>-0.19144359122396415</v>
      </c>
      <c r="O18" s="104">
        <f t="shared" si="1"/>
        <v>-0.1892950804185054</v>
      </c>
      <c r="P18" s="104">
        <f t="shared" si="2"/>
        <v>-0.2121074407798702</v>
      </c>
      <c r="Q18" s="104">
        <f t="shared" si="3"/>
        <v>-0.2128303402830527</v>
      </c>
      <c r="R18" s="104">
        <f t="shared" si="4"/>
        <v>0.20180851827528712</v>
      </c>
      <c r="S18" s="104">
        <f t="shared" si="5"/>
        <v>-3.5509466081367513E-2</v>
      </c>
      <c r="T18" s="104">
        <f t="shared" si="6"/>
        <v>-0.49731719534844554</v>
      </c>
      <c r="U18" s="104">
        <f t="shared" si="7"/>
        <v>-0.19009908326660874</v>
      </c>
      <c r="W18" s="103" t="s">
        <v>79</v>
      </c>
      <c r="X18" s="103" t="s">
        <v>79</v>
      </c>
      <c r="Y18" s="103" t="s">
        <v>79</v>
      </c>
      <c r="Z18" s="103" t="s">
        <v>79</v>
      </c>
      <c r="AA18" s="103" t="s">
        <v>79</v>
      </c>
      <c r="AB18" s="103" t="s">
        <v>79</v>
      </c>
      <c r="AC18" s="103" t="s">
        <v>79</v>
      </c>
      <c r="AD18" s="103" t="s">
        <v>79</v>
      </c>
    </row>
    <row r="19" spans="1:30">
      <c r="A19" s="30">
        <v>2023</v>
      </c>
      <c r="B19" s="58">
        <v>150.04407</v>
      </c>
      <c r="C19" s="58">
        <v>235.02502999999999</v>
      </c>
      <c r="D19" s="56"/>
      <c r="E19" s="58">
        <v>71.74897</v>
      </c>
      <c r="F19" s="58">
        <v>291.70546999999999</v>
      </c>
      <c r="G19" s="58">
        <v>21.614659999999997</v>
      </c>
      <c r="H19" s="58"/>
      <c r="I19" s="58">
        <v>298.78708</v>
      </c>
      <c r="J19" s="58">
        <v>86.282010000000014</v>
      </c>
      <c r="K19" s="56"/>
      <c r="L19" s="58">
        <v>385.06909000000002</v>
      </c>
      <c r="M19" s="102"/>
      <c r="N19" s="104">
        <f t="shared" ref="N19:N20" si="8">B19/B18-1</f>
        <v>2.5934011203601059E-2</v>
      </c>
      <c r="O19" s="104">
        <f t="shared" ref="O19:O20" si="9">C19/C18-1</f>
        <v>-4.1728874604332167E-2</v>
      </c>
      <c r="P19" s="104">
        <f t="shared" ref="P19:P20" si="10">E19/E18-1</f>
        <v>-8.562508076563391E-2</v>
      </c>
      <c r="Q19" s="104">
        <f t="shared" ref="Q19:Q20" si="11">F19/F18-1</f>
        <v>3.6614513887549105E-2</v>
      </c>
      <c r="R19" s="104">
        <f t="shared" ref="R19:R20" si="12">G19/G18-1</f>
        <v>-0.3168731355147173</v>
      </c>
      <c r="S19" s="104">
        <f t="shared" ref="S19:S20" si="13">I19/I18-1</f>
        <v>-3.6688815721789503E-2</v>
      </c>
      <c r="T19" s="104">
        <f t="shared" ref="T19:T20" si="14">J19/J18-1</f>
        <v>6.0707101925087104E-2</v>
      </c>
      <c r="U19" s="104">
        <f t="shared" ref="U19:U20" si="15">L19/L18-1</f>
        <v>-1.6452939370043662E-2</v>
      </c>
      <c r="W19" s="103" t="s">
        <v>79</v>
      </c>
      <c r="X19" s="103" t="s">
        <v>79</v>
      </c>
      <c r="Y19" s="103" t="s">
        <v>79</v>
      </c>
      <c r="Z19" s="103" t="s">
        <v>79</v>
      </c>
      <c r="AA19" s="103" t="s">
        <v>79</v>
      </c>
      <c r="AB19" s="103" t="s">
        <v>79</v>
      </c>
      <c r="AC19" s="103" t="s">
        <v>79</v>
      </c>
      <c r="AD19" s="103" t="s">
        <v>79</v>
      </c>
    </row>
    <row r="20" spans="1:30">
      <c r="A20" s="30">
        <v>2024</v>
      </c>
      <c r="B20" s="58">
        <v>167.47980999999999</v>
      </c>
      <c r="C20" s="58">
        <v>345.27724000000001</v>
      </c>
      <c r="D20" s="56"/>
      <c r="E20" s="58">
        <v>86.337829999999997</v>
      </c>
      <c r="F20" s="58">
        <v>409.63065</v>
      </c>
      <c r="G20" s="58">
        <v>16.78857</v>
      </c>
      <c r="H20" s="58"/>
      <c r="I20" s="58">
        <v>360.12356999999997</v>
      </c>
      <c r="J20" s="58">
        <v>152.63349999999997</v>
      </c>
      <c r="K20" s="56"/>
      <c r="L20" s="58">
        <v>512.75706999999989</v>
      </c>
      <c r="M20" s="102"/>
      <c r="N20" s="104">
        <f t="shared" si="8"/>
        <v>0.11620412589447882</v>
      </c>
      <c r="O20" s="104">
        <f t="shared" si="9"/>
        <v>0.46910837539303807</v>
      </c>
      <c r="P20" s="104">
        <f t="shared" si="10"/>
        <v>0.2033319781454701</v>
      </c>
      <c r="Q20" s="104">
        <f t="shared" si="11"/>
        <v>0.40426111995774372</v>
      </c>
      <c r="R20" s="104">
        <f t="shared" si="12"/>
        <v>-0.22327855261197715</v>
      </c>
      <c r="S20" s="104">
        <f t="shared" si="13"/>
        <v>0.20528494739464631</v>
      </c>
      <c r="T20" s="104">
        <f t="shared" si="14"/>
        <v>0.76900723569142571</v>
      </c>
      <c r="U20" s="104">
        <f t="shared" si="15"/>
        <v>0.33159758421534136</v>
      </c>
      <c r="W20" s="103" t="s">
        <v>79</v>
      </c>
      <c r="X20" s="103" t="s">
        <v>79</v>
      </c>
      <c r="Y20" s="103" t="s">
        <v>79</v>
      </c>
      <c r="Z20" s="103" t="s">
        <v>79</v>
      </c>
      <c r="AA20" s="103" t="s">
        <v>79</v>
      </c>
      <c r="AB20" s="103" t="s">
        <v>79</v>
      </c>
      <c r="AC20" s="103" t="s">
        <v>79</v>
      </c>
      <c r="AD20" s="103" t="s">
        <v>79</v>
      </c>
    </row>
    <row r="21" spans="1:30">
      <c r="A21" s="30"/>
      <c r="B21" s="58"/>
      <c r="C21" s="58"/>
      <c r="D21" s="56"/>
      <c r="E21" s="58"/>
      <c r="F21" s="58"/>
      <c r="G21" s="58"/>
      <c r="H21" s="58"/>
      <c r="I21" s="58"/>
      <c r="J21" s="58"/>
      <c r="K21" s="56"/>
      <c r="L21" s="58"/>
      <c r="M21" s="102"/>
      <c r="N21" s="104"/>
      <c r="O21" s="104"/>
      <c r="P21" s="104"/>
      <c r="Q21" s="104"/>
      <c r="R21" s="104"/>
      <c r="S21" s="104"/>
      <c r="T21" s="104"/>
      <c r="U21" s="104"/>
      <c r="W21" s="103"/>
      <c r="X21" s="103"/>
      <c r="Y21" s="103"/>
      <c r="Z21" s="103"/>
      <c r="AA21" s="103"/>
      <c r="AB21" s="103"/>
      <c r="AC21" s="103"/>
      <c r="AD21" s="103"/>
    </row>
    <row r="22" spans="1:30">
      <c r="A22" s="120" t="s">
        <v>95</v>
      </c>
      <c r="B22" s="121">
        <v>10.841949999999999</v>
      </c>
      <c r="C22" s="121">
        <v>20.97512</v>
      </c>
      <c r="D22" s="122"/>
      <c r="E22" s="121">
        <v>5.5514200000000002</v>
      </c>
      <c r="F22" s="121">
        <v>25.486059999999998</v>
      </c>
      <c r="G22" s="121">
        <v>0.77959000000000001</v>
      </c>
      <c r="H22" s="121"/>
      <c r="I22" s="121">
        <v>19.33737</v>
      </c>
      <c r="J22" s="121">
        <v>12.479709999999999</v>
      </c>
      <c r="K22" s="122"/>
      <c r="L22" s="121">
        <v>31.817069999999998</v>
      </c>
      <c r="M22" s="123"/>
      <c r="N22" s="124"/>
      <c r="O22" s="124"/>
      <c r="P22" s="124"/>
      <c r="Q22" s="124"/>
      <c r="R22" s="124"/>
      <c r="S22" s="124"/>
      <c r="T22" s="124"/>
      <c r="U22" s="124"/>
      <c r="V22" s="125"/>
      <c r="W22" s="126"/>
      <c r="X22" s="126"/>
      <c r="Y22" s="126"/>
      <c r="Z22" s="126"/>
      <c r="AA22" s="126"/>
      <c r="AB22" s="126"/>
      <c r="AC22" s="126"/>
      <c r="AD22" s="126"/>
    </row>
    <row r="23" spans="1:30">
      <c r="A23" s="120" t="s">
        <v>103</v>
      </c>
      <c r="B23" s="121">
        <v>11.555489999999999</v>
      </c>
      <c r="C23" s="121">
        <v>24.737349999999996</v>
      </c>
      <c r="D23" s="122"/>
      <c r="E23" s="121">
        <v>6.6844900000000003</v>
      </c>
      <c r="F23" s="121">
        <v>29.606279999999998</v>
      </c>
      <c r="G23" s="121">
        <v>2.0699999999999998E-3</v>
      </c>
      <c r="H23" s="121"/>
      <c r="I23" s="121">
        <v>30.310560000000002</v>
      </c>
      <c r="J23" s="121">
        <v>5.9822799999999994</v>
      </c>
      <c r="K23" s="122"/>
      <c r="L23" s="121">
        <v>36.292839999999998</v>
      </c>
      <c r="M23" s="123"/>
      <c r="N23" s="124">
        <f t="shared" ref="N23" si="16">B23/B22-1</f>
        <v>6.5812884213633183E-2</v>
      </c>
      <c r="O23" s="124">
        <f t="shared" ref="O23" si="17">C23/C22-1</f>
        <v>0.17936631590188745</v>
      </c>
      <c r="P23" s="124">
        <f t="shared" ref="P23" si="18">E23/E22-1</f>
        <v>0.20410453541616369</v>
      </c>
      <c r="Q23" s="124">
        <f t="shared" ref="Q23" si="19">F23/F22-1</f>
        <v>0.16166563211418317</v>
      </c>
      <c r="R23" s="124">
        <f t="shared" ref="R23" si="20">G23/G22-1</f>
        <v>-0.99734475814210033</v>
      </c>
      <c r="S23" s="124">
        <f t="shared" ref="S23" si="21">I23/I22-1</f>
        <v>0.56746031130396757</v>
      </c>
      <c r="T23" s="124">
        <f t="shared" ref="T23" si="22">J23/J22-1</f>
        <v>-0.52063950203971088</v>
      </c>
      <c r="U23" s="124">
        <f t="shared" ref="U23" si="23">L23/L22-1</f>
        <v>0.14067197262350062</v>
      </c>
      <c r="V23" s="125"/>
      <c r="W23" s="126" t="s">
        <v>79</v>
      </c>
      <c r="X23" s="126" t="s">
        <v>79</v>
      </c>
      <c r="Y23" s="126" t="s">
        <v>79</v>
      </c>
      <c r="Z23" s="126" t="s">
        <v>79</v>
      </c>
      <c r="AA23" s="126" t="s">
        <v>79</v>
      </c>
      <c r="AB23" s="126" t="s">
        <v>79</v>
      </c>
      <c r="AC23" s="126" t="s">
        <v>79</v>
      </c>
      <c r="AD23" s="126" t="s">
        <v>79</v>
      </c>
    </row>
    <row r="24" spans="1:30">
      <c r="A24" s="56"/>
      <c r="B24" s="58"/>
      <c r="C24" s="58"/>
      <c r="D24" s="58"/>
      <c r="E24" s="58"/>
      <c r="F24" s="58"/>
      <c r="G24" s="58"/>
      <c r="H24" s="58"/>
      <c r="I24" s="58"/>
      <c r="J24" s="58"/>
      <c r="K24" s="58"/>
      <c r="L24" s="58"/>
      <c r="M24" s="102"/>
      <c r="N24" s="103"/>
    </row>
    <row r="25" spans="1:30">
      <c r="A25" s="30" t="s">
        <v>89</v>
      </c>
      <c r="B25" s="102">
        <v>29.583680000000001</v>
      </c>
      <c r="C25" s="102">
        <v>45.846220000000002</v>
      </c>
      <c r="D25" s="102"/>
      <c r="E25" s="102">
        <v>14.5565</v>
      </c>
      <c r="F25" s="102">
        <v>53.382620000000003</v>
      </c>
      <c r="G25" s="102">
        <v>7.4907800000000009</v>
      </c>
      <c r="H25" s="102"/>
      <c r="I25" s="102">
        <v>61.769810000000007</v>
      </c>
      <c r="J25" s="102">
        <v>13.6601</v>
      </c>
      <c r="K25" s="102"/>
      <c r="L25" s="102">
        <v>75.429910000000007</v>
      </c>
      <c r="M25" s="102"/>
      <c r="N25" s="103" t="s">
        <v>79</v>
      </c>
      <c r="O25" s="103" t="s">
        <v>79</v>
      </c>
      <c r="P25" s="103" t="s">
        <v>79</v>
      </c>
      <c r="Q25" s="103" t="s">
        <v>79</v>
      </c>
      <c r="R25" s="103" t="s">
        <v>79</v>
      </c>
      <c r="S25" s="103" t="s">
        <v>79</v>
      </c>
      <c r="T25" s="103" t="s">
        <v>79</v>
      </c>
      <c r="U25" s="103" t="s">
        <v>79</v>
      </c>
      <c r="W25" s="103" t="s">
        <v>79</v>
      </c>
      <c r="X25" s="103" t="s">
        <v>79</v>
      </c>
      <c r="Y25" s="103" t="s">
        <v>79</v>
      </c>
      <c r="Z25" s="103" t="s">
        <v>79</v>
      </c>
      <c r="AA25" s="103" t="s">
        <v>79</v>
      </c>
      <c r="AB25" s="103" t="s">
        <v>79</v>
      </c>
      <c r="AC25" s="103" t="s">
        <v>79</v>
      </c>
      <c r="AD25" s="103" t="s">
        <v>79</v>
      </c>
    </row>
    <row r="26" spans="1:30">
      <c r="A26" s="30" t="s">
        <v>91</v>
      </c>
      <c r="B26" s="102">
        <v>34.691110000000002</v>
      </c>
      <c r="C26" s="102">
        <v>45.383750000000006</v>
      </c>
      <c r="D26" s="102"/>
      <c r="E26" s="102">
        <v>13.740099999999998</v>
      </c>
      <c r="F26" s="102">
        <v>60.884570000000004</v>
      </c>
      <c r="G26" s="102">
        <v>5.4501899999999992</v>
      </c>
      <c r="H26" s="102"/>
      <c r="I26" s="102">
        <v>65.126149999999996</v>
      </c>
      <c r="J26" s="102">
        <v>14.948729999999999</v>
      </c>
      <c r="K26" s="102"/>
      <c r="L26" s="102">
        <v>80.074879999999993</v>
      </c>
      <c r="M26" s="102"/>
      <c r="N26" s="103" t="s">
        <v>79</v>
      </c>
      <c r="O26" s="103" t="s">
        <v>79</v>
      </c>
      <c r="P26" s="103" t="s">
        <v>79</v>
      </c>
      <c r="Q26" s="103" t="s">
        <v>79</v>
      </c>
      <c r="R26" s="103" t="s">
        <v>79</v>
      </c>
      <c r="S26" s="103" t="s">
        <v>79</v>
      </c>
      <c r="T26" s="103" t="s">
        <v>79</v>
      </c>
      <c r="U26" s="103" t="s">
        <v>79</v>
      </c>
      <c r="W26" s="104">
        <f t="shared" ref="W26:W31" si="24">B26/B25-1</f>
        <v>0.17264349803675549</v>
      </c>
      <c r="X26" s="104">
        <f t="shared" ref="X26:X31" si="25">C26/C25-1</f>
        <v>-1.0087418330235187E-2</v>
      </c>
      <c r="Y26" s="104">
        <f t="shared" ref="Y26:Y31" si="26">E26/E25-1</f>
        <v>-5.6084910521073117E-2</v>
      </c>
      <c r="Z26" s="104">
        <f t="shared" ref="Z26:Z31" si="27">F26/F25-1</f>
        <v>0.14053169364860696</v>
      </c>
      <c r="AA26" s="104">
        <f t="shared" ref="AA26:AA31" si="28">G26/G25-1</f>
        <v>-0.27241355372871734</v>
      </c>
      <c r="AB26" s="104">
        <f t="shared" ref="AB26:AB31" si="29">I26/I25-1</f>
        <v>5.4336252612724456E-2</v>
      </c>
      <c r="AC26" s="104">
        <f t="shared" ref="AC26:AC31" si="30">J26/J25-1</f>
        <v>9.4335326974180234E-2</v>
      </c>
      <c r="AD26" s="104">
        <f t="shared" ref="AD26:AD31" si="31">L26/L25-1</f>
        <v>6.1579948855831734E-2</v>
      </c>
    </row>
    <row r="27" spans="1:30">
      <c r="A27" s="30" t="s">
        <v>92</v>
      </c>
      <c r="B27" s="102">
        <v>44.925050000000006</v>
      </c>
      <c r="C27" s="102">
        <v>58.076529999999998</v>
      </c>
      <c r="D27" s="102"/>
      <c r="E27" s="102">
        <v>21.205190000000002</v>
      </c>
      <c r="F27" s="102">
        <v>77.128630000000001</v>
      </c>
      <c r="G27" s="102">
        <v>4.6677600000000004</v>
      </c>
      <c r="H27" s="102"/>
      <c r="I27" s="102">
        <v>72.61930000000001</v>
      </c>
      <c r="J27" s="102">
        <v>30.382259999999995</v>
      </c>
      <c r="K27" s="102"/>
      <c r="L27" s="102">
        <v>103.00156000000001</v>
      </c>
      <c r="M27" s="102"/>
      <c r="N27" s="103" t="s">
        <v>79</v>
      </c>
      <c r="O27" s="103" t="s">
        <v>79</v>
      </c>
      <c r="P27" s="103" t="s">
        <v>79</v>
      </c>
      <c r="Q27" s="103" t="s">
        <v>79</v>
      </c>
      <c r="R27" s="103" t="s">
        <v>79</v>
      </c>
      <c r="S27" s="103" t="s">
        <v>79</v>
      </c>
      <c r="T27" s="103" t="s">
        <v>79</v>
      </c>
      <c r="U27" s="103" t="s">
        <v>79</v>
      </c>
      <c r="W27" s="104">
        <f t="shared" si="24"/>
        <v>0.29500180305559565</v>
      </c>
      <c r="X27" s="104">
        <f t="shared" si="25"/>
        <v>0.2796767565483238</v>
      </c>
      <c r="Y27" s="104">
        <f t="shared" si="26"/>
        <v>0.54330681727207253</v>
      </c>
      <c r="Z27" s="104">
        <f t="shared" si="27"/>
        <v>0.2668009316646236</v>
      </c>
      <c r="AA27" s="104">
        <f t="shared" si="28"/>
        <v>-0.14356013276601343</v>
      </c>
      <c r="AB27" s="104">
        <f t="shared" si="29"/>
        <v>0.11505593375318535</v>
      </c>
      <c r="AC27" s="104">
        <f t="shared" si="30"/>
        <v>1.0324308486406535</v>
      </c>
      <c r="AD27" s="104">
        <f t="shared" si="31"/>
        <v>0.28631550868387223</v>
      </c>
    </row>
    <row r="28" spans="1:30">
      <c r="A28" s="30" t="s">
        <v>93</v>
      </c>
      <c r="B28" s="67">
        <v>38.180639999999997</v>
      </c>
      <c r="C28" s="67">
        <v>60.043879999999994</v>
      </c>
      <c r="D28" s="58"/>
      <c r="E28" s="67">
        <v>15.3817</v>
      </c>
      <c r="F28" s="67">
        <v>79.205199999999991</v>
      </c>
      <c r="G28" s="67">
        <v>3.6376200000000001</v>
      </c>
      <c r="H28" s="58"/>
      <c r="I28" s="67">
        <v>78.973919999999993</v>
      </c>
      <c r="J28" s="67">
        <v>19.250609999999998</v>
      </c>
      <c r="K28" s="58"/>
      <c r="L28" s="58">
        <v>98.224529999999987</v>
      </c>
      <c r="M28" s="102"/>
      <c r="N28" s="103" t="s">
        <v>79</v>
      </c>
      <c r="O28" s="103" t="s">
        <v>79</v>
      </c>
      <c r="P28" s="103" t="s">
        <v>79</v>
      </c>
      <c r="Q28" s="103" t="s">
        <v>79</v>
      </c>
      <c r="R28" s="103" t="s">
        <v>79</v>
      </c>
      <c r="S28" s="103" t="s">
        <v>79</v>
      </c>
      <c r="T28" s="103" t="s">
        <v>79</v>
      </c>
      <c r="U28" s="103" t="s">
        <v>79</v>
      </c>
      <c r="W28" s="104">
        <f t="shared" si="24"/>
        <v>-0.1501258206724313</v>
      </c>
      <c r="X28" s="104">
        <f t="shared" si="25"/>
        <v>3.3875129936309811E-2</v>
      </c>
      <c r="Y28" s="104">
        <f t="shared" si="26"/>
        <v>-0.27462569304967321</v>
      </c>
      <c r="Z28" s="104">
        <f t="shared" si="27"/>
        <v>2.6923465385032541E-2</v>
      </c>
      <c r="AA28" s="104">
        <f t="shared" si="28"/>
        <v>-0.22069258059540342</v>
      </c>
      <c r="AB28" s="104">
        <f t="shared" si="29"/>
        <v>8.7505938503951164E-2</v>
      </c>
      <c r="AC28" s="104">
        <f t="shared" si="30"/>
        <v>-0.36638650317652466</v>
      </c>
      <c r="AD28" s="104">
        <f t="shared" si="31"/>
        <v>-4.6378229611279909E-2</v>
      </c>
    </row>
    <row r="29" spans="1:30">
      <c r="A29" s="30" t="s">
        <v>94</v>
      </c>
      <c r="B29" s="67">
        <v>32.24727</v>
      </c>
      <c r="C29" s="67">
        <v>71.520870000000002</v>
      </c>
      <c r="D29" s="58"/>
      <c r="E29" s="67">
        <v>21.421979999999998</v>
      </c>
      <c r="F29" s="67">
        <v>74.487070000000003</v>
      </c>
      <c r="G29" s="67">
        <v>7.8590900000000001</v>
      </c>
      <c r="H29" s="58"/>
      <c r="I29" s="67">
        <v>82.067710000000005</v>
      </c>
      <c r="J29" s="67">
        <v>21.700409999999998</v>
      </c>
      <c r="K29" s="58"/>
      <c r="L29" s="58">
        <v>103.76812000000001</v>
      </c>
      <c r="M29" s="102"/>
      <c r="N29" s="104">
        <f t="shared" ref="N29:O31" si="32">B29/B25-1</f>
        <v>9.0035790003136773E-2</v>
      </c>
      <c r="O29" s="104">
        <f t="shared" si="32"/>
        <v>0.56001672547922166</v>
      </c>
      <c r="P29" s="104">
        <f t="shared" ref="P29:Q31" si="33">E29/E25-1</f>
        <v>0.47164359564455727</v>
      </c>
      <c r="Q29" s="104">
        <f t="shared" si="33"/>
        <v>0.39534309106596854</v>
      </c>
      <c r="R29" s="104">
        <f t="shared" ref="R29" si="34">G29/G25-1</f>
        <v>4.9168444407658329E-2</v>
      </c>
      <c r="S29" s="104">
        <f t="shared" ref="S29:T31" si="35">I29/I25-1</f>
        <v>0.32860551133312521</v>
      </c>
      <c r="T29" s="104">
        <f t="shared" si="35"/>
        <v>0.58859818010117038</v>
      </c>
      <c r="U29" s="104">
        <f t="shared" ref="U29:U31" si="36">L29/L25-1</f>
        <v>0.37568929884710189</v>
      </c>
      <c r="W29" s="104">
        <f t="shared" si="24"/>
        <v>-0.15540258099392779</v>
      </c>
      <c r="X29" s="104">
        <f t="shared" si="25"/>
        <v>0.19114337714351581</v>
      </c>
      <c r="Y29" s="104">
        <f t="shared" si="26"/>
        <v>0.39269261525058985</v>
      </c>
      <c r="Z29" s="104">
        <f t="shared" si="27"/>
        <v>-5.9568437425825405E-2</v>
      </c>
      <c r="AA29" s="104">
        <f t="shared" si="28"/>
        <v>1.1605032961111936</v>
      </c>
      <c r="AB29" s="104">
        <f t="shared" si="29"/>
        <v>3.9174831387374542E-2</v>
      </c>
      <c r="AC29" s="104">
        <f t="shared" si="30"/>
        <v>0.12725830506150193</v>
      </c>
      <c r="AD29" s="104">
        <f t="shared" si="31"/>
        <v>5.643793866969915E-2</v>
      </c>
    </row>
    <row r="30" spans="1:30">
      <c r="A30" s="30" t="s">
        <v>96</v>
      </c>
      <c r="B30" s="67">
        <v>36.528750000000002</v>
      </c>
      <c r="C30" s="67">
        <v>67.041789999999992</v>
      </c>
      <c r="D30" s="58"/>
      <c r="E30" s="67">
        <v>15.668139999999999</v>
      </c>
      <c r="F30" s="67">
        <v>83.467969999999994</v>
      </c>
      <c r="G30" s="67">
        <v>4.4344299999999999</v>
      </c>
      <c r="H30" s="58"/>
      <c r="I30" s="67">
        <v>67.845359999999999</v>
      </c>
      <c r="J30" s="67">
        <v>35.725189999999998</v>
      </c>
      <c r="K30" s="58"/>
      <c r="L30" s="58">
        <v>103.57055</v>
      </c>
      <c r="M30" s="102"/>
      <c r="N30" s="104">
        <f t="shared" si="32"/>
        <v>5.2971496155643338E-2</v>
      </c>
      <c r="O30" s="104">
        <f t="shared" si="32"/>
        <v>0.47722015038422305</v>
      </c>
      <c r="P30" s="104">
        <f t="shared" si="33"/>
        <v>0.14032212283753398</v>
      </c>
      <c r="Q30" s="104">
        <f t="shared" si="33"/>
        <v>0.37092156518474195</v>
      </c>
      <c r="R30" s="104">
        <f t="shared" ref="R30" si="37">G30/G26-1</f>
        <v>-0.18637148429687767</v>
      </c>
      <c r="S30" s="104">
        <f t="shared" si="35"/>
        <v>4.175296712610832E-2</v>
      </c>
      <c r="T30" s="104">
        <f t="shared" si="35"/>
        <v>1.3898478332273041</v>
      </c>
      <c r="U30" s="104">
        <f t="shared" si="36"/>
        <v>0.29342123272616849</v>
      </c>
      <c r="W30" s="104">
        <f t="shared" si="24"/>
        <v>0.13277030892847685</v>
      </c>
      <c r="X30" s="104">
        <f t="shared" si="25"/>
        <v>-6.2626195682463193E-2</v>
      </c>
      <c r="Y30" s="104">
        <f t="shared" si="26"/>
        <v>-0.26859515320245841</v>
      </c>
      <c r="Z30" s="104">
        <f t="shared" si="27"/>
        <v>0.12056991904769498</v>
      </c>
      <c r="AA30" s="104">
        <f t="shared" si="28"/>
        <v>-0.43575782946880626</v>
      </c>
      <c r="AB30" s="104">
        <f t="shared" si="29"/>
        <v>-0.17330019321850221</v>
      </c>
      <c r="AC30" s="104">
        <f t="shared" si="30"/>
        <v>0.64629101477806183</v>
      </c>
      <c r="AD30" s="104">
        <f t="shared" si="31"/>
        <v>-1.9039566294543064E-3</v>
      </c>
    </row>
    <row r="31" spans="1:30">
      <c r="A31" s="30" t="s">
        <v>97</v>
      </c>
      <c r="B31" s="67">
        <v>45.73263</v>
      </c>
      <c r="C31" s="67">
        <v>96.155619999999999</v>
      </c>
      <c r="D31" s="58"/>
      <c r="E31" s="67">
        <v>25.832550000000005</v>
      </c>
      <c r="F31" s="67">
        <v>111.94118999999999</v>
      </c>
      <c r="G31" s="67">
        <v>4.1145100000000001</v>
      </c>
      <c r="H31" s="58"/>
      <c r="I31" s="67">
        <v>99.717159999999993</v>
      </c>
      <c r="J31" s="67">
        <v>42.171109999999999</v>
      </c>
      <c r="K31" s="58"/>
      <c r="L31" s="58">
        <v>141.88826999999998</v>
      </c>
      <c r="M31" s="102"/>
      <c r="N31" s="104">
        <f t="shared" si="32"/>
        <v>1.7976162519574235E-2</v>
      </c>
      <c r="O31" s="104">
        <f t="shared" si="32"/>
        <v>0.65567088805064633</v>
      </c>
      <c r="P31" s="104">
        <f t="shared" si="33"/>
        <v>0.21821827580889397</v>
      </c>
      <c r="Q31" s="104">
        <f t="shared" si="33"/>
        <v>0.45135716788953717</v>
      </c>
      <c r="R31" s="104">
        <f t="shared" ref="R31:R32" si="38">G31/G27-1</f>
        <v>-0.11852580252626532</v>
      </c>
      <c r="S31" s="104">
        <f t="shared" si="35"/>
        <v>0.37314956216873441</v>
      </c>
      <c r="T31" s="104">
        <f t="shared" si="35"/>
        <v>0.38801754708175107</v>
      </c>
      <c r="U31" s="104">
        <f t="shared" si="36"/>
        <v>0.37753515577822272</v>
      </c>
      <c r="W31" s="104">
        <f t="shared" si="24"/>
        <v>0.25196263217328818</v>
      </c>
      <c r="X31" s="104">
        <f t="shared" si="25"/>
        <v>0.43426391210616555</v>
      </c>
      <c r="Y31" s="104">
        <f t="shared" si="26"/>
        <v>0.64873111932877836</v>
      </c>
      <c r="Z31" s="104">
        <f t="shared" si="27"/>
        <v>0.34112750076466458</v>
      </c>
      <c r="AA31" s="104">
        <f t="shared" si="28"/>
        <v>-7.2144559729209745E-2</v>
      </c>
      <c r="AB31" s="104">
        <f t="shared" si="29"/>
        <v>0.46977125628045879</v>
      </c>
      <c r="AC31" s="104">
        <f t="shared" si="30"/>
        <v>0.18043067090755849</v>
      </c>
      <c r="AD31" s="104">
        <f t="shared" si="31"/>
        <v>0.36996733144701821</v>
      </c>
    </row>
    <row r="32" spans="1:30">
      <c r="A32" s="30" t="s">
        <v>98</v>
      </c>
      <c r="B32" s="67">
        <v>47.406640000000003</v>
      </c>
      <c r="C32" s="67">
        <v>94.603269999999995</v>
      </c>
      <c r="D32" s="58"/>
      <c r="E32" s="67">
        <v>24.01399</v>
      </c>
      <c r="F32" s="67">
        <v>114.30683000000001</v>
      </c>
      <c r="G32" s="67">
        <v>3.6890900000000002</v>
      </c>
      <c r="H32" s="58"/>
      <c r="I32" s="67">
        <v>96.335239999999999</v>
      </c>
      <c r="J32" s="67">
        <v>45.674679999999995</v>
      </c>
      <c r="K32" s="58"/>
      <c r="L32" s="58">
        <v>142.00991999999999</v>
      </c>
      <c r="M32" s="102"/>
      <c r="N32" s="104">
        <f t="shared" ref="N32" si="39">B32/B28-1</f>
        <v>0.24164078967770064</v>
      </c>
      <c r="O32" s="104">
        <f t="shared" ref="O32:O33" si="40">C32/C28-1</f>
        <v>0.57556890061068677</v>
      </c>
      <c r="P32" s="104">
        <f t="shared" ref="P32:P33" si="41">E32/E28-1</f>
        <v>0.56120519838509386</v>
      </c>
      <c r="Q32" s="104">
        <f t="shared" ref="Q32:Q33" si="42">F32/F28-1</f>
        <v>0.44317330175291536</v>
      </c>
      <c r="R32" s="104">
        <f t="shared" si="38"/>
        <v>1.4149361395637827E-2</v>
      </c>
      <c r="S32" s="104">
        <f t="shared" ref="S32:S33" si="43">I32/I28-1</f>
        <v>0.21983611805011072</v>
      </c>
      <c r="T32" s="104">
        <f t="shared" ref="T32:T33" si="44">J32/J28-1</f>
        <v>1.3726354645385261</v>
      </c>
      <c r="U32" s="104">
        <f t="shared" ref="U32:U33" si="45">L32/L28-1</f>
        <v>0.44576838392609264</v>
      </c>
      <c r="W32" s="104">
        <f t="shared" ref="W32:W33" si="46">B32/B31-1</f>
        <v>3.6604280138710754E-2</v>
      </c>
      <c r="X32" s="104">
        <f t="shared" ref="X32:X33" si="47">C32/C31-1</f>
        <v>-1.6144142172865195E-2</v>
      </c>
      <c r="Y32" s="104">
        <f t="shared" ref="Y32:Y33" si="48">E32/E31-1</f>
        <v>-7.0398005616944648E-2</v>
      </c>
      <c r="Z32" s="104">
        <f t="shared" ref="Z32:Z33" si="49">F32/F31-1</f>
        <v>2.1132882364391703E-2</v>
      </c>
      <c r="AA32" s="104">
        <f t="shared" ref="AA32:AA33" si="50">G32/G31-1</f>
        <v>-0.10339505797774218</v>
      </c>
      <c r="AB32" s="104">
        <f t="shared" ref="AB32:AB33" si="51">I32/I31-1</f>
        <v>-3.3915125541080338E-2</v>
      </c>
      <c r="AC32" s="104">
        <f t="shared" ref="AC32:AC33" si="52">J32/J31-1</f>
        <v>8.3079862019282746E-2</v>
      </c>
      <c r="AD32" s="104">
        <f t="shared" ref="AD32:AD33" si="53">L32/L31-1</f>
        <v>8.5736474199049617E-4</v>
      </c>
    </row>
    <row r="33" spans="1:30">
      <c r="A33" s="30" t="s">
        <v>101</v>
      </c>
      <c r="B33" s="67">
        <v>37.811790000000002</v>
      </c>
      <c r="C33" s="67">
        <v>87.476560000000006</v>
      </c>
      <c r="D33" s="58"/>
      <c r="E33" s="67">
        <v>20.823150000000002</v>
      </c>
      <c r="F33" s="67">
        <v>99.914659999999998</v>
      </c>
      <c r="G33" s="67">
        <v>4.5505399999999998</v>
      </c>
      <c r="H33" s="58"/>
      <c r="I33" s="67">
        <v>96.225809999999996</v>
      </c>
      <c r="J33" s="67">
        <v>29.062519999999999</v>
      </c>
      <c r="K33" s="58"/>
      <c r="L33" s="58">
        <v>125.28833</v>
      </c>
      <c r="M33" s="102"/>
      <c r="N33" s="104">
        <f>B33/B29-1</f>
        <v>0.17255786303770826</v>
      </c>
      <c r="O33" s="104">
        <f t="shared" si="40"/>
        <v>0.22309138577313181</v>
      </c>
      <c r="P33" s="104">
        <f t="shared" si="41"/>
        <v>-2.7953998649984602E-2</v>
      </c>
      <c r="Q33" s="104">
        <f t="shared" si="42"/>
        <v>0.34136917991270144</v>
      </c>
      <c r="R33" s="104">
        <f t="shared" ref="R33" si="54">G33/G29-1</f>
        <v>-0.42098385436481833</v>
      </c>
      <c r="S33" s="104">
        <f t="shared" si="43"/>
        <v>0.17251730309033841</v>
      </c>
      <c r="T33" s="104">
        <f t="shared" si="44"/>
        <v>0.33926133192875163</v>
      </c>
      <c r="U33" s="104">
        <f t="shared" si="45"/>
        <v>0.20738749049322647</v>
      </c>
      <c r="W33" s="104">
        <f t="shared" si="46"/>
        <v>-0.20239464345079083</v>
      </c>
      <c r="X33" s="104">
        <f t="shared" si="47"/>
        <v>-7.5332596854210121E-2</v>
      </c>
      <c r="Y33" s="104">
        <f t="shared" si="48"/>
        <v>-0.13287421207387851</v>
      </c>
      <c r="Z33" s="104">
        <f t="shared" si="49"/>
        <v>-0.12590822438169269</v>
      </c>
      <c r="AA33" s="104">
        <f t="shared" si="50"/>
        <v>0.2335128717380166</v>
      </c>
      <c r="AB33" s="104">
        <f t="shared" si="51"/>
        <v>-1.1359290743450101E-3</v>
      </c>
      <c r="AC33" s="104">
        <f t="shared" si="52"/>
        <v>-0.36370610587747954</v>
      </c>
      <c r="AD33" s="104">
        <f t="shared" si="53"/>
        <v>-0.11774945017925498</v>
      </c>
    </row>
    <row r="34" spans="1:30">
      <c r="A34" s="31"/>
      <c r="B34" s="56"/>
      <c r="C34" s="56"/>
      <c r="D34" s="56"/>
      <c r="E34" s="56"/>
      <c r="F34" s="56"/>
      <c r="G34" s="56"/>
      <c r="H34" s="56"/>
      <c r="I34" s="56"/>
      <c r="J34" s="56"/>
      <c r="K34" s="56"/>
      <c r="L34" s="56"/>
      <c r="M34" s="105"/>
      <c r="N34" s="103"/>
    </row>
    <row r="35" spans="1:30">
      <c r="A35" s="49">
        <v>45322</v>
      </c>
      <c r="B35" s="67">
        <v>10.841949999999999</v>
      </c>
      <c r="C35" s="67">
        <v>20.97512</v>
      </c>
      <c r="D35" s="58"/>
      <c r="E35" s="67">
        <v>5.5514200000000002</v>
      </c>
      <c r="F35" s="67">
        <v>25.486059999999998</v>
      </c>
      <c r="G35" s="67">
        <v>0.77959000000000001</v>
      </c>
      <c r="H35" s="58"/>
      <c r="I35" s="67">
        <v>19.33737</v>
      </c>
      <c r="J35" s="67">
        <v>12.479709999999999</v>
      </c>
      <c r="K35" s="58"/>
      <c r="L35" s="58">
        <v>31.817079999999997</v>
      </c>
      <c r="M35" s="105"/>
      <c r="N35" s="103" t="s">
        <v>79</v>
      </c>
      <c r="O35" s="103" t="s">
        <v>79</v>
      </c>
      <c r="P35" s="103" t="s">
        <v>79</v>
      </c>
      <c r="Q35" s="103" t="s">
        <v>79</v>
      </c>
      <c r="R35" s="103" t="s">
        <v>79</v>
      </c>
      <c r="S35" s="103" t="s">
        <v>79</v>
      </c>
      <c r="T35" s="103" t="s">
        <v>79</v>
      </c>
      <c r="U35" s="103" t="s">
        <v>79</v>
      </c>
      <c r="W35" s="103" t="s">
        <v>79</v>
      </c>
      <c r="X35" s="103" t="s">
        <v>79</v>
      </c>
      <c r="Y35" s="103" t="s">
        <v>79</v>
      </c>
      <c r="Z35" s="103" t="s">
        <v>79</v>
      </c>
      <c r="AA35" s="103" t="s">
        <v>79</v>
      </c>
      <c r="AB35" s="103" t="s">
        <v>79</v>
      </c>
      <c r="AC35" s="103" t="s">
        <v>79</v>
      </c>
      <c r="AD35" s="103" t="s">
        <v>79</v>
      </c>
    </row>
    <row r="36" spans="1:30">
      <c r="A36" s="49">
        <v>45351</v>
      </c>
      <c r="B36" s="67">
        <v>12.171299999999999</v>
      </c>
      <c r="C36" s="67">
        <v>21.019949999999998</v>
      </c>
      <c r="D36" s="58"/>
      <c r="E36" s="67">
        <v>6.6267599999999991</v>
      </c>
      <c r="F36" s="67">
        <v>24.95872</v>
      </c>
      <c r="G36" s="67">
        <v>1.6057699999999999</v>
      </c>
      <c r="H36" s="58"/>
      <c r="I36" s="67">
        <v>25.018180000000001</v>
      </c>
      <c r="J36" s="67">
        <v>8.1730699999999992</v>
      </c>
      <c r="K36" s="58"/>
      <c r="L36" s="58">
        <v>33.191249999999997</v>
      </c>
      <c r="M36" s="105"/>
      <c r="N36" s="103" t="s">
        <v>79</v>
      </c>
      <c r="O36" s="103" t="s">
        <v>79</v>
      </c>
      <c r="P36" s="103" t="s">
        <v>79</v>
      </c>
      <c r="Q36" s="103" t="s">
        <v>79</v>
      </c>
      <c r="R36" s="103" t="s">
        <v>79</v>
      </c>
      <c r="S36" s="103" t="s">
        <v>79</v>
      </c>
      <c r="T36" s="103" t="s">
        <v>79</v>
      </c>
      <c r="U36" s="103" t="s">
        <v>79</v>
      </c>
      <c r="W36" s="104">
        <f t="shared" ref="W36:W41" si="55">B36/B35-1</f>
        <v>0.12261170730357551</v>
      </c>
      <c r="X36" s="104">
        <f t="shared" ref="X36:X41" si="56">C36/C35-1</f>
        <v>2.1372940893782388E-3</v>
      </c>
      <c r="Y36" s="104">
        <f t="shared" ref="Y36:Y41" si="57">E36/E35-1</f>
        <v>0.19370539429551337</v>
      </c>
      <c r="Z36" s="104">
        <f t="shared" ref="Z36:Z41" si="58">F36/F35-1</f>
        <v>-2.0691311250150002E-2</v>
      </c>
      <c r="AA36" s="104">
        <f t="shared" ref="AA36:AA41" si="59">G36/G35-1</f>
        <v>1.0597621826857706</v>
      </c>
      <c r="AB36" s="104">
        <f t="shared" ref="AB36:AB41" si="60">I36/I35-1</f>
        <v>0.29377366208538191</v>
      </c>
      <c r="AC36" s="104">
        <f t="shared" ref="AC36:AC41" si="61">J36/J35-1</f>
        <v>-0.34509135228302579</v>
      </c>
      <c r="AD36" s="104">
        <f t="shared" ref="AD36:AD41" si="62">L36/L35-1</f>
        <v>4.3189695597458888E-2</v>
      </c>
    </row>
    <row r="37" spans="1:30">
      <c r="A37" s="49">
        <v>45382</v>
      </c>
      <c r="B37" s="67">
        <v>13.515499999999999</v>
      </c>
      <c r="C37" s="67">
        <v>25.046720000000001</v>
      </c>
      <c r="D37" s="58"/>
      <c r="E37" s="67">
        <v>3.48996</v>
      </c>
      <c r="F37" s="67">
        <v>33.02319</v>
      </c>
      <c r="G37" s="67">
        <v>2.0490699999999999</v>
      </c>
      <c r="H37" s="58"/>
      <c r="I37" s="67">
        <v>23.489810000000002</v>
      </c>
      <c r="J37" s="67">
        <v>15.07241</v>
      </c>
      <c r="K37" s="58"/>
      <c r="L37" s="58">
        <v>38.562220000000003</v>
      </c>
      <c r="M37" s="105"/>
      <c r="N37" s="103" t="s">
        <v>79</v>
      </c>
      <c r="O37" s="103" t="s">
        <v>79</v>
      </c>
      <c r="P37" s="103" t="s">
        <v>79</v>
      </c>
      <c r="Q37" s="103" t="s">
        <v>79</v>
      </c>
      <c r="R37" s="103" t="s">
        <v>79</v>
      </c>
      <c r="S37" s="103" t="s">
        <v>79</v>
      </c>
      <c r="T37" s="103" t="s">
        <v>79</v>
      </c>
      <c r="U37" s="103" t="s">
        <v>79</v>
      </c>
      <c r="W37" s="104">
        <f t="shared" si="55"/>
        <v>0.11044013375728157</v>
      </c>
      <c r="X37" s="104">
        <f t="shared" si="56"/>
        <v>0.19156896186717876</v>
      </c>
      <c r="Y37" s="104">
        <f t="shared" si="57"/>
        <v>-0.47335349401517479</v>
      </c>
      <c r="Z37" s="104">
        <f t="shared" si="58"/>
        <v>0.32311232306784965</v>
      </c>
      <c r="AA37" s="104">
        <f t="shared" si="59"/>
        <v>0.27606693362063073</v>
      </c>
      <c r="AB37" s="104">
        <f t="shared" si="60"/>
        <v>-6.1090375079242309E-2</v>
      </c>
      <c r="AC37" s="104">
        <f t="shared" si="61"/>
        <v>0.84415525622562892</v>
      </c>
      <c r="AD37" s="104">
        <f t="shared" si="62"/>
        <v>0.16181885286031727</v>
      </c>
    </row>
    <row r="38" spans="1:30">
      <c r="A38" s="49">
        <v>45412</v>
      </c>
      <c r="B38" s="67">
        <v>14.054790000000001</v>
      </c>
      <c r="C38" s="67">
        <v>30.869779999999999</v>
      </c>
      <c r="D38" s="58"/>
      <c r="E38" s="67">
        <v>8.9943400000000011</v>
      </c>
      <c r="F38" s="67">
        <v>34.765709999999999</v>
      </c>
      <c r="G38" s="67">
        <v>1.16452</v>
      </c>
      <c r="H38" s="58"/>
      <c r="I38" s="67">
        <v>31.080909999999999</v>
      </c>
      <c r="J38" s="67">
        <v>13.843680000000001</v>
      </c>
      <c r="K38" s="58"/>
      <c r="L38" s="58">
        <v>44.924590000000002</v>
      </c>
      <c r="M38" s="105"/>
      <c r="N38" s="103" t="s">
        <v>79</v>
      </c>
      <c r="O38" s="103" t="s">
        <v>79</v>
      </c>
      <c r="P38" s="103" t="s">
        <v>79</v>
      </c>
      <c r="Q38" s="103" t="s">
        <v>79</v>
      </c>
      <c r="R38" s="103" t="s">
        <v>79</v>
      </c>
      <c r="S38" s="103" t="s">
        <v>79</v>
      </c>
      <c r="T38" s="103" t="s">
        <v>79</v>
      </c>
      <c r="U38" s="103" t="s">
        <v>79</v>
      </c>
      <c r="W38" s="104">
        <f t="shared" si="55"/>
        <v>3.9901594465613588E-2</v>
      </c>
      <c r="X38" s="104">
        <f t="shared" si="56"/>
        <v>0.23248792656283923</v>
      </c>
      <c r="Y38" s="104">
        <f t="shared" si="57"/>
        <v>1.5772043232587198</v>
      </c>
      <c r="Z38" s="104">
        <f t="shared" si="58"/>
        <v>5.2766555865741527E-2</v>
      </c>
      <c r="AA38" s="104">
        <f t="shared" si="59"/>
        <v>-0.43168364184727703</v>
      </c>
      <c r="AB38" s="104">
        <f t="shared" si="60"/>
        <v>0.32316566204664898</v>
      </c>
      <c r="AC38" s="104">
        <f t="shared" si="61"/>
        <v>-8.1521800428730251E-2</v>
      </c>
      <c r="AD38" s="104">
        <f t="shared" si="62"/>
        <v>0.16498972310204119</v>
      </c>
    </row>
    <row r="39" spans="1:30">
      <c r="A39" s="49">
        <v>45443</v>
      </c>
      <c r="B39" s="67">
        <v>16.410699999999999</v>
      </c>
      <c r="C39" s="67">
        <v>31.751849999999997</v>
      </c>
      <c r="D39" s="58"/>
      <c r="E39" s="67">
        <v>7.4114500000000003</v>
      </c>
      <c r="F39" s="67">
        <v>39.080159999999999</v>
      </c>
      <c r="G39" s="67">
        <v>1.6709400000000001</v>
      </c>
      <c r="H39" s="58"/>
      <c r="I39" s="67">
        <v>33.808759999999999</v>
      </c>
      <c r="J39" s="67">
        <v>14.35379</v>
      </c>
      <c r="K39" s="58"/>
      <c r="L39" s="58">
        <v>48.162549999999996</v>
      </c>
      <c r="M39" s="105"/>
      <c r="N39" s="103" t="s">
        <v>79</v>
      </c>
      <c r="O39" s="103" t="s">
        <v>79</v>
      </c>
      <c r="P39" s="103" t="s">
        <v>79</v>
      </c>
      <c r="Q39" s="103" t="s">
        <v>79</v>
      </c>
      <c r="R39" s="103" t="s">
        <v>79</v>
      </c>
      <c r="S39" s="103" t="s">
        <v>79</v>
      </c>
      <c r="T39" s="103" t="s">
        <v>79</v>
      </c>
      <c r="U39" s="103" t="s">
        <v>79</v>
      </c>
      <c r="W39" s="104">
        <f t="shared" si="55"/>
        <v>0.16762328003477811</v>
      </c>
      <c r="X39" s="104">
        <f t="shared" si="56"/>
        <v>2.8573899781598744E-2</v>
      </c>
      <c r="Y39" s="104">
        <f t="shared" si="57"/>
        <v>-0.17598734315135967</v>
      </c>
      <c r="Z39" s="104">
        <f t="shared" si="58"/>
        <v>0.12410073028855151</v>
      </c>
      <c r="AA39" s="104">
        <f t="shared" si="59"/>
        <v>0.43487445471095398</v>
      </c>
      <c r="AB39" s="104">
        <f t="shared" si="60"/>
        <v>8.776609179074879E-2</v>
      </c>
      <c r="AC39" s="104">
        <f t="shared" si="61"/>
        <v>3.6847861262323311E-2</v>
      </c>
      <c r="AD39" s="104">
        <f t="shared" si="62"/>
        <v>7.2075449102596112E-2</v>
      </c>
    </row>
    <row r="40" spans="1:30">
      <c r="A40" s="49">
        <v>45473</v>
      </c>
      <c r="B40" s="67">
        <v>15.267140000000001</v>
      </c>
      <c r="C40" s="67">
        <v>33.533990000000003</v>
      </c>
      <c r="D40" s="58"/>
      <c r="E40" s="67">
        <v>9.4267600000000016</v>
      </c>
      <c r="F40" s="67">
        <v>38.095320000000001</v>
      </c>
      <c r="G40" s="67">
        <v>1.27905</v>
      </c>
      <c r="H40" s="58"/>
      <c r="I40" s="67">
        <v>34.827489999999997</v>
      </c>
      <c r="J40" s="67">
        <v>13.97364</v>
      </c>
      <c r="K40" s="58"/>
      <c r="L40" s="58">
        <v>48.801130000000001</v>
      </c>
      <c r="M40" s="105"/>
      <c r="N40" s="103" t="s">
        <v>79</v>
      </c>
      <c r="O40" s="103" t="s">
        <v>79</v>
      </c>
      <c r="P40" s="103" t="s">
        <v>79</v>
      </c>
      <c r="Q40" s="103" t="s">
        <v>79</v>
      </c>
      <c r="R40" s="103" t="s">
        <v>79</v>
      </c>
      <c r="S40" s="103" t="s">
        <v>79</v>
      </c>
      <c r="T40" s="103" t="s">
        <v>79</v>
      </c>
      <c r="U40" s="103" t="s">
        <v>79</v>
      </c>
      <c r="W40" s="104">
        <f t="shared" si="55"/>
        <v>-6.9683803859676763E-2</v>
      </c>
      <c r="X40" s="104">
        <f t="shared" si="56"/>
        <v>5.6127123301477067E-2</v>
      </c>
      <c r="Y40" s="104">
        <f t="shared" si="57"/>
        <v>0.27191845050563668</v>
      </c>
      <c r="Z40" s="104">
        <f t="shared" si="58"/>
        <v>-2.520051094980158E-2</v>
      </c>
      <c r="AA40" s="104">
        <f t="shared" si="59"/>
        <v>-0.23453265826421055</v>
      </c>
      <c r="AB40" s="104">
        <f t="shared" si="60"/>
        <v>3.0132131435758103E-2</v>
      </c>
      <c r="AC40" s="104">
        <f t="shared" si="61"/>
        <v>-2.6484294391934116E-2</v>
      </c>
      <c r="AD40" s="104">
        <f t="shared" si="62"/>
        <v>1.3258849458759991E-2</v>
      </c>
    </row>
    <row r="41" spans="1:30">
      <c r="A41" s="49">
        <v>45504</v>
      </c>
      <c r="B41" s="111">
        <v>11.4396</v>
      </c>
      <c r="C41" s="111">
        <v>29.827640000000002</v>
      </c>
      <c r="D41" s="111"/>
      <c r="E41" s="111">
        <v>6.8419500000000006</v>
      </c>
      <c r="F41" s="111">
        <v>33.508850000000002</v>
      </c>
      <c r="G41" s="111">
        <v>0.91644000000000003</v>
      </c>
      <c r="H41" s="111"/>
      <c r="I41" s="111">
        <v>26.22118</v>
      </c>
      <c r="J41" s="111">
        <v>15.046059999999999</v>
      </c>
      <c r="K41" s="111"/>
      <c r="L41" s="111">
        <v>41.267240000000001</v>
      </c>
      <c r="M41" s="105"/>
      <c r="N41" s="103" t="s">
        <v>79</v>
      </c>
      <c r="O41" s="103" t="s">
        <v>79</v>
      </c>
      <c r="P41" s="103" t="s">
        <v>79</v>
      </c>
      <c r="Q41" s="103" t="s">
        <v>79</v>
      </c>
      <c r="R41" s="103" t="s">
        <v>79</v>
      </c>
      <c r="S41" s="103" t="s">
        <v>79</v>
      </c>
      <c r="T41" s="103" t="s">
        <v>79</v>
      </c>
      <c r="U41" s="103" t="s">
        <v>79</v>
      </c>
      <c r="W41" s="104">
        <f t="shared" si="55"/>
        <v>-0.25070445414137821</v>
      </c>
      <c r="X41" s="104">
        <f t="shared" si="56"/>
        <v>-0.11052517162437281</v>
      </c>
      <c r="Y41" s="104">
        <f t="shared" si="57"/>
        <v>-0.27419919463315079</v>
      </c>
      <c r="Z41" s="104">
        <f t="shared" si="58"/>
        <v>-0.12039457865165581</v>
      </c>
      <c r="AA41" s="104">
        <f t="shared" si="59"/>
        <v>-0.28349947226457139</v>
      </c>
      <c r="AB41" s="104">
        <f t="shared" si="60"/>
        <v>-0.24711255390497555</v>
      </c>
      <c r="AC41" s="104">
        <f t="shared" si="61"/>
        <v>7.674593019428011E-2</v>
      </c>
      <c r="AD41" s="104">
        <f t="shared" si="62"/>
        <v>-0.15437941703399083</v>
      </c>
    </row>
    <row r="42" spans="1:30">
      <c r="A42" s="49">
        <v>45535</v>
      </c>
      <c r="B42" s="67">
        <v>19.464820000000003</v>
      </c>
      <c r="C42" s="67">
        <v>31.45656</v>
      </c>
      <c r="D42" s="58"/>
      <c r="E42" s="67">
        <v>8.2950900000000001</v>
      </c>
      <c r="F42" s="67">
        <v>41.506250000000001</v>
      </c>
      <c r="G42" s="67">
        <v>1.1200399999999999</v>
      </c>
      <c r="H42" s="58"/>
      <c r="I42" s="67">
        <v>33.500120000000003</v>
      </c>
      <c r="J42" s="67">
        <v>17.421259999999997</v>
      </c>
      <c r="K42" s="58"/>
      <c r="L42" s="58">
        <v>50.921379999999999</v>
      </c>
      <c r="M42" s="105"/>
      <c r="N42" s="103" t="s">
        <v>79</v>
      </c>
      <c r="O42" s="103" t="s">
        <v>79</v>
      </c>
      <c r="P42" s="103" t="s">
        <v>79</v>
      </c>
      <c r="Q42" s="103" t="s">
        <v>79</v>
      </c>
      <c r="R42" s="103" t="s">
        <v>79</v>
      </c>
      <c r="S42" s="103" t="s">
        <v>79</v>
      </c>
      <c r="T42" s="103" t="s">
        <v>79</v>
      </c>
      <c r="U42" s="103" t="s">
        <v>79</v>
      </c>
      <c r="W42" s="104">
        <f t="shared" ref="W42:W43" si="63">B42/B41-1</f>
        <v>0.70152977376831371</v>
      </c>
      <c r="X42" s="104">
        <f t="shared" ref="X42:X43" si="64">C42/C41-1</f>
        <v>5.4611092262076388E-2</v>
      </c>
      <c r="Y42" s="104">
        <f t="shared" ref="Y42:Y43" si="65">E42/E41-1</f>
        <v>0.21238681954705885</v>
      </c>
      <c r="Z42" s="104">
        <f t="shared" ref="Z42:Z43" si="66">F42/F41-1</f>
        <v>0.23866530782166495</v>
      </c>
      <c r="AA42" s="104">
        <f t="shared" ref="AA42:AA43" si="67">G42/G41-1</f>
        <v>0.222164026013705</v>
      </c>
      <c r="AB42" s="104">
        <f t="shared" ref="AB42:AB43" si="68">I42/I41-1</f>
        <v>0.27759772824869056</v>
      </c>
      <c r="AC42" s="104">
        <f t="shared" ref="AC42:AC43" si="69">J42/J41-1</f>
        <v>0.15786192531466692</v>
      </c>
      <c r="AD42" s="104">
        <f t="shared" ref="AD42:AD43" si="70">L42/L41-1</f>
        <v>0.23394198400474564</v>
      </c>
    </row>
    <row r="43" spans="1:30">
      <c r="A43" s="49">
        <v>45565</v>
      </c>
      <c r="B43" s="67">
        <v>16.502220000000001</v>
      </c>
      <c r="C43" s="67">
        <v>33.319069999999996</v>
      </c>
      <c r="D43" s="58"/>
      <c r="E43" s="67">
        <v>8.8769500000000008</v>
      </c>
      <c r="F43" s="67">
        <v>39.291730000000001</v>
      </c>
      <c r="G43" s="67">
        <v>1.6526099999999999</v>
      </c>
      <c r="H43" s="58"/>
      <c r="I43" s="67">
        <v>36.613939999999999</v>
      </c>
      <c r="J43" s="67">
        <v>13.207360000000001</v>
      </c>
      <c r="K43" s="58"/>
      <c r="L43" s="58">
        <v>49.821300000000001</v>
      </c>
      <c r="M43" s="105"/>
      <c r="N43" s="103" t="s">
        <v>79</v>
      </c>
      <c r="O43" s="103" t="s">
        <v>79</v>
      </c>
      <c r="P43" s="103" t="s">
        <v>79</v>
      </c>
      <c r="Q43" s="103" t="s">
        <v>79</v>
      </c>
      <c r="R43" s="103" t="s">
        <v>79</v>
      </c>
      <c r="S43" s="103" t="s">
        <v>79</v>
      </c>
      <c r="T43" s="103" t="s">
        <v>79</v>
      </c>
      <c r="U43" s="103" t="s">
        <v>79</v>
      </c>
      <c r="W43" s="104">
        <f t="shared" si="63"/>
        <v>-0.15220279458017083</v>
      </c>
      <c r="X43" s="104">
        <f t="shared" si="64"/>
        <v>5.9208953553726129E-2</v>
      </c>
      <c r="Y43" s="104">
        <f t="shared" si="65"/>
        <v>7.0145109938529959E-2</v>
      </c>
      <c r="Z43" s="104">
        <f t="shared" si="66"/>
        <v>-5.3353892486071364E-2</v>
      </c>
      <c r="AA43" s="104">
        <f t="shared" si="67"/>
        <v>0.47549194671618866</v>
      </c>
      <c r="AB43" s="104">
        <f t="shared" si="68"/>
        <v>9.2949517792771941E-2</v>
      </c>
      <c r="AC43" s="104">
        <f t="shared" si="69"/>
        <v>-0.24188261928241683</v>
      </c>
      <c r="AD43" s="104">
        <f t="shared" si="70"/>
        <v>-2.1603499355280609E-2</v>
      </c>
    </row>
    <row r="44" spans="1:30">
      <c r="A44" s="49">
        <v>45596</v>
      </c>
      <c r="B44" s="67">
        <v>23.005710000000001</v>
      </c>
      <c r="C44" s="67">
        <v>43.296970000000002</v>
      </c>
      <c r="D44" s="58"/>
      <c r="E44" s="67">
        <v>12.812790000000001</v>
      </c>
      <c r="F44" s="67">
        <v>52.093150000000001</v>
      </c>
      <c r="G44" s="67">
        <v>1.3967399999999999</v>
      </c>
      <c r="H44" s="58"/>
      <c r="I44" s="67">
        <v>48.719319999999996</v>
      </c>
      <c r="J44" s="67">
        <v>17.583359999999999</v>
      </c>
      <c r="K44" s="58"/>
      <c r="L44" s="58">
        <v>66.302679999999995</v>
      </c>
      <c r="M44" s="105"/>
      <c r="N44" s="103" t="s">
        <v>79</v>
      </c>
      <c r="O44" s="103" t="s">
        <v>79</v>
      </c>
      <c r="P44" s="103" t="s">
        <v>79</v>
      </c>
      <c r="Q44" s="103" t="s">
        <v>79</v>
      </c>
      <c r="R44" s="103" t="s">
        <v>79</v>
      </c>
      <c r="S44" s="103" t="s">
        <v>79</v>
      </c>
      <c r="T44" s="103" t="s">
        <v>79</v>
      </c>
      <c r="U44" s="103" t="s">
        <v>79</v>
      </c>
      <c r="W44" s="104">
        <f t="shared" ref="W44:W46" si="71">B44/B43-1</f>
        <v>0.39409788501183463</v>
      </c>
      <c r="X44" s="104">
        <f t="shared" ref="X44:X46" si="72">C44/C43-1</f>
        <v>0.29946514113389133</v>
      </c>
      <c r="Y44" s="104">
        <f t="shared" ref="Y44:Y46" si="73">E44/E43-1</f>
        <v>0.44337751142002602</v>
      </c>
      <c r="Z44" s="104">
        <f t="shared" ref="Z44:Z46" si="74">F44/F43-1</f>
        <v>0.3258044377277356</v>
      </c>
      <c r="AA44" s="104">
        <f t="shared" ref="AA44:AA46" si="75">G44/G43-1</f>
        <v>-0.15482781781545563</v>
      </c>
      <c r="AB44" s="104">
        <f t="shared" ref="AB44:AB46" si="76">I44/I43-1</f>
        <v>0.33062216194159921</v>
      </c>
      <c r="AC44" s="104">
        <f t="shared" ref="AC44:AC46" si="77">J44/J43-1</f>
        <v>0.33133040971094885</v>
      </c>
      <c r="AD44" s="104">
        <f t="shared" ref="AD44:AD47" si="78">L44/L43-1</f>
        <v>0.33080991463490506</v>
      </c>
    </row>
    <row r="45" spans="1:30">
      <c r="A45" s="49">
        <v>45626</v>
      </c>
      <c r="B45" s="67">
        <v>7.0770299999999997</v>
      </c>
      <c r="C45" s="67">
        <v>18.161080000000002</v>
      </c>
      <c r="D45" s="58"/>
      <c r="E45" s="67">
        <v>4.5496400000000001</v>
      </c>
      <c r="F45" s="67">
        <v>20.04505</v>
      </c>
      <c r="G45" s="67">
        <v>0.64341999999999999</v>
      </c>
      <c r="H45" s="58"/>
      <c r="I45" s="67">
        <v>19.59477</v>
      </c>
      <c r="J45" s="67">
        <v>5.6433299999999997</v>
      </c>
      <c r="K45" s="58"/>
      <c r="L45" s="58">
        <v>25.238099999999999</v>
      </c>
      <c r="M45" s="105"/>
      <c r="N45" s="103" t="s">
        <v>79</v>
      </c>
      <c r="O45" s="103" t="s">
        <v>79</v>
      </c>
      <c r="P45" s="103" t="s">
        <v>79</v>
      </c>
      <c r="Q45" s="103" t="s">
        <v>79</v>
      </c>
      <c r="R45" s="103" t="s">
        <v>79</v>
      </c>
      <c r="S45" s="103" t="s">
        <v>79</v>
      </c>
      <c r="T45" s="103" t="s">
        <v>79</v>
      </c>
      <c r="U45" s="103" t="s">
        <v>79</v>
      </c>
      <c r="W45" s="104">
        <f t="shared" si="71"/>
        <v>-0.69237941363252864</v>
      </c>
      <c r="X45" s="104">
        <f t="shared" si="72"/>
        <v>-0.58054616754936883</v>
      </c>
      <c r="Y45" s="104">
        <f t="shared" si="73"/>
        <v>-0.64491418340580009</v>
      </c>
      <c r="Z45" s="104">
        <f t="shared" si="74"/>
        <v>-0.61520756567802104</v>
      </c>
      <c r="AA45" s="104">
        <f t="shared" si="75"/>
        <v>-0.53934160974841405</v>
      </c>
      <c r="AB45" s="104">
        <f t="shared" si="76"/>
        <v>-0.59780288394829806</v>
      </c>
      <c r="AC45" s="104">
        <f t="shared" si="77"/>
        <v>-0.67905280901943654</v>
      </c>
      <c r="AD45" s="104">
        <f t="shared" si="78"/>
        <v>-0.61935022837689213</v>
      </c>
    </row>
    <row r="46" spans="1:30">
      <c r="A46" s="49">
        <v>45657</v>
      </c>
      <c r="B46" s="67">
        <v>7.72905</v>
      </c>
      <c r="C46" s="67">
        <v>26.018510000000003</v>
      </c>
      <c r="D46" s="58"/>
      <c r="E46" s="67">
        <v>3.4607199999999998</v>
      </c>
      <c r="F46" s="67">
        <v>27.776460000000004</v>
      </c>
      <c r="G46" s="67">
        <v>2.5103800000000001</v>
      </c>
      <c r="H46" s="58"/>
      <c r="I46" s="67">
        <v>27.911720000000003</v>
      </c>
      <c r="J46" s="67">
        <v>5.8358299999999996</v>
      </c>
      <c r="K46" s="58"/>
      <c r="L46" s="58">
        <v>33.747550000000004</v>
      </c>
      <c r="M46" s="105"/>
      <c r="N46" s="103" t="s">
        <v>79</v>
      </c>
      <c r="O46" s="103" t="s">
        <v>79</v>
      </c>
      <c r="P46" s="103" t="s">
        <v>79</v>
      </c>
      <c r="Q46" s="103" t="s">
        <v>79</v>
      </c>
      <c r="R46" s="103" t="s">
        <v>79</v>
      </c>
      <c r="S46" s="103" t="s">
        <v>79</v>
      </c>
      <c r="T46" s="103" t="s">
        <v>79</v>
      </c>
      <c r="U46" s="103" t="s">
        <v>79</v>
      </c>
      <c r="W46" s="104">
        <f t="shared" si="71"/>
        <v>9.2131868877198597E-2</v>
      </c>
      <c r="X46" s="104">
        <f t="shared" si="72"/>
        <v>0.43265213302292604</v>
      </c>
      <c r="Y46" s="104">
        <f t="shared" si="73"/>
        <v>-0.23934201387362519</v>
      </c>
      <c r="Z46" s="104">
        <f t="shared" si="74"/>
        <v>0.38570170690519623</v>
      </c>
      <c r="AA46" s="104">
        <f t="shared" si="75"/>
        <v>2.9016194709520997</v>
      </c>
      <c r="AB46" s="104">
        <f t="shared" si="76"/>
        <v>0.42444744184290006</v>
      </c>
      <c r="AC46" s="104">
        <f t="shared" si="77"/>
        <v>3.4111065629690351E-2</v>
      </c>
      <c r="AD46" s="104">
        <f t="shared" si="78"/>
        <v>0.33716682317607138</v>
      </c>
    </row>
    <row r="47" spans="1:30">
      <c r="A47" s="49">
        <v>45688</v>
      </c>
      <c r="B47" s="67">
        <v>11.555489999999999</v>
      </c>
      <c r="C47" s="67">
        <v>24.737349999999996</v>
      </c>
      <c r="D47" s="58"/>
      <c r="E47" s="67">
        <v>6.6844900000000003</v>
      </c>
      <c r="F47" s="67">
        <v>29.606279999999998</v>
      </c>
      <c r="G47" s="67">
        <v>2.0699999999999998E-3</v>
      </c>
      <c r="H47" s="58"/>
      <c r="I47" s="67">
        <v>30.310560000000002</v>
      </c>
      <c r="J47" s="67">
        <v>5.9822799999999994</v>
      </c>
      <c r="K47" s="58"/>
      <c r="L47" s="58">
        <v>36.292839999999998</v>
      </c>
      <c r="M47" s="105"/>
      <c r="N47" s="104">
        <f>B47/B35-1</f>
        <v>6.5812884213633183E-2</v>
      </c>
      <c r="O47" s="104">
        <f t="shared" ref="O47" si="79">C47/C35-1</f>
        <v>0.17936631590188745</v>
      </c>
      <c r="P47" s="104">
        <f>E47/E35-1</f>
        <v>0.20410453541616369</v>
      </c>
      <c r="Q47" s="104">
        <f>F47/F35-1</f>
        <v>0.16166563211418317</v>
      </c>
      <c r="R47" s="104">
        <f t="shared" ref="R47" si="80">G47/G35-1</f>
        <v>-0.99734475814210033</v>
      </c>
      <c r="S47" s="104">
        <f>I47/I35-1</f>
        <v>0.56746031130396757</v>
      </c>
      <c r="T47" s="104">
        <f>J47/J35-1</f>
        <v>-0.52063950203971088</v>
      </c>
      <c r="U47" s="104">
        <f>L47/L35-1</f>
        <v>0.14067161411418017</v>
      </c>
      <c r="W47" s="104">
        <f t="shared" ref="W47" si="81">B47/B46-1</f>
        <v>0.49507248626933431</v>
      </c>
      <c r="X47" s="104">
        <f t="shared" ref="X47" si="82">C47/C46-1</f>
        <v>-4.9240329288648965E-2</v>
      </c>
      <c r="Y47" s="104">
        <f t="shared" ref="Y47" si="83">E47/E46-1</f>
        <v>0.93153158880233033</v>
      </c>
      <c r="Z47" s="104">
        <f t="shared" ref="Z47" si="84">F47/F46-1</f>
        <v>6.5876645188047478E-2</v>
      </c>
      <c r="AA47" s="104">
        <f t="shared" ref="AA47" si="85">G47/G46-1</f>
        <v>-0.99917542364104239</v>
      </c>
      <c r="AB47" s="104">
        <f t="shared" ref="AB47" si="86">I47/I46-1</f>
        <v>8.5943825747750502E-2</v>
      </c>
      <c r="AC47" s="104">
        <f t="shared" ref="AC47" si="87">J47/J46-1</f>
        <v>2.5094973636997642E-2</v>
      </c>
      <c r="AD47" s="104">
        <f t="shared" si="78"/>
        <v>7.542147504041008E-2</v>
      </c>
    </row>
    <row r="48" spans="1:30">
      <c r="A48" s="49"/>
      <c r="B48" s="111"/>
      <c r="C48" s="111"/>
      <c r="D48" s="111"/>
      <c r="E48" s="111"/>
      <c r="F48" s="111"/>
      <c r="G48" s="111"/>
      <c r="H48" s="111"/>
      <c r="I48" s="111"/>
      <c r="J48" s="111"/>
      <c r="K48" s="111"/>
      <c r="L48" s="111"/>
      <c r="N48" s="104"/>
      <c r="O48" s="104"/>
      <c r="P48" s="104"/>
      <c r="Q48" s="104"/>
      <c r="R48" s="104"/>
      <c r="S48" s="104"/>
      <c r="T48" s="104"/>
      <c r="U48" s="104"/>
      <c r="W48" s="104"/>
      <c r="X48" s="104"/>
      <c r="Y48" s="104"/>
      <c r="Z48" s="104"/>
      <c r="AA48" s="104"/>
      <c r="AB48" s="104"/>
      <c r="AC48" s="104"/>
      <c r="AD48" s="104"/>
    </row>
    <row r="49" spans="1:12">
      <c r="B49" s="56"/>
      <c r="C49" s="56"/>
      <c r="D49" s="56"/>
      <c r="E49" s="56"/>
      <c r="F49" s="56"/>
      <c r="G49" s="56"/>
      <c r="H49" s="56"/>
      <c r="I49" s="56"/>
      <c r="J49" s="56"/>
      <c r="K49" s="56"/>
      <c r="L49" s="56"/>
    </row>
    <row r="50" spans="1:12">
      <c r="A50" s="60"/>
      <c r="B50" s="58"/>
      <c r="C50" s="58"/>
      <c r="D50" s="58"/>
      <c r="E50" s="58"/>
      <c r="F50" s="58"/>
      <c r="G50" s="58"/>
      <c r="H50" s="58"/>
      <c r="I50" s="58"/>
      <c r="J50" s="58"/>
      <c r="K50" s="58"/>
      <c r="L50" s="58"/>
    </row>
    <row r="51" spans="1:12">
      <c r="A51" s="60"/>
      <c r="B51" s="58"/>
      <c r="C51" s="58"/>
      <c r="D51" s="58"/>
      <c r="E51" s="58"/>
      <c r="F51" s="58"/>
      <c r="G51" s="58"/>
      <c r="H51" s="58"/>
      <c r="I51" s="58"/>
      <c r="J51" s="58"/>
      <c r="K51" s="58"/>
      <c r="L51" s="58"/>
    </row>
    <row r="52" spans="1:12">
      <c r="A52" s="60"/>
      <c r="B52" s="68"/>
      <c r="C52" s="68"/>
      <c r="D52" s="68"/>
      <c r="E52" s="68"/>
      <c r="F52" s="68"/>
      <c r="G52" s="68"/>
      <c r="H52" s="68"/>
      <c r="I52" s="68"/>
      <c r="J52" s="68"/>
      <c r="K52" s="68"/>
      <c r="L52" s="68"/>
    </row>
  </sheetData>
  <mergeCells count="5">
    <mergeCell ref="N8:U8"/>
    <mergeCell ref="W8:AD8"/>
    <mergeCell ref="B8:C8"/>
    <mergeCell ref="E8:G8"/>
    <mergeCell ref="I8:J8"/>
  </mergeCells>
  <phoneticPr fontId="56" type="noConversion"/>
  <pageMargins left="0.75" right="0.75" top="1.5" bottom="1" header="0.5" footer="0.5"/>
  <pageSetup scale="94"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5"/>
  <sheetViews>
    <sheetView zoomScaleNormal="100" zoomScaleSheetLayoutView="100" workbookViewId="0">
      <pane xSplit="1" ySplit="9" topLeftCell="B25" activePane="bottomRight" state="frozen"/>
      <selection pane="topRight" activeCell="B1" sqref="B1"/>
      <selection pane="bottomLeft" activeCell="A10" sqref="A10"/>
      <selection pane="bottomRight" activeCell="A48" sqref="A48"/>
    </sheetView>
  </sheetViews>
  <sheetFormatPr defaultColWidth="9.140625" defaultRowHeight="12"/>
  <cols>
    <col min="1" max="1" width="8.7109375" style="79" customWidth="1"/>
    <col min="2" max="4" width="11.7109375" style="71" customWidth="1"/>
    <col min="5" max="5" width="1.7109375" style="69" customWidth="1"/>
    <col min="6" max="13" width="11.7109375" style="72" customWidth="1"/>
    <col min="14" max="14" width="1.7109375" style="69" customWidth="1"/>
    <col min="15" max="16" width="11.7109375" style="69" customWidth="1"/>
    <col min="17" max="17" width="1.7109375" style="69" customWidth="1"/>
    <col min="18" max="18" width="11.7109375" style="69" customWidth="1"/>
    <col min="19" max="19" width="1.7109375" style="69" customWidth="1"/>
    <col min="20" max="20" width="11.7109375" style="69" customWidth="1"/>
    <col min="21" max="21" width="2.7109375" style="32" customWidth="1"/>
    <col min="22" max="25" width="10.7109375" style="119" customWidth="1"/>
    <col min="26" max="26" width="1.7109375" style="119" customWidth="1"/>
    <col min="27" max="30" width="10.7109375" style="119" customWidth="1"/>
    <col min="31" max="31" width="2.7109375" style="32" customWidth="1"/>
    <col min="32" max="16384" width="9.140625" style="69"/>
  </cols>
  <sheetData>
    <row r="1" spans="1:31" s="83" customFormat="1" ht="12.75">
      <c r="A1" s="39" t="s">
        <v>42</v>
      </c>
      <c r="B1" s="82" t="s">
        <v>47</v>
      </c>
      <c r="D1" s="84"/>
      <c r="F1" s="85"/>
      <c r="G1" s="85"/>
      <c r="H1" s="85"/>
      <c r="I1" s="85"/>
      <c r="J1" s="85"/>
      <c r="K1" s="85"/>
      <c r="L1" s="85"/>
      <c r="M1" s="85"/>
      <c r="U1" s="18"/>
      <c r="V1" s="112"/>
      <c r="W1" s="112"/>
      <c r="X1" s="112"/>
      <c r="Y1" s="112"/>
      <c r="Z1" s="112"/>
      <c r="AA1" s="112"/>
      <c r="AB1" s="112"/>
      <c r="AC1" s="112"/>
      <c r="AD1" s="112"/>
      <c r="AE1" s="18"/>
    </row>
    <row r="2" spans="1:31" s="83" customFormat="1" ht="12.75">
      <c r="A2" s="39" t="s">
        <v>43</v>
      </c>
      <c r="B2" s="82" t="s">
        <v>81</v>
      </c>
      <c r="F2" s="85"/>
      <c r="G2" s="85"/>
      <c r="H2" s="85"/>
      <c r="I2" s="85"/>
      <c r="J2" s="85"/>
      <c r="K2" s="85"/>
      <c r="L2" s="85"/>
      <c r="M2" s="85"/>
      <c r="U2" s="18"/>
      <c r="V2" s="112"/>
      <c r="W2" s="112"/>
      <c r="X2" s="112"/>
      <c r="Y2" s="112"/>
      <c r="Z2" s="112"/>
      <c r="AA2" s="112"/>
      <c r="AB2" s="112"/>
      <c r="AC2" s="112"/>
      <c r="AD2" s="112"/>
      <c r="AE2" s="18"/>
    </row>
    <row r="3" spans="1:31" s="83" customFormat="1" ht="12.75">
      <c r="A3" s="42" t="s">
        <v>44</v>
      </c>
      <c r="B3" s="40" t="s">
        <v>64</v>
      </c>
      <c r="D3" s="86"/>
      <c r="E3" s="81"/>
      <c r="G3" s="86"/>
      <c r="U3" s="18"/>
      <c r="V3" s="112"/>
      <c r="W3" s="112"/>
      <c r="X3" s="112"/>
      <c r="Y3" s="112"/>
      <c r="Z3" s="112"/>
      <c r="AA3" s="112"/>
      <c r="AB3" s="112"/>
      <c r="AC3" s="112"/>
      <c r="AD3" s="112"/>
      <c r="AE3" s="18"/>
    </row>
    <row r="4" spans="1:31" s="45" customFormat="1" ht="11.25">
      <c r="A4" s="43" t="s">
        <v>11</v>
      </c>
      <c r="B4" s="87" t="s">
        <v>65</v>
      </c>
      <c r="C4" s="88"/>
      <c r="D4" s="88"/>
      <c r="F4" s="89"/>
      <c r="G4" s="89"/>
      <c r="H4" s="89"/>
      <c r="I4" s="89"/>
      <c r="J4" s="89"/>
      <c r="K4" s="89"/>
      <c r="L4" s="89"/>
      <c r="M4" s="89"/>
      <c r="U4" s="22"/>
      <c r="V4" s="113"/>
      <c r="W4" s="113"/>
      <c r="X4" s="113"/>
      <c r="Y4" s="113"/>
      <c r="Z4" s="113"/>
      <c r="AA4" s="113"/>
      <c r="AB4" s="113"/>
      <c r="AC4" s="113"/>
      <c r="AD4" s="113"/>
      <c r="AE4" s="22"/>
    </row>
    <row r="5" spans="1:31" s="90" customFormat="1" ht="11.25">
      <c r="A5" s="46" t="s">
        <v>46</v>
      </c>
      <c r="B5" s="44" t="s">
        <v>80</v>
      </c>
      <c r="U5" s="22"/>
      <c r="V5" s="113"/>
      <c r="W5" s="114"/>
      <c r="X5" s="114"/>
      <c r="Y5" s="114"/>
      <c r="Z5" s="114"/>
      <c r="AA5" s="114"/>
      <c r="AB5" s="114"/>
      <c r="AC5" s="114"/>
      <c r="AD5" s="114"/>
      <c r="AE5" s="62"/>
    </row>
    <row r="6" spans="1:31" s="73" customFormat="1">
      <c r="A6" s="80"/>
      <c r="U6" s="22"/>
      <c r="V6" s="113"/>
      <c r="W6" s="114"/>
      <c r="X6" s="114"/>
      <c r="Y6" s="114"/>
      <c r="Z6" s="114"/>
      <c r="AA6" s="114"/>
      <c r="AB6" s="114"/>
      <c r="AC6" s="114"/>
      <c r="AD6" s="114"/>
      <c r="AE6" s="62"/>
    </row>
    <row r="7" spans="1:31">
      <c r="A7" s="69"/>
      <c r="U7" s="25"/>
      <c r="V7" s="115"/>
      <c r="W7" s="116"/>
      <c r="X7" s="116"/>
      <c r="Y7" s="116"/>
      <c r="Z7" s="116"/>
      <c r="AA7" s="116"/>
      <c r="AB7" s="116"/>
      <c r="AC7" s="116"/>
      <c r="AD7" s="116"/>
      <c r="AE7" s="56"/>
    </row>
    <row r="8" spans="1:31" ht="36">
      <c r="A8" s="74"/>
      <c r="B8" s="148" t="s">
        <v>20</v>
      </c>
      <c r="C8" s="148"/>
      <c r="D8" s="148"/>
      <c r="F8" s="147" t="s">
        <v>14</v>
      </c>
      <c r="G8" s="147"/>
      <c r="H8" s="147"/>
      <c r="I8" s="147"/>
      <c r="J8" s="147"/>
      <c r="K8" s="147"/>
      <c r="L8" s="147"/>
      <c r="M8" s="147"/>
      <c r="O8" s="146" t="s">
        <v>18</v>
      </c>
      <c r="P8" s="146"/>
      <c r="R8" s="75" t="s">
        <v>82</v>
      </c>
      <c r="T8" s="75" t="s">
        <v>19</v>
      </c>
      <c r="U8" s="25"/>
      <c r="V8" s="144" t="s">
        <v>78</v>
      </c>
      <c r="W8" s="144"/>
      <c r="X8" s="144"/>
      <c r="Y8" s="144"/>
      <c r="Z8" s="115"/>
      <c r="AA8" s="144" t="s">
        <v>84</v>
      </c>
      <c r="AB8" s="144"/>
      <c r="AC8" s="144"/>
      <c r="AD8" s="144"/>
      <c r="AE8" s="25"/>
    </row>
    <row r="9" spans="1:31" s="99" customFormat="1" ht="24.75" thickBot="1">
      <c r="A9" s="28"/>
      <c r="B9" s="96" t="s">
        <v>21</v>
      </c>
      <c r="C9" s="96" t="s">
        <v>23</v>
      </c>
      <c r="D9" s="96" t="s">
        <v>22</v>
      </c>
      <c r="E9" s="95"/>
      <c r="F9" s="97" t="s">
        <v>16</v>
      </c>
      <c r="G9" s="97" t="s">
        <v>15</v>
      </c>
      <c r="H9" s="97" t="s">
        <v>69</v>
      </c>
      <c r="I9" s="97" t="s">
        <v>70</v>
      </c>
      <c r="J9" s="97" t="s">
        <v>71</v>
      </c>
      <c r="K9" s="97" t="s">
        <v>72</v>
      </c>
      <c r="L9" s="97" t="s">
        <v>73</v>
      </c>
      <c r="M9" s="97" t="s">
        <v>74</v>
      </c>
      <c r="N9" s="95"/>
      <c r="O9" s="96" t="s">
        <v>5</v>
      </c>
      <c r="P9" s="96" t="s">
        <v>6</v>
      </c>
      <c r="Q9" s="95"/>
      <c r="R9" s="98" t="s">
        <v>82</v>
      </c>
      <c r="S9" s="95"/>
      <c r="T9" s="98" t="s">
        <v>12</v>
      </c>
      <c r="U9" s="101"/>
      <c r="V9" s="117" t="s">
        <v>21</v>
      </c>
      <c r="W9" s="117" t="s">
        <v>23</v>
      </c>
      <c r="X9" s="117" t="s">
        <v>22</v>
      </c>
      <c r="Y9" s="117" t="s">
        <v>82</v>
      </c>
      <c r="Z9" s="118"/>
      <c r="AA9" s="117" t="s">
        <v>21</v>
      </c>
      <c r="AB9" s="117" t="s">
        <v>23</v>
      </c>
      <c r="AC9" s="117" t="s">
        <v>22</v>
      </c>
      <c r="AD9" s="117" t="s">
        <v>82</v>
      </c>
      <c r="AE9" s="101"/>
    </row>
    <row r="10" spans="1:31" ht="12.75" thickTop="1">
      <c r="A10" s="48">
        <v>2014</v>
      </c>
      <c r="B10" s="92">
        <v>8.8754500000000007</v>
      </c>
      <c r="C10" s="92">
        <v>282.68286999999998</v>
      </c>
      <c r="D10" s="92">
        <v>23.039190000000001</v>
      </c>
      <c r="F10" s="91">
        <v>0</v>
      </c>
      <c r="G10" s="91">
        <v>0.1527</v>
      </c>
      <c r="H10" s="91">
        <v>292.75739999999996</v>
      </c>
      <c r="I10" s="91">
        <v>8.8606999999999996</v>
      </c>
      <c r="J10" s="91">
        <v>5.0809999999999995</v>
      </c>
      <c r="K10" s="91">
        <v>0</v>
      </c>
      <c r="L10" s="91">
        <v>6.8102000000000009</v>
      </c>
      <c r="M10" s="91">
        <v>0.93559999999999999</v>
      </c>
      <c r="O10" s="91">
        <v>280.64207999999996</v>
      </c>
      <c r="P10" s="91">
        <v>33.955449999999999</v>
      </c>
      <c r="R10" s="35">
        <v>314.59751</v>
      </c>
      <c r="T10" s="35">
        <v>16</v>
      </c>
      <c r="U10" s="102"/>
      <c r="V10" s="103" t="s">
        <v>79</v>
      </c>
      <c r="W10" s="103" t="s">
        <v>79</v>
      </c>
      <c r="X10" s="103" t="s">
        <v>79</v>
      </c>
      <c r="Y10" s="103" t="s">
        <v>79</v>
      </c>
      <c r="AA10" s="103" t="s">
        <v>79</v>
      </c>
      <c r="AB10" s="103" t="s">
        <v>79</v>
      </c>
      <c r="AC10" s="103" t="s">
        <v>79</v>
      </c>
      <c r="AD10" s="103" t="s">
        <v>79</v>
      </c>
    </row>
    <row r="11" spans="1:31">
      <c r="A11" s="48">
        <v>2015</v>
      </c>
      <c r="B11" s="92">
        <v>11.191789999999999</v>
      </c>
      <c r="C11" s="92">
        <v>338.31448999999998</v>
      </c>
      <c r="D11" s="92">
        <v>27.84674</v>
      </c>
      <c r="F11" s="91">
        <v>0</v>
      </c>
      <c r="G11" s="91">
        <v>9.7799999999999998E-2</v>
      </c>
      <c r="H11" s="91">
        <v>361.72759999999994</v>
      </c>
      <c r="I11" s="91">
        <v>5.1119000000000003</v>
      </c>
      <c r="J11" s="91">
        <v>2.7187999999999999</v>
      </c>
      <c r="K11" s="91">
        <v>0</v>
      </c>
      <c r="L11" s="91">
        <v>6.0114000000000001</v>
      </c>
      <c r="M11" s="91">
        <v>1.6858</v>
      </c>
      <c r="O11" s="91">
        <v>341.52596</v>
      </c>
      <c r="P11" s="91">
        <v>35.827089999999998</v>
      </c>
      <c r="R11" s="35">
        <v>377.35302000000001</v>
      </c>
      <c r="T11" s="35">
        <v>16.399999999999999</v>
      </c>
      <c r="U11" s="102"/>
      <c r="V11" s="104">
        <f t="shared" ref="V11:V18" si="0">B11/B10-1</f>
        <v>0.26098282340613688</v>
      </c>
      <c r="W11" s="104">
        <f t="shared" ref="W11:W18" si="1">C11/C10-1</f>
        <v>0.19679869530120442</v>
      </c>
      <c r="X11" s="104">
        <f t="shared" ref="X11:X18" si="2">D11/D10-1</f>
        <v>0.20866836030259739</v>
      </c>
      <c r="Y11" s="104">
        <f t="shared" ref="Y11:Y18" si="3">R11/R10-1</f>
        <v>0.19947872441838466</v>
      </c>
      <c r="AA11" s="103" t="s">
        <v>79</v>
      </c>
      <c r="AB11" s="103" t="s">
        <v>79</v>
      </c>
      <c r="AC11" s="103" t="s">
        <v>79</v>
      </c>
      <c r="AD11" s="103" t="s">
        <v>79</v>
      </c>
    </row>
    <row r="12" spans="1:31">
      <c r="A12" s="48">
        <v>2016</v>
      </c>
      <c r="B12" s="92">
        <v>12.198310000000001</v>
      </c>
      <c r="C12" s="92">
        <v>382.91750000000002</v>
      </c>
      <c r="D12" s="92">
        <v>28.71631</v>
      </c>
      <c r="F12" s="91">
        <v>0</v>
      </c>
      <c r="G12" s="91">
        <v>1.3300000000000001E-2</v>
      </c>
      <c r="H12" s="91">
        <v>408.57499999999999</v>
      </c>
      <c r="I12" s="91">
        <v>1.8256000000000001</v>
      </c>
      <c r="J12" s="91">
        <v>4.6196999999999981</v>
      </c>
      <c r="K12" s="91">
        <v>0</v>
      </c>
      <c r="L12" s="91">
        <v>7.2408999999999999</v>
      </c>
      <c r="M12" s="91">
        <v>1.5578000000000001</v>
      </c>
      <c r="O12" s="91">
        <v>388.11282</v>
      </c>
      <c r="P12" s="91">
        <v>35.719280000000005</v>
      </c>
      <c r="R12" s="35">
        <v>423.83212000000003</v>
      </c>
      <c r="T12" s="35">
        <v>16.8</v>
      </c>
      <c r="U12" s="102"/>
      <c r="V12" s="104">
        <f t="shared" si="0"/>
        <v>8.9933781816849745E-2</v>
      </c>
      <c r="W12" s="104">
        <f t="shared" si="1"/>
        <v>0.13183889936254301</v>
      </c>
      <c r="X12" s="104">
        <f t="shared" si="2"/>
        <v>3.1226994614091286E-2</v>
      </c>
      <c r="Y12" s="104">
        <f t="shared" si="3"/>
        <v>0.12317140061579468</v>
      </c>
      <c r="AA12" s="103" t="s">
        <v>79</v>
      </c>
      <c r="AB12" s="103" t="s">
        <v>79</v>
      </c>
      <c r="AC12" s="103" t="s">
        <v>79</v>
      </c>
      <c r="AD12" s="103" t="s">
        <v>79</v>
      </c>
    </row>
    <row r="13" spans="1:31">
      <c r="A13" s="48">
        <v>2017</v>
      </c>
      <c r="B13" s="92">
        <v>15.39934</v>
      </c>
      <c r="C13" s="92">
        <v>358.89833000000004</v>
      </c>
      <c r="D13" s="92">
        <v>34.143810000000009</v>
      </c>
      <c r="F13" s="91">
        <v>0</v>
      </c>
      <c r="G13" s="91">
        <v>0.29100000000000004</v>
      </c>
      <c r="H13" s="91">
        <v>390.95080000000002</v>
      </c>
      <c r="I13" s="91">
        <v>3.6839999999999997</v>
      </c>
      <c r="J13" s="91">
        <v>7.0411999999999999</v>
      </c>
      <c r="K13" s="91">
        <v>4.48E-2</v>
      </c>
      <c r="L13" s="91">
        <v>5.0204000000000004</v>
      </c>
      <c r="M13" s="91">
        <v>1.4096000000000002</v>
      </c>
      <c r="O13" s="35">
        <v>370.65012000000002</v>
      </c>
      <c r="P13" s="35">
        <v>37.791349999999994</v>
      </c>
      <c r="R13" s="35">
        <v>408.44148000000007</v>
      </c>
      <c r="T13" s="35">
        <v>17.5</v>
      </c>
      <c r="U13" s="102"/>
      <c r="V13" s="104">
        <f t="shared" si="0"/>
        <v>0.26241585924607591</v>
      </c>
      <c r="W13" s="104">
        <f t="shared" si="1"/>
        <v>-6.2726749234495616E-2</v>
      </c>
      <c r="X13" s="104">
        <f t="shared" si="2"/>
        <v>0.1890040886172355</v>
      </c>
      <c r="Y13" s="104">
        <f t="shared" si="3"/>
        <v>-3.6313057160462403E-2</v>
      </c>
      <c r="AA13" s="103" t="s">
        <v>79</v>
      </c>
      <c r="AB13" s="103" t="s">
        <v>79</v>
      </c>
      <c r="AC13" s="103" t="s">
        <v>79</v>
      </c>
      <c r="AD13" s="103" t="s">
        <v>79</v>
      </c>
    </row>
    <row r="14" spans="1:31">
      <c r="A14" s="48">
        <v>2018</v>
      </c>
      <c r="B14" s="91">
        <v>17.172900000000002</v>
      </c>
      <c r="C14" s="91">
        <v>278.08092999999997</v>
      </c>
      <c r="D14" s="91">
        <v>27.684849999999997</v>
      </c>
      <c r="F14" s="91">
        <v>0</v>
      </c>
      <c r="G14" s="91">
        <v>0.11240000000000001</v>
      </c>
      <c r="H14" s="91">
        <v>297.4332</v>
      </c>
      <c r="I14" s="91">
        <v>4.7826000000000004</v>
      </c>
      <c r="J14" s="91">
        <v>12.388500000000001</v>
      </c>
      <c r="K14" s="91">
        <v>0</v>
      </c>
      <c r="L14" s="91">
        <v>7.4276999999999997</v>
      </c>
      <c r="M14" s="91">
        <v>0.7944</v>
      </c>
      <c r="O14" s="35">
        <v>291.01201000000003</v>
      </c>
      <c r="P14" s="35">
        <v>31.926639999999999</v>
      </c>
      <c r="R14" s="35">
        <v>322.93867999999998</v>
      </c>
      <c r="T14" s="35">
        <v>18.100000000000001</v>
      </c>
      <c r="U14" s="102"/>
      <c r="V14" s="104">
        <f t="shared" si="0"/>
        <v>0.1151711696735056</v>
      </c>
      <c r="W14" s="104">
        <f t="shared" si="1"/>
        <v>-0.22518187811016022</v>
      </c>
      <c r="X14" s="104">
        <f t="shared" si="2"/>
        <v>-0.18916928134265065</v>
      </c>
      <c r="Y14" s="104">
        <f t="shared" si="3"/>
        <v>-0.20933916897960525</v>
      </c>
      <c r="AA14" s="103" t="s">
        <v>79</v>
      </c>
      <c r="AB14" s="103" t="s">
        <v>79</v>
      </c>
      <c r="AC14" s="103" t="s">
        <v>79</v>
      </c>
      <c r="AD14" s="103" t="s">
        <v>79</v>
      </c>
    </row>
    <row r="15" spans="1:31">
      <c r="A15" s="48">
        <v>2019</v>
      </c>
      <c r="B15" s="91">
        <v>21.576449999999998</v>
      </c>
      <c r="C15" s="91">
        <v>317.90673000000004</v>
      </c>
      <c r="D15" s="91">
        <v>67.283090000000001</v>
      </c>
      <c r="F15" s="91">
        <v>0</v>
      </c>
      <c r="G15" s="91">
        <v>7.1300000000000002E-2</v>
      </c>
      <c r="H15" s="91">
        <v>377.89730000000003</v>
      </c>
      <c r="I15" s="91">
        <v>1.9303000000000001</v>
      </c>
      <c r="J15" s="91">
        <v>16.8352</v>
      </c>
      <c r="K15" s="91">
        <v>0.51269999999999993</v>
      </c>
      <c r="L15" s="91">
        <v>7.9999999999999991</v>
      </c>
      <c r="M15" s="91">
        <v>1.5196999999999998</v>
      </c>
      <c r="O15" s="35">
        <v>359.19644999999997</v>
      </c>
      <c r="P15" s="35">
        <v>47.569799999999994</v>
      </c>
      <c r="R15" s="35">
        <v>406.76627000000008</v>
      </c>
      <c r="T15" s="35">
        <v>18.100000000000001</v>
      </c>
      <c r="U15" s="102"/>
      <c r="V15" s="104">
        <f t="shared" si="0"/>
        <v>0.25642436629806231</v>
      </c>
      <c r="W15" s="104">
        <f t="shared" si="1"/>
        <v>0.14321658087090006</v>
      </c>
      <c r="X15" s="104">
        <f t="shared" si="2"/>
        <v>1.4303216380077917</v>
      </c>
      <c r="Y15" s="104">
        <f t="shared" si="3"/>
        <v>0.25957742194276667</v>
      </c>
      <c r="AA15" s="103" t="s">
        <v>79</v>
      </c>
      <c r="AB15" s="103" t="s">
        <v>79</v>
      </c>
      <c r="AC15" s="103" t="s">
        <v>79</v>
      </c>
      <c r="AD15" s="103" t="s">
        <v>79</v>
      </c>
    </row>
    <row r="16" spans="1:31">
      <c r="A16" s="48">
        <v>2020</v>
      </c>
      <c r="B16" s="91">
        <v>9.2721099999999996</v>
      </c>
      <c r="C16" s="91">
        <v>304.19682999999998</v>
      </c>
      <c r="D16" s="91">
        <v>137.81622999999999</v>
      </c>
      <c r="F16" s="91">
        <v>0</v>
      </c>
      <c r="G16" s="91">
        <v>1.5800000000000002E-2</v>
      </c>
      <c r="H16" s="91">
        <v>434.57780000000002</v>
      </c>
      <c r="I16" s="91">
        <v>0.69680000000000009</v>
      </c>
      <c r="J16" s="91">
        <v>8.849499999999999</v>
      </c>
      <c r="K16" s="91">
        <v>0.1182</v>
      </c>
      <c r="L16" s="91">
        <v>4.1592999999999991</v>
      </c>
      <c r="M16" s="91">
        <v>2.8683000000000005</v>
      </c>
      <c r="O16" s="91">
        <v>389.16678999999999</v>
      </c>
      <c r="P16" s="91">
        <v>62.118349999999992</v>
      </c>
      <c r="R16" s="35">
        <v>451.28516999999999</v>
      </c>
      <c r="T16" s="35">
        <v>17.39</v>
      </c>
      <c r="U16" s="102"/>
      <c r="V16" s="104">
        <f t="shared" si="0"/>
        <v>-0.57026711993863677</v>
      </c>
      <c r="W16" s="104">
        <f t="shared" si="1"/>
        <v>-4.3125541884564855E-2</v>
      </c>
      <c r="X16" s="104">
        <f t="shared" si="2"/>
        <v>1.0483041132623367</v>
      </c>
      <c r="Y16" s="104">
        <f t="shared" si="3"/>
        <v>0.10944589874671729</v>
      </c>
      <c r="AA16" s="103" t="s">
        <v>79</v>
      </c>
      <c r="AB16" s="103" t="s">
        <v>79</v>
      </c>
      <c r="AC16" s="103" t="s">
        <v>79</v>
      </c>
      <c r="AD16" s="103" t="s">
        <v>79</v>
      </c>
    </row>
    <row r="17" spans="1:30">
      <c r="A17" s="48">
        <v>2021</v>
      </c>
      <c r="B17" s="91">
        <v>14.796190000000001</v>
      </c>
      <c r="C17" s="91">
        <v>328.67214000000007</v>
      </c>
      <c r="D17" s="91">
        <v>113.60957999999999</v>
      </c>
      <c r="F17" s="91">
        <v>0</v>
      </c>
      <c r="G17" s="91">
        <v>5.5E-2</v>
      </c>
      <c r="H17" s="91">
        <v>431.88580000000007</v>
      </c>
      <c r="I17" s="91">
        <v>2.8537999999999997</v>
      </c>
      <c r="J17" s="91">
        <v>12.497300000000001</v>
      </c>
      <c r="K17" s="91">
        <v>4.4499999999999998E-2</v>
      </c>
      <c r="L17" s="91">
        <v>6.4412000000000003</v>
      </c>
      <c r="M17" s="91">
        <v>3.3090999999999999</v>
      </c>
      <c r="O17" s="91">
        <v>395.24770000000001</v>
      </c>
      <c r="P17" s="91">
        <v>61.830210000000001</v>
      </c>
      <c r="R17" s="91">
        <v>457.07791000000009</v>
      </c>
      <c r="S17" s="91"/>
      <c r="T17" s="35">
        <v>17.77</v>
      </c>
      <c r="U17" s="102"/>
      <c r="V17" s="104">
        <f t="shared" si="0"/>
        <v>0.59577377748969784</v>
      </c>
      <c r="W17" s="104">
        <f t="shared" si="1"/>
        <v>8.0458793735622036E-2</v>
      </c>
      <c r="X17" s="104">
        <f t="shared" si="2"/>
        <v>-0.17564440704842965</v>
      </c>
      <c r="Y17" s="104">
        <f t="shared" si="3"/>
        <v>1.2836096519635465E-2</v>
      </c>
      <c r="AA17" s="103" t="s">
        <v>79</v>
      </c>
      <c r="AB17" s="103" t="s">
        <v>79</v>
      </c>
      <c r="AC17" s="103" t="s">
        <v>79</v>
      </c>
      <c r="AD17" s="103" t="s">
        <v>79</v>
      </c>
    </row>
    <row r="18" spans="1:30">
      <c r="A18" s="48">
        <v>2022</v>
      </c>
      <c r="B18" s="58">
        <v>21.142099999999999</v>
      </c>
      <c r="C18" s="58">
        <v>291.68927000000002</v>
      </c>
      <c r="D18" s="58">
        <v>47.038459999999993</v>
      </c>
      <c r="E18" s="91"/>
      <c r="F18" s="58">
        <v>0</v>
      </c>
      <c r="G18" s="58">
        <v>0.52048000000000005</v>
      </c>
      <c r="H18" s="58">
        <v>333.20703999999995</v>
      </c>
      <c r="I18" s="58">
        <v>1.9141999999999997</v>
      </c>
      <c r="J18" s="58">
        <v>15.024630000000002</v>
      </c>
      <c r="K18" s="58">
        <v>0</v>
      </c>
      <c r="L18" s="58">
        <v>8.0063600000000008</v>
      </c>
      <c r="M18" s="58">
        <v>1.1971400000000001</v>
      </c>
      <c r="N18" s="91"/>
      <c r="O18" s="58">
        <v>311.40286000000003</v>
      </c>
      <c r="P18" s="58">
        <v>48.466970000000003</v>
      </c>
      <c r="Q18" s="58"/>
      <c r="R18" s="58">
        <v>359.86982999999998</v>
      </c>
      <c r="S18" s="91"/>
      <c r="T18" s="35">
        <v>17.8</v>
      </c>
      <c r="U18" s="102"/>
      <c r="V18" s="104">
        <f t="shared" si="0"/>
        <v>0.4288881124127224</v>
      </c>
      <c r="W18" s="104">
        <f t="shared" si="1"/>
        <v>-0.11252207138700598</v>
      </c>
      <c r="X18" s="104">
        <f t="shared" si="2"/>
        <v>-0.58596396536278017</v>
      </c>
      <c r="Y18" s="104">
        <f t="shared" si="3"/>
        <v>-0.2126728898362209</v>
      </c>
      <c r="AA18" s="103" t="s">
        <v>79</v>
      </c>
      <c r="AB18" s="103" t="s">
        <v>79</v>
      </c>
      <c r="AC18" s="103" t="s">
        <v>79</v>
      </c>
      <c r="AD18" s="103" t="s">
        <v>79</v>
      </c>
    </row>
    <row r="19" spans="1:30">
      <c r="A19" s="48">
        <v>2023</v>
      </c>
      <c r="B19" s="58">
        <v>16.708299999999998</v>
      </c>
      <c r="C19" s="58">
        <v>313.91462999999999</v>
      </c>
      <c r="D19" s="58">
        <v>32.831499999999998</v>
      </c>
      <c r="E19" s="91"/>
      <c r="F19" s="58">
        <v>0</v>
      </c>
      <c r="G19" s="58">
        <v>0.14652999999999999</v>
      </c>
      <c r="H19" s="58">
        <v>322.33674000000002</v>
      </c>
      <c r="I19" s="58">
        <v>0.78142</v>
      </c>
      <c r="J19" s="58">
        <v>29.129539999999992</v>
      </c>
      <c r="K19" s="58">
        <v>0</v>
      </c>
      <c r="L19" s="58">
        <v>10.692480000000003</v>
      </c>
      <c r="M19" s="58">
        <v>0.43555999999999995</v>
      </c>
      <c r="N19" s="91"/>
      <c r="O19" s="58">
        <v>326.64551</v>
      </c>
      <c r="P19" s="58">
        <v>36.808929999999997</v>
      </c>
      <c r="Q19" s="58"/>
      <c r="R19" s="58">
        <v>363.45443</v>
      </c>
      <c r="S19" s="91"/>
      <c r="T19" s="35">
        <v>19.04</v>
      </c>
      <c r="U19" s="102"/>
      <c r="V19" s="104">
        <f t="shared" ref="V19:V20" si="4">B19/B18-1</f>
        <v>-0.2097142667946893</v>
      </c>
      <c r="W19" s="104">
        <f t="shared" ref="W19:W20" si="5">C19/C18-1</f>
        <v>7.6195329365389197E-2</v>
      </c>
      <c r="X19" s="104">
        <f t="shared" ref="X19:X20" si="6">D19/D18-1</f>
        <v>-0.30202859532391146</v>
      </c>
      <c r="Y19" s="104">
        <f t="shared" ref="Y19:Y20" si="7">R19/R18-1</f>
        <v>9.9608238901272017E-3</v>
      </c>
      <c r="AA19" s="103" t="s">
        <v>79</v>
      </c>
      <c r="AB19" s="103" t="s">
        <v>79</v>
      </c>
      <c r="AC19" s="103" t="s">
        <v>79</v>
      </c>
      <c r="AD19" s="103" t="s">
        <v>79</v>
      </c>
    </row>
    <row r="20" spans="1:30">
      <c r="A20" s="48">
        <v>2024</v>
      </c>
      <c r="B20" s="58">
        <v>25.124580000000002</v>
      </c>
      <c r="C20" s="58">
        <v>437.45137999999997</v>
      </c>
      <c r="D20" s="58">
        <v>33.392510000000001</v>
      </c>
      <c r="E20" s="91"/>
      <c r="F20" s="58">
        <v>0</v>
      </c>
      <c r="G20" s="58">
        <v>0.71875</v>
      </c>
      <c r="H20" s="58">
        <v>444.50727000000001</v>
      </c>
      <c r="I20" s="58">
        <v>0.84201999999999988</v>
      </c>
      <c r="J20" s="58">
        <v>33.556159999999998</v>
      </c>
      <c r="K20" s="58">
        <v>0</v>
      </c>
      <c r="L20" s="58">
        <v>14.74959</v>
      </c>
      <c r="M20" s="58">
        <v>1.5947100000000003</v>
      </c>
      <c r="N20" s="91"/>
      <c r="O20" s="58">
        <v>450.50189000000006</v>
      </c>
      <c r="P20" s="58">
        <v>45.466580000000008</v>
      </c>
      <c r="Q20" s="58"/>
      <c r="R20" s="58">
        <v>495.96846999999997</v>
      </c>
      <c r="S20" s="91"/>
      <c r="T20" s="35">
        <v>19.38</v>
      </c>
      <c r="U20" s="102"/>
      <c r="V20" s="104">
        <f t="shared" si="4"/>
        <v>0.50371851115912492</v>
      </c>
      <c r="W20" s="104">
        <f t="shared" si="5"/>
        <v>0.39353613433053436</v>
      </c>
      <c r="X20" s="104">
        <f t="shared" si="6"/>
        <v>1.708755311210286E-2</v>
      </c>
      <c r="Y20" s="104">
        <f t="shared" si="7"/>
        <v>0.36459602377112299</v>
      </c>
      <c r="AA20" s="103" t="s">
        <v>79</v>
      </c>
      <c r="AB20" s="103" t="s">
        <v>79</v>
      </c>
      <c r="AC20" s="103" t="s">
        <v>79</v>
      </c>
      <c r="AD20" s="103" t="s">
        <v>79</v>
      </c>
    </row>
    <row r="21" spans="1:30">
      <c r="A21" s="48"/>
      <c r="B21" s="91"/>
      <c r="C21" s="91"/>
      <c r="D21" s="91"/>
      <c r="E21" s="91"/>
      <c r="F21" s="91"/>
      <c r="G21" s="91"/>
      <c r="H21" s="91"/>
      <c r="I21" s="91"/>
      <c r="J21" s="91"/>
      <c r="K21" s="91"/>
      <c r="L21" s="91"/>
      <c r="M21" s="91"/>
      <c r="N21" s="91"/>
      <c r="O21" s="91"/>
      <c r="P21" s="91"/>
      <c r="R21" s="91"/>
      <c r="S21" s="91"/>
      <c r="T21" s="35"/>
      <c r="U21" s="102"/>
      <c r="V21" s="104"/>
      <c r="W21" s="104"/>
      <c r="X21" s="104"/>
      <c r="Y21" s="104"/>
      <c r="AA21" s="103"/>
      <c r="AB21" s="103"/>
      <c r="AC21" s="103"/>
      <c r="AD21" s="103"/>
    </row>
    <row r="22" spans="1:30">
      <c r="A22" s="127" t="s">
        <v>95</v>
      </c>
      <c r="B22" s="121">
        <v>2.5659999999999999E-2</v>
      </c>
      <c r="C22" s="121">
        <v>29.872349999999997</v>
      </c>
      <c r="D22" s="121">
        <v>1.13947</v>
      </c>
      <c r="E22" s="128"/>
      <c r="F22" s="121">
        <v>0</v>
      </c>
      <c r="G22" s="121">
        <v>0</v>
      </c>
      <c r="H22" s="121">
        <v>26.814869999999999</v>
      </c>
      <c r="I22" s="121">
        <v>0</v>
      </c>
      <c r="J22" s="121">
        <v>3.04942</v>
      </c>
      <c r="K22" s="121">
        <v>0</v>
      </c>
      <c r="L22" s="121">
        <v>0.88188999999999995</v>
      </c>
      <c r="M22" s="121">
        <v>0.29128999999999999</v>
      </c>
      <c r="N22" s="128"/>
      <c r="O22" s="121">
        <v>29.420450000000002</v>
      </c>
      <c r="P22" s="121">
        <v>1.6170199999999999</v>
      </c>
      <c r="Q22" s="129"/>
      <c r="R22" s="121">
        <v>31.037479999999995</v>
      </c>
      <c r="S22" s="128"/>
      <c r="T22" s="130">
        <v>19.43</v>
      </c>
      <c r="U22" s="123"/>
      <c r="V22" s="124"/>
      <c r="W22" s="124"/>
      <c r="X22" s="124"/>
      <c r="Y22" s="124"/>
      <c r="Z22" s="125"/>
      <c r="AA22" s="126"/>
      <c r="AB22" s="126"/>
      <c r="AC22" s="126"/>
      <c r="AD22" s="126"/>
    </row>
    <row r="23" spans="1:30">
      <c r="A23" s="127" t="s">
        <v>103</v>
      </c>
      <c r="B23" s="121">
        <v>1.9440200000000001</v>
      </c>
      <c r="C23" s="121">
        <v>32.348109999999998</v>
      </c>
      <c r="D23" s="121">
        <v>1.9986400000000002</v>
      </c>
      <c r="E23" s="128"/>
      <c r="F23" s="121">
        <v>0</v>
      </c>
      <c r="G23" s="121">
        <v>0</v>
      </c>
      <c r="H23" s="121">
        <v>32.679139999999997</v>
      </c>
      <c r="I23" s="121">
        <v>0</v>
      </c>
      <c r="J23" s="121">
        <v>3.45465</v>
      </c>
      <c r="K23" s="121">
        <v>0</v>
      </c>
      <c r="L23" s="121">
        <v>0.10471999999999999</v>
      </c>
      <c r="M23" s="121">
        <v>5.2260000000000001E-2</v>
      </c>
      <c r="N23" s="128"/>
      <c r="O23" s="121">
        <v>32.680509999999998</v>
      </c>
      <c r="P23" s="121">
        <v>3.6102500000000002</v>
      </c>
      <c r="Q23" s="129"/>
      <c r="R23" s="121">
        <v>36.290770000000002</v>
      </c>
      <c r="S23" s="128"/>
      <c r="T23" s="130">
        <v>20.5</v>
      </c>
      <c r="U23" s="123"/>
      <c r="V23" s="124">
        <f t="shared" ref="V23" si="8">B23/B22-1</f>
        <v>74.760717069368667</v>
      </c>
      <c r="W23" s="124">
        <f t="shared" ref="W23" si="9">C23/C22-1</f>
        <v>8.2877979134550861E-2</v>
      </c>
      <c r="X23" s="124">
        <f t="shared" ref="X23" si="10">D23/D22-1</f>
        <v>0.75400844252152344</v>
      </c>
      <c r="Y23" s="124">
        <f t="shared" ref="Y23" si="11">R23/R22-1</f>
        <v>0.16925633137741869</v>
      </c>
      <c r="Z23" s="125"/>
      <c r="AA23" s="126" t="s">
        <v>79</v>
      </c>
      <c r="AB23" s="126" t="s">
        <v>79</v>
      </c>
      <c r="AC23" s="126" t="s">
        <v>79</v>
      </c>
      <c r="AD23" s="126" t="s">
        <v>79</v>
      </c>
    </row>
    <row r="24" spans="1:30">
      <c r="A24" s="76"/>
      <c r="B24" s="76"/>
      <c r="C24" s="76"/>
      <c r="D24" s="76"/>
      <c r="F24" s="91"/>
      <c r="G24" s="91"/>
      <c r="H24" s="91"/>
      <c r="I24" s="91"/>
      <c r="J24" s="91"/>
      <c r="K24" s="91"/>
      <c r="L24" s="91"/>
      <c r="M24" s="91"/>
      <c r="U24" s="102"/>
      <c r="V24" s="103"/>
    </row>
    <row r="25" spans="1:30">
      <c r="A25" s="48" t="s">
        <v>89</v>
      </c>
      <c r="B25" s="91">
        <v>4.7554699999999999</v>
      </c>
      <c r="C25" s="91">
        <v>57.620750000000001</v>
      </c>
      <c r="D25" s="91">
        <v>5.5629099999999996</v>
      </c>
      <c r="E25" s="91"/>
      <c r="F25" s="91">
        <v>0</v>
      </c>
      <c r="G25" s="91">
        <v>0</v>
      </c>
      <c r="H25" s="91">
        <v>61.019549999999995</v>
      </c>
      <c r="I25" s="91">
        <v>0.36446000000000001</v>
      </c>
      <c r="J25" s="91">
        <v>3.79637</v>
      </c>
      <c r="K25" s="91">
        <v>0</v>
      </c>
      <c r="L25" s="91">
        <v>2.4064700000000001</v>
      </c>
      <c r="M25" s="91">
        <v>0.35227999999999998</v>
      </c>
      <c r="N25" s="91"/>
      <c r="O25" s="91">
        <v>59.507190000000008</v>
      </c>
      <c r="P25" s="91">
        <v>8.4319400000000009</v>
      </c>
      <c r="Q25" s="91"/>
      <c r="R25" s="35">
        <v>67.939130000000006</v>
      </c>
      <c r="S25" s="91"/>
      <c r="T25" s="35">
        <v>18.91</v>
      </c>
      <c r="U25" s="102"/>
      <c r="V25" s="103" t="s">
        <v>79</v>
      </c>
      <c r="W25" s="103" t="s">
        <v>79</v>
      </c>
      <c r="X25" s="103" t="s">
        <v>79</v>
      </c>
      <c r="Y25" s="103" t="s">
        <v>79</v>
      </c>
      <c r="AA25" s="103" t="s">
        <v>79</v>
      </c>
      <c r="AB25" s="103" t="s">
        <v>79</v>
      </c>
      <c r="AC25" s="103" t="s">
        <v>79</v>
      </c>
      <c r="AD25" s="103" t="s">
        <v>79</v>
      </c>
    </row>
    <row r="26" spans="1:30">
      <c r="A26" s="48" t="s">
        <v>91</v>
      </c>
      <c r="B26" s="91">
        <v>1.85199</v>
      </c>
      <c r="C26" s="91">
        <v>61.432779999999994</v>
      </c>
      <c r="D26" s="91">
        <v>11.339920000000001</v>
      </c>
      <c r="E26" s="91"/>
      <c r="F26" s="91">
        <v>0</v>
      </c>
      <c r="G26" s="91">
        <v>0</v>
      </c>
      <c r="H26" s="91">
        <v>65.83681</v>
      </c>
      <c r="I26" s="91">
        <v>0.05</v>
      </c>
      <c r="J26" s="91">
        <v>6.2406799999999993</v>
      </c>
      <c r="K26" s="91">
        <v>0</v>
      </c>
      <c r="L26" s="91">
        <v>2.3236400000000001</v>
      </c>
      <c r="M26" s="91">
        <v>0.17357</v>
      </c>
      <c r="N26" s="91"/>
      <c r="O26" s="91">
        <v>63.276700000000005</v>
      </c>
      <c r="P26" s="91">
        <v>11.34798</v>
      </c>
      <c r="Q26" s="91"/>
      <c r="R26" s="35">
        <v>74.624690000000001</v>
      </c>
      <c r="S26" s="91"/>
      <c r="T26" s="35">
        <v>18.920000000000002</v>
      </c>
      <c r="U26" s="102"/>
      <c r="V26" s="103" t="s">
        <v>79</v>
      </c>
      <c r="W26" s="103" t="s">
        <v>79</v>
      </c>
      <c r="X26" s="103" t="s">
        <v>79</v>
      </c>
      <c r="Y26" s="103" t="s">
        <v>79</v>
      </c>
      <c r="AA26" s="104">
        <f t="shared" ref="AA26:AA31" si="12">B26/B25-1</f>
        <v>-0.6105558441121488</v>
      </c>
      <c r="AB26" s="104">
        <f t="shared" ref="AB26:AB31" si="13">C26/C25-1</f>
        <v>6.615724370127074E-2</v>
      </c>
      <c r="AC26" s="104">
        <f t="shared" ref="AC26:AC31" si="14">D26/D25-1</f>
        <v>1.0384870508420958</v>
      </c>
      <c r="AD26" s="104">
        <f t="shared" ref="AD26:AD31" si="15">R26/R25-1</f>
        <v>9.8405145900455127E-2</v>
      </c>
    </row>
    <row r="27" spans="1:30">
      <c r="A27" s="48" t="s">
        <v>92</v>
      </c>
      <c r="B27" s="91">
        <v>3.1172500000000003</v>
      </c>
      <c r="C27" s="91">
        <v>88.831109999999995</v>
      </c>
      <c r="D27" s="91">
        <v>6.38544</v>
      </c>
      <c r="E27" s="91"/>
      <c r="F27" s="91">
        <v>0</v>
      </c>
      <c r="G27" s="91">
        <v>1.4E-2</v>
      </c>
      <c r="H27" s="91">
        <v>87.719750000000005</v>
      </c>
      <c r="I27" s="91">
        <v>0</v>
      </c>
      <c r="J27" s="91">
        <v>7.4507500000000002</v>
      </c>
      <c r="K27" s="91">
        <v>0</v>
      </c>
      <c r="L27" s="91">
        <v>3.0363700000000002</v>
      </c>
      <c r="M27" s="91">
        <v>0.107</v>
      </c>
      <c r="N27" s="91"/>
      <c r="O27" s="91">
        <v>89.449889999999996</v>
      </c>
      <c r="P27" s="91">
        <v>8.8839199999999998</v>
      </c>
      <c r="Q27" s="91"/>
      <c r="R27" s="35">
        <v>98.333799999999997</v>
      </c>
      <c r="S27" s="91"/>
      <c r="T27" s="35">
        <v>18.32</v>
      </c>
      <c r="U27" s="102"/>
      <c r="V27" s="103" t="s">
        <v>79</v>
      </c>
      <c r="W27" s="103" t="s">
        <v>79</v>
      </c>
      <c r="X27" s="103" t="s">
        <v>79</v>
      </c>
      <c r="Y27" s="103" t="s">
        <v>79</v>
      </c>
      <c r="AA27" s="104">
        <f t="shared" si="12"/>
        <v>0.68318943406821875</v>
      </c>
      <c r="AB27" s="104">
        <f t="shared" si="13"/>
        <v>0.44598877016472316</v>
      </c>
      <c r="AC27" s="104">
        <f t="shared" si="14"/>
        <v>-0.43690608046617618</v>
      </c>
      <c r="AD27" s="104">
        <f t="shared" si="15"/>
        <v>0.31771133655630579</v>
      </c>
    </row>
    <row r="28" spans="1:30">
      <c r="A28" s="48" t="s">
        <v>93</v>
      </c>
      <c r="B28" s="91">
        <v>4.5669699999999995</v>
      </c>
      <c r="C28" s="91">
        <v>83.692679999999996</v>
      </c>
      <c r="D28" s="91">
        <v>6.3272500000000003</v>
      </c>
      <c r="E28" s="91"/>
      <c r="F28" s="91">
        <v>0</v>
      </c>
      <c r="G28" s="91">
        <v>0.10746</v>
      </c>
      <c r="H28" s="91">
        <v>83.554609999999997</v>
      </c>
      <c r="I28" s="91">
        <v>0.55641999999999991</v>
      </c>
      <c r="J28" s="91">
        <v>7.3862000000000005</v>
      </c>
      <c r="K28" s="91">
        <v>0</v>
      </c>
      <c r="L28" s="91">
        <v>2.9744000000000002</v>
      </c>
      <c r="M28" s="91">
        <v>5.1290000000000002E-2</v>
      </c>
      <c r="N28" s="91"/>
      <c r="O28" s="91">
        <v>87.24860000000001</v>
      </c>
      <c r="P28" s="91">
        <v>7.3383000000000003</v>
      </c>
      <c r="Q28" s="91"/>
      <c r="R28" s="35">
        <v>94.5869</v>
      </c>
      <c r="S28" s="91"/>
      <c r="T28" s="35">
        <v>19.739999999999998</v>
      </c>
      <c r="U28" s="102"/>
      <c r="V28" s="103" t="s">
        <v>79</v>
      </c>
      <c r="W28" s="103" t="s">
        <v>79</v>
      </c>
      <c r="X28" s="103" t="s">
        <v>79</v>
      </c>
      <c r="Y28" s="103" t="s">
        <v>79</v>
      </c>
      <c r="AA28" s="104">
        <f t="shared" si="12"/>
        <v>0.46506375812013756</v>
      </c>
      <c r="AB28" s="104">
        <f t="shared" si="13"/>
        <v>-5.7844937432392718E-2</v>
      </c>
      <c r="AC28" s="104">
        <f t="shared" si="14"/>
        <v>-9.112919391615848E-3</v>
      </c>
      <c r="AD28" s="104">
        <f t="shared" si="15"/>
        <v>-3.8103886964604206E-2</v>
      </c>
    </row>
    <row r="29" spans="1:30">
      <c r="A29" s="48" t="s">
        <v>94</v>
      </c>
      <c r="B29" s="91">
        <v>7.1720900000000007</v>
      </c>
      <c r="C29" s="91">
        <v>79.958060000000003</v>
      </c>
      <c r="D29" s="91">
        <v>8.7788900000000005</v>
      </c>
      <c r="E29" s="91"/>
      <c r="F29" s="91">
        <v>0</v>
      </c>
      <c r="G29" s="91">
        <v>2.5070000000000002E-2</v>
      </c>
      <c r="H29" s="91">
        <v>85.225570000000005</v>
      </c>
      <c r="I29" s="91">
        <v>0.17499999999999999</v>
      </c>
      <c r="J29" s="91">
        <v>8.0519099999999995</v>
      </c>
      <c r="K29" s="91">
        <v>0</v>
      </c>
      <c r="L29" s="91">
        <v>2.3580699999999997</v>
      </c>
      <c r="M29" s="91">
        <v>0.10369999999999999</v>
      </c>
      <c r="N29" s="91"/>
      <c r="O29" s="91">
        <v>86.67031999999999</v>
      </c>
      <c r="P29" s="91">
        <v>9.2387300000000003</v>
      </c>
      <c r="Q29" s="91"/>
      <c r="R29" s="35">
        <v>95.909040000000005</v>
      </c>
      <c r="S29" s="91"/>
      <c r="T29" s="35">
        <v>19.25</v>
      </c>
      <c r="U29" s="102"/>
      <c r="V29" s="104">
        <f t="shared" ref="V29:X31" si="16">B29/B25-1</f>
        <v>0.50817689944421907</v>
      </c>
      <c r="W29" s="104">
        <f t="shared" si="16"/>
        <v>0.38766086869747451</v>
      </c>
      <c r="X29" s="104">
        <f t="shared" si="16"/>
        <v>0.57811109653041326</v>
      </c>
      <c r="Y29" s="104">
        <f t="shared" ref="Y29:Y31" si="17">R29/R25-1</f>
        <v>0.41169072962812447</v>
      </c>
      <c r="AA29" s="104">
        <f t="shared" si="12"/>
        <v>0.57042634394357772</v>
      </c>
      <c r="AB29" s="104">
        <f t="shared" si="13"/>
        <v>-4.4623018404954751E-2</v>
      </c>
      <c r="AC29" s="104">
        <f t="shared" si="14"/>
        <v>0.3874732308664901</v>
      </c>
      <c r="AD29" s="104">
        <f t="shared" si="15"/>
        <v>1.397804558559379E-2</v>
      </c>
    </row>
    <row r="30" spans="1:30">
      <c r="A30" s="48" t="s">
        <v>96</v>
      </c>
      <c r="B30" s="91">
        <v>0.58318000000000003</v>
      </c>
      <c r="C30" s="91">
        <v>93.889469999999989</v>
      </c>
      <c r="D30" s="91">
        <v>4.6634700000000002</v>
      </c>
      <c r="E30" s="91"/>
      <c r="F30" s="91">
        <v>0</v>
      </c>
      <c r="G30" s="91">
        <v>1.282E-2</v>
      </c>
      <c r="H30" s="91">
        <v>87.606650000000002</v>
      </c>
      <c r="I30" s="91">
        <v>0.61527999999999994</v>
      </c>
      <c r="J30" s="91">
        <v>6.9461199999999987</v>
      </c>
      <c r="K30" s="91">
        <v>0</v>
      </c>
      <c r="L30" s="91">
        <v>3.5687699999999998</v>
      </c>
      <c r="M30" s="91">
        <v>0.38648000000000005</v>
      </c>
      <c r="N30" s="91"/>
      <c r="O30" s="91">
        <v>92.432149999999993</v>
      </c>
      <c r="P30" s="91">
        <v>6.7039599999999995</v>
      </c>
      <c r="Q30" s="91"/>
      <c r="R30" s="35">
        <v>99.136119999999991</v>
      </c>
      <c r="S30" s="91"/>
      <c r="T30" s="35">
        <v>19.04</v>
      </c>
      <c r="U30" s="102"/>
      <c r="V30" s="104">
        <f t="shared" si="16"/>
        <v>-0.6851062910706861</v>
      </c>
      <c r="W30" s="104">
        <f t="shared" si="16"/>
        <v>0.52832852428296428</v>
      </c>
      <c r="X30" s="104">
        <f t="shared" si="16"/>
        <v>-0.5887563580695454</v>
      </c>
      <c r="Y30" s="104">
        <f t="shared" si="17"/>
        <v>0.32846273800266368</v>
      </c>
      <c r="AA30" s="104">
        <f t="shared" si="12"/>
        <v>-0.91868757921331157</v>
      </c>
      <c r="AB30" s="104">
        <f t="shared" si="13"/>
        <v>0.17423396715728212</v>
      </c>
      <c r="AC30" s="104">
        <f t="shared" si="14"/>
        <v>-0.4687859171261971</v>
      </c>
      <c r="AD30" s="104">
        <f t="shared" si="15"/>
        <v>3.3647297481029792E-2</v>
      </c>
    </row>
    <row r="31" spans="1:30">
      <c r="A31" s="48" t="s">
        <v>97</v>
      </c>
      <c r="B31" s="91">
        <v>10.02402</v>
      </c>
      <c r="C31" s="91">
        <v>116.2705</v>
      </c>
      <c r="D31" s="91">
        <v>11.479220000000002</v>
      </c>
      <c r="E31" s="91"/>
      <c r="F31" s="91">
        <v>0</v>
      </c>
      <c r="G31" s="91">
        <v>2.7660000000000001E-2</v>
      </c>
      <c r="H31" s="91">
        <v>126.36586</v>
      </c>
      <c r="I31" s="91">
        <v>0.13863999999999999</v>
      </c>
      <c r="J31" s="91">
        <v>7.8788100000000005</v>
      </c>
      <c r="K31" s="91">
        <v>0</v>
      </c>
      <c r="L31" s="91">
        <v>3.1374200000000001</v>
      </c>
      <c r="M31" s="91">
        <v>0.22536</v>
      </c>
      <c r="N31" s="91"/>
      <c r="O31" s="91">
        <v>121.73792</v>
      </c>
      <c r="P31" s="91">
        <v>16.035820000000001</v>
      </c>
      <c r="Q31" s="91"/>
      <c r="R31" s="35">
        <v>137.77374</v>
      </c>
      <c r="S31" s="91"/>
      <c r="T31" s="35">
        <v>18.760000000000002</v>
      </c>
      <c r="U31" s="102"/>
      <c r="V31" s="104">
        <f t="shared" si="16"/>
        <v>2.2156612398748896</v>
      </c>
      <c r="W31" s="104">
        <f t="shared" si="16"/>
        <v>0.30889392241074098</v>
      </c>
      <c r="X31" s="104">
        <f t="shared" si="16"/>
        <v>0.7977179332982538</v>
      </c>
      <c r="Y31" s="104">
        <f t="shared" si="17"/>
        <v>0.40108223215211858</v>
      </c>
      <c r="AA31" s="104">
        <f t="shared" si="12"/>
        <v>16.188552419493124</v>
      </c>
      <c r="AB31" s="104">
        <f t="shared" si="13"/>
        <v>0.23837635892502118</v>
      </c>
      <c r="AC31" s="104">
        <f t="shared" si="14"/>
        <v>1.4615189976562517</v>
      </c>
      <c r="AD31" s="104">
        <f t="shared" si="15"/>
        <v>0.38974311280288165</v>
      </c>
    </row>
    <row r="32" spans="1:30">
      <c r="A32" s="48" t="s">
        <v>98</v>
      </c>
      <c r="B32" s="91">
        <v>7.1555499999999999</v>
      </c>
      <c r="C32" s="91">
        <v>122.7199</v>
      </c>
      <c r="D32" s="91">
        <v>8.4453800000000001</v>
      </c>
      <c r="E32" s="91"/>
      <c r="F32" s="91">
        <v>0</v>
      </c>
      <c r="G32" s="91">
        <v>0.49185000000000001</v>
      </c>
      <c r="H32" s="91">
        <v>126.69228000000001</v>
      </c>
      <c r="I32" s="91">
        <v>0</v>
      </c>
      <c r="J32" s="91">
        <v>5.5701800000000006</v>
      </c>
      <c r="K32" s="91">
        <v>0</v>
      </c>
      <c r="L32" s="91">
        <v>5.1600999999999999</v>
      </c>
      <c r="M32" s="91">
        <v>0.40640999999999999</v>
      </c>
      <c r="N32" s="91"/>
      <c r="O32" s="91">
        <v>127.57384</v>
      </c>
      <c r="P32" s="91">
        <v>10.74699</v>
      </c>
      <c r="Q32" s="91"/>
      <c r="R32" s="35">
        <v>138.32083</v>
      </c>
      <c r="S32" s="91"/>
      <c r="T32" s="35">
        <v>19.98</v>
      </c>
      <c r="U32" s="102"/>
      <c r="V32" s="104">
        <f>B32/B28-1</f>
        <v>0.56680468669599327</v>
      </c>
      <c r="W32" s="104">
        <f t="shared" ref="W32:W33" si="18">C32/C28-1</f>
        <v>0.46631581160980873</v>
      </c>
      <c r="X32" s="104">
        <f t="shared" ref="X32:X33" si="19">D32/D28-1</f>
        <v>0.33476312774111983</v>
      </c>
      <c r="Y32" s="104">
        <f t="shared" ref="Y32:Y33" si="20">R32/R28-1</f>
        <v>0.46236772745485899</v>
      </c>
      <c r="AA32" s="104">
        <f t="shared" ref="AA32:AA33" si="21">B32/B31-1</f>
        <v>-0.2861596445338298</v>
      </c>
      <c r="AB32" s="104">
        <f t="shared" ref="AB32:AB33" si="22">C32/C31-1</f>
        <v>5.5468928059998035E-2</v>
      </c>
      <c r="AC32" s="104">
        <f t="shared" ref="AC32:AC33" si="23">D32/D31-1</f>
        <v>-0.26428973397147204</v>
      </c>
      <c r="AD32" s="104">
        <f t="shared" ref="AD32:AD33" si="24">R32/R31-1</f>
        <v>3.9709308900230944E-3</v>
      </c>
    </row>
    <row r="33" spans="1:30">
      <c r="A33" s="48" t="s">
        <v>101</v>
      </c>
      <c r="B33" s="91">
        <v>7.3618300000000003</v>
      </c>
      <c r="C33" s="91">
        <v>104.57151</v>
      </c>
      <c r="D33" s="91">
        <v>8.8044399999999996</v>
      </c>
      <c r="E33" s="91"/>
      <c r="F33" s="91">
        <v>0</v>
      </c>
      <c r="G33" s="91">
        <v>0.18642</v>
      </c>
      <c r="H33" s="91">
        <v>103.84247999999999</v>
      </c>
      <c r="I33" s="91">
        <v>8.8099999999999998E-2</v>
      </c>
      <c r="J33" s="91">
        <v>13.161049999999999</v>
      </c>
      <c r="K33" s="91">
        <v>0</v>
      </c>
      <c r="L33" s="91">
        <v>2.8833000000000002</v>
      </c>
      <c r="M33" s="91">
        <v>0.57645999999999997</v>
      </c>
      <c r="N33" s="91"/>
      <c r="O33" s="91">
        <v>108.75797999999999</v>
      </c>
      <c r="P33" s="91">
        <v>11.979810000000001</v>
      </c>
      <c r="Q33" s="91"/>
      <c r="R33" s="35">
        <v>120.73778</v>
      </c>
      <c r="S33" s="91"/>
      <c r="T33" s="35">
        <v>19.66</v>
      </c>
      <c r="U33" s="102"/>
      <c r="V33" s="104">
        <f t="shared" ref="V33" si="25">B33/B29-1</f>
        <v>2.6455328920858445E-2</v>
      </c>
      <c r="W33" s="104">
        <f t="shared" si="18"/>
        <v>0.3078295046177959</v>
      </c>
      <c r="X33" s="104">
        <f>D33/D29-1</f>
        <v>2.9103907213781088E-3</v>
      </c>
      <c r="Y33" s="104">
        <f>R33/R29-1</f>
        <v>0.25887799523381738</v>
      </c>
      <c r="AA33" s="104">
        <f t="shared" si="21"/>
        <v>2.882797269252535E-2</v>
      </c>
      <c r="AB33" s="104">
        <f t="shared" si="22"/>
        <v>-0.14788465440405341</v>
      </c>
      <c r="AC33" s="104">
        <f t="shared" si="23"/>
        <v>4.2515552882167462E-2</v>
      </c>
      <c r="AD33" s="104">
        <f t="shared" si="24"/>
        <v>-0.12711787516023432</v>
      </c>
    </row>
    <row r="35" spans="1:30">
      <c r="A35" s="49">
        <v>45322</v>
      </c>
      <c r="B35" s="92">
        <v>2.5659999999999999E-2</v>
      </c>
      <c r="C35" s="92">
        <v>29.872349999999997</v>
      </c>
      <c r="D35" s="92">
        <v>1.13947</v>
      </c>
      <c r="E35" s="92"/>
      <c r="F35" s="35">
        <v>0</v>
      </c>
      <c r="G35" s="35">
        <v>0</v>
      </c>
      <c r="H35" s="35">
        <v>26.814869999999999</v>
      </c>
      <c r="I35" s="35">
        <v>0</v>
      </c>
      <c r="J35" s="35">
        <v>3.04942</v>
      </c>
      <c r="K35" s="35">
        <v>0</v>
      </c>
      <c r="L35" s="35">
        <v>0.88188999999999995</v>
      </c>
      <c r="M35" s="35">
        <v>0.29128999999999999</v>
      </c>
      <c r="N35" s="92"/>
      <c r="O35" s="92">
        <v>29.420450000000002</v>
      </c>
      <c r="P35" s="92">
        <v>1.6170199999999999</v>
      </c>
      <c r="R35" s="35">
        <v>31.037479999999995</v>
      </c>
      <c r="T35" s="70">
        <v>19.43</v>
      </c>
      <c r="U35" s="105"/>
      <c r="V35" s="103" t="s">
        <v>79</v>
      </c>
      <c r="W35" s="103" t="s">
        <v>79</v>
      </c>
      <c r="X35" s="103" t="s">
        <v>79</v>
      </c>
      <c r="Y35" s="103" t="s">
        <v>79</v>
      </c>
      <c r="AA35" s="103" t="s">
        <v>79</v>
      </c>
      <c r="AB35" s="103" t="s">
        <v>79</v>
      </c>
      <c r="AC35" s="103" t="s">
        <v>79</v>
      </c>
      <c r="AD35" s="103" t="s">
        <v>79</v>
      </c>
    </row>
    <row r="36" spans="1:30">
      <c r="A36" s="49">
        <v>45351</v>
      </c>
      <c r="B36" s="92">
        <v>6.3270000000000007E-2</v>
      </c>
      <c r="C36" s="92">
        <v>29.492049999999999</v>
      </c>
      <c r="D36" s="92">
        <v>2.03017</v>
      </c>
      <c r="E36" s="92"/>
      <c r="F36" s="35">
        <v>0</v>
      </c>
      <c r="G36" s="35">
        <v>0</v>
      </c>
      <c r="H36" s="35">
        <v>28.25779</v>
      </c>
      <c r="I36" s="35">
        <v>0.61527999999999994</v>
      </c>
      <c r="J36" s="35">
        <v>1.16648</v>
      </c>
      <c r="K36" s="35">
        <v>0</v>
      </c>
      <c r="L36" s="35">
        <v>1.4807600000000001</v>
      </c>
      <c r="M36" s="35">
        <v>6.5189999999999998E-2</v>
      </c>
      <c r="N36" s="92"/>
      <c r="O36" s="92">
        <v>29.79346</v>
      </c>
      <c r="P36" s="92">
        <v>1.79203</v>
      </c>
      <c r="R36" s="35">
        <v>31.58549</v>
      </c>
      <c r="T36" s="70">
        <v>19.579999999999998</v>
      </c>
      <c r="U36" s="105"/>
      <c r="V36" s="103" t="s">
        <v>79</v>
      </c>
      <c r="W36" s="103" t="s">
        <v>79</v>
      </c>
      <c r="X36" s="103" t="s">
        <v>79</v>
      </c>
      <c r="Y36" s="103" t="s">
        <v>79</v>
      </c>
      <c r="AA36" s="104">
        <f t="shared" ref="AA36:AA41" si="26">B36/B35-1</f>
        <v>1.4657053780202656</v>
      </c>
      <c r="AB36" s="104">
        <f t="shared" ref="AB36:AB41" si="27">C36/C35-1</f>
        <v>-1.2730836375444143E-2</v>
      </c>
      <c r="AC36" s="104">
        <f t="shared" ref="AC36:AC41" si="28">D36/D35-1</f>
        <v>0.78167920173413963</v>
      </c>
      <c r="AD36" s="104">
        <f t="shared" ref="AD36:AD41" si="29">R36/R35-1</f>
        <v>1.7656394784628215E-2</v>
      </c>
    </row>
    <row r="37" spans="1:30">
      <c r="A37" s="49">
        <v>45382</v>
      </c>
      <c r="B37" s="92">
        <v>0.49425000000000002</v>
      </c>
      <c r="C37" s="92">
        <v>34.525069999999999</v>
      </c>
      <c r="D37" s="92">
        <v>1.49383</v>
      </c>
      <c r="E37" s="92"/>
      <c r="F37" s="35">
        <v>0</v>
      </c>
      <c r="G37" s="35">
        <v>1.282E-2</v>
      </c>
      <c r="H37" s="35">
        <v>32.533990000000003</v>
      </c>
      <c r="I37" s="35">
        <v>0</v>
      </c>
      <c r="J37" s="35">
        <v>2.7302199999999996</v>
      </c>
      <c r="K37" s="35">
        <v>0</v>
      </c>
      <c r="L37" s="35">
        <v>1.2061199999999999</v>
      </c>
      <c r="M37" s="35">
        <v>0.03</v>
      </c>
      <c r="N37" s="92"/>
      <c r="O37" s="92">
        <v>33.218239999999994</v>
      </c>
      <c r="P37" s="92">
        <v>3.2949099999999998</v>
      </c>
      <c r="R37" s="35">
        <v>36.513150000000003</v>
      </c>
      <c r="T37" s="70">
        <v>18.23</v>
      </c>
      <c r="U37" s="105"/>
      <c r="V37" s="103" t="s">
        <v>79</v>
      </c>
      <c r="W37" s="103" t="s">
        <v>79</v>
      </c>
      <c r="X37" s="103" t="s">
        <v>79</v>
      </c>
      <c r="Y37" s="103" t="s">
        <v>79</v>
      </c>
      <c r="AA37" s="104">
        <f t="shared" si="26"/>
        <v>6.8117591275486005</v>
      </c>
      <c r="AB37" s="104">
        <f t="shared" si="27"/>
        <v>0.17065683802923171</v>
      </c>
      <c r="AC37" s="104">
        <f t="shared" si="28"/>
        <v>-0.26418477270376373</v>
      </c>
      <c r="AD37" s="104">
        <f t="shared" si="29"/>
        <v>0.1560102439442923</v>
      </c>
    </row>
    <row r="38" spans="1:30">
      <c r="A38" s="49">
        <v>45412</v>
      </c>
      <c r="B38" s="92">
        <v>3.9626799999999998</v>
      </c>
      <c r="C38" s="92">
        <v>35.607109999999999</v>
      </c>
      <c r="D38" s="92">
        <v>4.1902700000000008</v>
      </c>
      <c r="E38" s="92"/>
      <c r="F38" s="35">
        <v>0</v>
      </c>
      <c r="G38" s="35">
        <v>0</v>
      </c>
      <c r="H38" s="35">
        <v>41.073769999999996</v>
      </c>
      <c r="I38" s="35">
        <v>0</v>
      </c>
      <c r="J38" s="35">
        <v>2.2090900000000002</v>
      </c>
      <c r="K38" s="35">
        <v>0</v>
      </c>
      <c r="L38" s="35">
        <v>0.43462000000000001</v>
      </c>
      <c r="M38" s="35">
        <v>4.258E-2</v>
      </c>
      <c r="N38" s="92"/>
      <c r="O38" s="92">
        <v>36.692010000000003</v>
      </c>
      <c r="P38" s="92">
        <v>7.0680399999999999</v>
      </c>
      <c r="R38" s="35">
        <v>43.760059999999996</v>
      </c>
      <c r="T38" s="70">
        <v>18.66</v>
      </c>
      <c r="U38" s="105"/>
      <c r="V38" s="103" t="s">
        <v>79</v>
      </c>
      <c r="W38" s="103" t="s">
        <v>79</v>
      </c>
      <c r="X38" s="103" t="s">
        <v>79</v>
      </c>
      <c r="Y38" s="103" t="s">
        <v>79</v>
      </c>
      <c r="AA38" s="104">
        <f t="shared" si="26"/>
        <v>7.0175619625695482</v>
      </c>
      <c r="AB38" s="104">
        <f t="shared" si="27"/>
        <v>3.1340704015951237E-2</v>
      </c>
      <c r="AC38" s="104">
        <f t="shared" si="28"/>
        <v>1.8050514449435351</v>
      </c>
      <c r="AD38" s="104">
        <f t="shared" si="29"/>
        <v>0.19847397444482318</v>
      </c>
    </row>
    <row r="39" spans="1:30">
      <c r="A39" s="49">
        <v>45443</v>
      </c>
      <c r="B39" s="92">
        <v>2.10982</v>
      </c>
      <c r="C39" s="92">
        <v>39.902589999999996</v>
      </c>
      <c r="D39" s="92">
        <v>4.47919</v>
      </c>
      <c r="E39" s="92"/>
      <c r="F39" s="35">
        <v>0</v>
      </c>
      <c r="G39" s="35">
        <v>0</v>
      </c>
      <c r="H39" s="35">
        <v>43.953519999999997</v>
      </c>
      <c r="I39" s="35">
        <v>0</v>
      </c>
      <c r="J39" s="35">
        <v>1.2213699999999998</v>
      </c>
      <c r="K39" s="35">
        <v>0</v>
      </c>
      <c r="L39" s="35">
        <v>1.16106</v>
      </c>
      <c r="M39" s="35">
        <v>0.15565999999999999</v>
      </c>
      <c r="N39" s="92"/>
      <c r="O39" s="92">
        <v>42.301259999999999</v>
      </c>
      <c r="P39" s="92">
        <v>4.1903500000000005</v>
      </c>
      <c r="R39" s="35">
        <v>46.491599999999998</v>
      </c>
      <c r="T39" s="70">
        <v>18.420000000000002</v>
      </c>
      <c r="U39" s="105"/>
      <c r="V39" s="103" t="s">
        <v>79</v>
      </c>
      <c r="W39" s="103" t="s">
        <v>79</v>
      </c>
      <c r="X39" s="103" t="s">
        <v>79</v>
      </c>
      <c r="Y39" s="103" t="s">
        <v>79</v>
      </c>
      <c r="AA39" s="104">
        <f t="shared" si="26"/>
        <v>-0.46757749805687054</v>
      </c>
      <c r="AB39" s="104">
        <f t="shared" si="27"/>
        <v>0.12063545735669079</v>
      </c>
      <c r="AC39" s="104">
        <f t="shared" si="28"/>
        <v>6.8950210845601712E-2</v>
      </c>
      <c r="AD39" s="104">
        <f t="shared" si="29"/>
        <v>6.2420846772148098E-2</v>
      </c>
    </row>
    <row r="40" spans="1:30">
      <c r="A40" s="49">
        <v>45473</v>
      </c>
      <c r="B40" s="92">
        <v>3.9515199999999999</v>
      </c>
      <c r="C40" s="92">
        <v>40.760800000000003</v>
      </c>
      <c r="D40" s="92">
        <v>2.8097600000000003</v>
      </c>
      <c r="E40" s="92"/>
      <c r="F40" s="35">
        <v>0</v>
      </c>
      <c r="G40" s="35">
        <v>2.7660000000000001E-2</v>
      </c>
      <c r="H40" s="35">
        <v>41.338569999999997</v>
      </c>
      <c r="I40" s="35">
        <v>0.13863999999999999</v>
      </c>
      <c r="J40" s="35">
        <v>4.4483500000000005</v>
      </c>
      <c r="K40" s="35">
        <v>0</v>
      </c>
      <c r="L40" s="35">
        <v>1.5417400000000001</v>
      </c>
      <c r="M40" s="35">
        <v>2.7120000000000002E-2</v>
      </c>
      <c r="N40" s="92"/>
      <c r="O40" s="92">
        <v>42.74465</v>
      </c>
      <c r="P40" s="92">
        <v>4.7774300000000007</v>
      </c>
      <c r="R40" s="35">
        <v>47.522080000000003</v>
      </c>
      <c r="T40" s="70">
        <v>19.21</v>
      </c>
      <c r="U40" s="105"/>
      <c r="V40" s="103" t="s">
        <v>79</v>
      </c>
      <c r="W40" s="103" t="s">
        <v>79</v>
      </c>
      <c r="X40" s="103" t="s">
        <v>79</v>
      </c>
      <c r="Y40" s="103" t="s">
        <v>79</v>
      </c>
      <c r="AA40" s="104">
        <f t="shared" si="26"/>
        <v>0.87291806883999579</v>
      </c>
      <c r="AB40" s="104">
        <f t="shared" si="27"/>
        <v>2.1507626447305972E-2</v>
      </c>
      <c r="AC40" s="104">
        <f t="shared" si="28"/>
        <v>-0.37270801193965863</v>
      </c>
      <c r="AD40" s="104">
        <f t="shared" si="29"/>
        <v>2.216486419052055E-2</v>
      </c>
    </row>
    <row r="41" spans="1:30">
      <c r="A41" s="49">
        <v>45504</v>
      </c>
      <c r="B41" s="92">
        <v>1.9853399999999999</v>
      </c>
      <c r="C41" s="92">
        <v>35.271720000000002</v>
      </c>
      <c r="D41" s="92">
        <v>3.0937399999999999</v>
      </c>
      <c r="E41" s="92"/>
      <c r="F41" s="35">
        <v>0</v>
      </c>
      <c r="G41" s="35">
        <v>1.214E-2</v>
      </c>
      <c r="H41" s="35">
        <v>36.888480000000001</v>
      </c>
      <c r="I41" s="35">
        <v>0</v>
      </c>
      <c r="J41" s="35">
        <v>1.2820100000000001</v>
      </c>
      <c r="K41" s="35">
        <v>0</v>
      </c>
      <c r="L41" s="35">
        <v>2.1039400000000001</v>
      </c>
      <c r="M41" s="35">
        <v>6.4219999999999999E-2</v>
      </c>
      <c r="N41" s="92"/>
      <c r="O41" s="92">
        <v>38.029139999999998</v>
      </c>
      <c r="P41" s="92">
        <v>2.3216600000000001</v>
      </c>
      <c r="R41" s="35">
        <v>40.3508</v>
      </c>
      <c r="T41" s="70">
        <v>20.170000000000002</v>
      </c>
      <c r="U41" s="105"/>
      <c r="V41" s="103" t="s">
        <v>79</v>
      </c>
      <c r="W41" s="103" t="s">
        <v>79</v>
      </c>
      <c r="X41" s="103" t="s">
        <v>79</v>
      </c>
      <c r="Y41" s="103" t="s">
        <v>79</v>
      </c>
      <c r="AA41" s="104">
        <f t="shared" si="26"/>
        <v>-0.49757561647163628</v>
      </c>
      <c r="AB41" s="104">
        <f t="shared" si="27"/>
        <v>-0.13466565916272499</v>
      </c>
      <c r="AC41" s="104">
        <f t="shared" si="28"/>
        <v>0.1010691304595408</v>
      </c>
      <c r="AD41" s="104">
        <f t="shared" si="29"/>
        <v>-0.15090416917778016</v>
      </c>
    </row>
    <row r="42" spans="1:30">
      <c r="A42" s="49">
        <v>45535</v>
      </c>
      <c r="B42" s="92">
        <v>3.6988699999999999</v>
      </c>
      <c r="C42" s="92">
        <v>43.403739999999999</v>
      </c>
      <c r="D42" s="92">
        <v>2.6987399999999999</v>
      </c>
      <c r="E42" s="92"/>
      <c r="F42" s="35">
        <v>0</v>
      </c>
      <c r="G42" s="35">
        <v>0.38956000000000002</v>
      </c>
      <c r="H42" s="35">
        <v>45.285059999999994</v>
      </c>
      <c r="I42" s="35">
        <v>0</v>
      </c>
      <c r="J42" s="35">
        <v>2.2566899999999999</v>
      </c>
      <c r="K42" s="35">
        <v>0</v>
      </c>
      <c r="L42" s="35">
        <v>1.8527199999999999</v>
      </c>
      <c r="M42" s="35">
        <v>1.7309999999999999E-2</v>
      </c>
      <c r="N42" s="92"/>
      <c r="O42" s="92">
        <v>46.162980000000005</v>
      </c>
      <c r="P42" s="92">
        <v>3.63836</v>
      </c>
      <c r="R42" s="35">
        <v>49.801349999999999</v>
      </c>
      <c r="T42" s="70">
        <v>20.66</v>
      </c>
      <c r="U42" s="105"/>
      <c r="V42" s="103" t="s">
        <v>79</v>
      </c>
      <c r="W42" s="103" t="s">
        <v>79</v>
      </c>
      <c r="X42" s="103" t="s">
        <v>79</v>
      </c>
      <c r="Y42" s="103" t="s">
        <v>79</v>
      </c>
      <c r="AA42" s="104">
        <f t="shared" ref="AA42:AA46" si="30">B42/B41-1</f>
        <v>0.86309146040476703</v>
      </c>
      <c r="AB42" s="104">
        <f t="shared" ref="AB42:AB46" si="31">C42/C41-1</f>
        <v>0.23055354261147443</v>
      </c>
      <c r="AC42" s="104">
        <f t="shared" ref="AC42:AC46" si="32">D42/D41-1</f>
        <v>-0.12767718037068398</v>
      </c>
      <c r="AD42" s="104">
        <f t="shared" ref="AD42:AD46" si="33">R42/R41-1</f>
        <v>0.23420973066209338</v>
      </c>
    </row>
    <row r="43" spans="1:30">
      <c r="A43" s="49">
        <v>45565</v>
      </c>
      <c r="B43" s="92">
        <v>1.4713399999999999</v>
      </c>
      <c r="C43" s="92">
        <v>44.044440000000002</v>
      </c>
      <c r="D43" s="92">
        <v>2.6529000000000003</v>
      </c>
      <c r="E43" s="92"/>
      <c r="F43" s="35">
        <v>0</v>
      </c>
      <c r="G43" s="35">
        <v>9.0150000000000008E-2</v>
      </c>
      <c r="H43" s="35">
        <v>44.518740000000001</v>
      </c>
      <c r="I43" s="35">
        <v>0</v>
      </c>
      <c r="J43" s="35">
        <v>2.0314800000000002</v>
      </c>
      <c r="K43" s="35">
        <v>0</v>
      </c>
      <c r="L43" s="35">
        <v>1.2034400000000001</v>
      </c>
      <c r="M43" s="35">
        <v>0.32488</v>
      </c>
      <c r="N43" s="92"/>
      <c r="O43" s="92">
        <v>43.381720000000001</v>
      </c>
      <c r="P43" s="92">
        <v>4.7869700000000002</v>
      </c>
      <c r="R43" s="35">
        <v>48.168680000000002</v>
      </c>
      <c r="T43" s="70">
        <v>19.05</v>
      </c>
      <c r="U43" s="105"/>
      <c r="V43" s="103" t="s">
        <v>79</v>
      </c>
      <c r="W43" s="103" t="s">
        <v>79</v>
      </c>
      <c r="X43" s="103" t="s">
        <v>79</v>
      </c>
      <c r="Y43" s="103" t="s">
        <v>79</v>
      </c>
      <c r="AA43" s="104">
        <f t="shared" si="30"/>
        <v>-0.60221905609010329</v>
      </c>
      <c r="AB43" s="104">
        <f t="shared" si="31"/>
        <v>1.4761400745650022E-2</v>
      </c>
      <c r="AC43" s="104">
        <f t="shared" si="32"/>
        <v>-1.6985704439849592E-2</v>
      </c>
      <c r="AD43" s="104">
        <f t="shared" si="33"/>
        <v>-3.2783649439221962E-2</v>
      </c>
    </row>
    <row r="44" spans="1:30">
      <c r="A44" s="49">
        <v>45596</v>
      </c>
      <c r="B44" s="92">
        <v>3.40646</v>
      </c>
      <c r="C44" s="92">
        <v>56.492089999999997</v>
      </c>
      <c r="D44" s="92">
        <v>5.0073800000000004</v>
      </c>
      <c r="E44" s="92"/>
      <c r="F44" s="35">
        <v>0</v>
      </c>
      <c r="G44" s="35">
        <v>0.10266</v>
      </c>
      <c r="H44" s="35">
        <v>57.702469999999998</v>
      </c>
      <c r="I44" s="35">
        <v>7.4999999999999997E-2</v>
      </c>
      <c r="J44" s="35">
        <v>5.5865499999999999</v>
      </c>
      <c r="K44" s="35">
        <v>0</v>
      </c>
      <c r="L44" s="35">
        <v>1.28226</v>
      </c>
      <c r="M44" s="35">
        <v>0.157</v>
      </c>
      <c r="N44" s="92"/>
      <c r="O44" s="92">
        <v>57.872999999999998</v>
      </c>
      <c r="P44" s="92">
        <v>7.03294</v>
      </c>
      <c r="R44" s="35">
        <v>64.905929999999998</v>
      </c>
      <c r="T44" s="70">
        <v>19.46</v>
      </c>
      <c r="U44" s="105"/>
      <c r="V44" s="103" t="s">
        <v>79</v>
      </c>
      <c r="W44" s="103" t="s">
        <v>79</v>
      </c>
      <c r="X44" s="103" t="s">
        <v>79</v>
      </c>
      <c r="Y44" s="103" t="s">
        <v>79</v>
      </c>
      <c r="AA44" s="104">
        <f t="shared" si="30"/>
        <v>1.3152092650237202</v>
      </c>
      <c r="AB44" s="104">
        <f t="shared" si="31"/>
        <v>0.28261569451217894</v>
      </c>
      <c r="AC44" s="104">
        <f t="shared" si="32"/>
        <v>0.88751177956198868</v>
      </c>
      <c r="AD44" s="104">
        <f t="shared" si="33"/>
        <v>0.34747163509566792</v>
      </c>
    </row>
    <row r="45" spans="1:30">
      <c r="A45" s="49">
        <v>45626</v>
      </c>
      <c r="B45" s="92">
        <v>1.99237</v>
      </c>
      <c r="C45" s="92">
        <v>20.934060000000002</v>
      </c>
      <c r="D45" s="92">
        <v>1.6682399999999999</v>
      </c>
      <c r="E45" s="92"/>
      <c r="F45" s="35">
        <v>0</v>
      </c>
      <c r="G45" s="35">
        <v>5.5320000000000001E-2</v>
      </c>
      <c r="H45" s="35">
        <v>19.105180000000001</v>
      </c>
      <c r="I45" s="35">
        <v>1.3099999999999999E-2</v>
      </c>
      <c r="J45" s="35">
        <v>3.9813800000000001</v>
      </c>
      <c r="K45" s="35">
        <v>0</v>
      </c>
      <c r="L45" s="35">
        <v>1.13452</v>
      </c>
      <c r="M45" s="35">
        <v>0.30519000000000002</v>
      </c>
      <c r="N45" s="92"/>
      <c r="O45" s="92">
        <v>22.217549999999999</v>
      </c>
      <c r="P45" s="92">
        <v>2.3771300000000002</v>
      </c>
      <c r="R45" s="35">
        <v>24.594670000000004</v>
      </c>
      <c r="T45" s="70">
        <v>19.43</v>
      </c>
      <c r="U45" s="105"/>
      <c r="V45" s="103" t="s">
        <v>79</v>
      </c>
      <c r="W45" s="103" t="s">
        <v>79</v>
      </c>
      <c r="X45" s="103" t="s">
        <v>79</v>
      </c>
      <c r="Y45" s="103" t="s">
        <v>79</v>
      </c>
      <c r="AA45" s="104">
        <f t="shared" si="30"/>
        <v>-0.41512009534825012</v>
      </c>
      <c r="AB45" s="104">
        <f t="shared" si="31"/>
        <v>-0.62943378444663667</v>
      </c>
      <c r="AC45" s="104">
        <f t="shared" si="32"/>
        <v>-0.66684373864176472</v>
      </c>
      <c r="AD45" s="104">
        <f t="shared" si="33"/>
        <v>-0.62107206537214699</v>
      </c>
    </row>
    <row r="46" spans="1:30">
      <c r="A46" s="49">
        <v>45657</v>
      </c>
      <c r="B46" s="92">
        <v>1.9630000000000001</v>
      </c>
      <c r="C46" s="92">
        <v>27.14536</v>
      </c>
      <c r="D46" s="92">
        <v>2.1288200000000002</v>
      </c>
      <c r="E46" s="92"/>
      <c r="F46" s="35">
        <v>0</v>
      </c>
      <c r="G46" s="35">
        <v>2.844E-2</v>
      </c>
      <c r="H46" s="35">
        <v>27.034830000000003</v>
      </c>
      <c r="I46" s="35">
        <v>0</v>
      </c>
      <c r="J46" s="35">
        <v>3.5931199999999999</v>
      </c>
      <c r="K46" s="35">
        <v>0</v>
      </c>
      <c r="L46" s="35">
        <v>0.46651999999999999</v>
      </c>
      <c r="M46" s="35">
        <v>0.11427</v>
      </c>
      <c r="N46" s="92"/>
      <c r="O46" s="92">
        <v>28.66743</v>
      </c>
      <c r="P46" s="92">
        <v>2.5697399999999999</v>
      </c>
      <c r="R46" s="35">
        <v>31.237180000000002</v>
      </c>
      <c r="T46" s="70">
        <v>20.350000000000001</v>
      </c>
      <c r="U46" s="105"/>
      <c r="V46" s="103" t="s">
        <v>79</v>
      </c>
      <c r="W46" s="103" t="s">
        <v>79</v>
      </c>
      <c r="X46" s="103" t="s">
        <v>79</v>
      </c>
      <c r="Y46" s="103" t="s">
        <v>79</v>
      </c>
      <c r="AA46" s="104">
        <f t="shared" si="30"/>
        <v>-1.4741237822291975E-2</v>
      </c>
      <c r="AB46" s="104">
        <f t="shared" si="31"/>
        <v>0.29670785313503445</v>
      </c>
      <c r="AC46" s="104">
        <f t="shared" si="32"/>
        <v>0.27608737351939783</v>
      </c>
      <c r="AD46" s="104">
        <f t="shared" si="33"/>
        <v>0.27007924887790713</v>
      </c>
    </row>
    <row r="47" spans="1:30">
      <c r="A47" s="49">
        <v>45688</v>
      </c>
      <c r="B47" s="92">
        <v>1.9440200000000001</v>
      </c>
      <c r="C47" s="92">
        <v>32.348109999999998</v>
      </c>
      <c r="D47" s="92">
        <v>1.9986400000000002</v>
      </c>
      <c r="E47" s="92"/>
      <c r="F47" s="35">
        <v>0</v>
      </c>
      <c r="G47" s="35">
        <v>0</v>
      </c>
      <c r="H47" s="35">
        <v>32.679139999999997</v>
      </c>
      <c r="I47" s="35">
        <v>0</v>
      </c>
      <c r="J47" s="35">
        <v>3.45465</v>
      </c>
      <c r="K47" s="35">
        <v>0</v>
      </c>
      <c r="L47" s="35">
        <v>0.10471999999999999</v>
      </c>
      <c r="M47" s="35">
        <v>5.2260000000000001E-2</v>
      </c>
      <c r="N47" s="92"/>
      <c r="O47" s="92">
        <v>32.680509999999998</v>
      </c>
      <c r="P47" s="92">
        <v>3.6102500000000002</v>
      </c>
      <c r="R47" s="35">
        <v>36.290770000000002</v>
      </c>
      <c r="T47" s="70">
        <v>20.5</v>
      </c>
      <c r="U47" s="105"/>
      <c r="V47" s="104">
        <f>B47/B35-1</f>
        <v>74.760717069368667</v>
      </c>
      <c r="W47" s="104">
        <f>C47/C35-1</f>
        <v>8.2877979134550861E-2</v>
      </c>
      <c r="X47" s="104">
        <f>D47/D35-1</f>
        <v>0.75400844252152344</v>
      </c>
      <c r="Y47" s="104">
        <f>R47/R35-1</f>
        <v>0.16925633137741869</v>
      </c>
      <c r="AA47" s="104">
        <f>B47/B46-1</f>
        <v>-9.6688741721854266E-3</v>
      </c>
      <c r="AB47" s="104">
        <f t="shared" ref="AB47" si="34">C47/C46-1</f>
        <v>0.1916625898496096</v>
      </c>
      <c r="AC47" s="104">
        <f t="shared" ref="AC47" si="35">D47/D46-1</f>
        <v>-6.1151248109281187E-2</v>
      </c>
      <c r="AD47" s="104">
        <f>R47/R46-1</f>
        <v>0.16178124913964709</v>
      </c>
    </row>
    <row r="48" spans="1:30">
      <c r="A48" s="49"/>
      <c r="B48" s="92"/>
      <c r="C48" s="92"/>
      <c r="D48" s="92"/>
      <c r="E48" s="92"/>
      <c r="F48" s="35"/>
      <c r="G48" s="35"/>
      <c r="H48" s="35"/>
      <c r="I48" s="35"/>
      <c r="J48" s="35"/>
      <c r="K48" s="35"/>
      <c r="L48" s="35"/>
      <c r="M48" s="35"/>
      <c r="N48" s="92"/>
      <c r="O48" s="92"/>
      <c r="P48" s="92"/>
      <c r="R48" s="35"/>
      <c r="T48" s="70"/>
      <c r="U48" s="105"/>
      <c r="V48" s="104"/>
      <c r="W48" s="104"/>
      <c r="X48" s="104"/>
      <c r="Y48" s="104"/>
      <c r="AA48" s="104"/>
      <c r="AB48" s="104"/>
      <c r="AC48" s="104"/>
      <c r="AD48" s="104"/>
    </row>
    <row r="49" spans="1:30">
      <c r="A49" s="49"/>
      <c r="B49" s="92"/>
      <c r="C49" s="92"/>
      <c r="D49" s="92"/>
      <c r="E49" s="92"/>
      <c r="F49" s="35"/>
      <c r="G49" s="35"/>
      <c r="H49" s="35"/>
      <c r="I49" s="35"/>
      <c r="J49" s="35"/>
      <c r="K49" s="35"/>
      <c r="L49" s="35"/>
      <c r="M49" s="35"/>
      <c r="N49" s="92"/>
      <c r="O49" s="92"/>
      <c r="P49" s="92"/>
      <c r="R49" s="35"/>
      <c r="T49" s="70"/>
      <c r="U49" s="105"/>
      <c r="V49" s="104"/>
      <c r="W49" s="104"/>
      <c r="X49" s="104"/>
      <c r="Y49" s="104"/>
      <c r="AA49" s="104"/>
      <c r="AB49" s="104"/>
      <c r="AC49" s="104"/>
      <c r="AD49" s="104"/>
    </row>
    <row r="50" spans="1:30">
      <c r="A50" s="49"/>
      <c r="B50" s="92"/>
      <c r="C50" s="92"/>
      <c r="D50" s="92"/>
      <c r="E50" s="92"/>
      <c r="F50" s="35"/>
      <c r="G50" s="35"/>
      <c r="H50" s="35"/>
      <c r="I50" s="35"/>
      <c r="J50" s="35"/>
      <c r="K50" s="35"/>
      <c r="L50" s="35"/>
      <c r="M50" s="35"/>
      <c r="N50" s="92"/>
      <c r="O50" s="92"/>
      <c r="P50" s="92"/>
      <c r="R50" s="35"/>
      <c r="T50" s="70"/>
      <c r="U50" s="105"/>
      <c r="V50" s="104"/>
      <c r="W50" s="104"/>
      <c r="X50" s="104"/>
      <c r="Y50" s="104"/>
      <c r="AA50" s="104"/>
      <c r="AB50" s="104"/>
      <c r="AC50" s="104"/>
      <c r="AD50" s="104"/>
    </row>
    <row r="51" spans="1:30">
      <c r="A51" s="49"/>
      <c r="B51" s="92"/>
      <c r="C51" s="92"/>
      <c r="D51" s="92"/>
      <c r="E51" s="92"/>
      <c r="F51" s="35"/>
      <c r="G51" s="35"/>
      <c r="H51" s="35"/>
      <c r="I51" s="35"/>
      <c r="J51" s="35"/>
      <c r="K51" s="35"/>
      <c r="L51" s="35"/>
      <c r="M51" s="35"/>
      <c r="N51" s="92"/>
      <c r="O51" s="92"/>
      <c r="P51" s="92"/>
      <c r="R51" s="35"/>
      <c r="T51" s="70"/>
      <c r="U51" s="105"/>
      <c r="V51" s="104"/>
      <c r="W51" s="104"/>
      <c r="X51" s="104"/>
      <c r="Y51" s="104"/>
      <c r="AA51" s="104"/>
      <c r="AB51" s="104"/>
      <c r="AC51" s="104"/>
      <c r="AD51" s="104"/>
    </row>
    <row r="52" spans="1:30">
      <c r="A52" s="49"/>
      <c r="B52" s="92"/>
      <c r="C52" s="92"/>
      <c r="D52" s="92"/>
      <c r="E52" s="92"/>
      <c r="F52" s="35"/>
      <c r="G52" s="35"/>
      <c r="H52" s="35"/>
      <c r="I52" s="35"/>
      <c r="J52" s="35"/>
      <c r="K52" s="35"/>
      <c r="L52" s="35"/>
      <c r="M52" s="35"/>
      <c r="N52" s="92"/>
      <c r="O52" s="92"/>
      <c r="P52" s="92"/>
      <c r="R52" s="35"/>
      <c r="T52" s="70"/>
      <c r="U52" s="105"/>
      <c r="V52" s="104"/>
      <c r="W52" s="104"/>
      <c r="X52" s="104"/>
      <c r="Y52" s="104"/>
      <c r="AA52" s="104"/>
      <c r="AB52" s="104"/>
      <c r="AC52" s="104"/>
      <c r="AD52" s="104"/>
    </row>
    <row r="53" spans="1:30">
      <c r="A53" s="78"/>
      <c r="B53" s="72"/>
      <c r="C53" s="72"/>
      <c r="D53" s="72"/>
      <c r="E53" s="72"/>
      <c r="N53" s="72"/>
      <c r="O53" s="72"/>
      <c r="P53" s="72"/>
    </row>
    <row r="54" spans="1:30">
      <c r="A54" s="78"/>
      <c r="B54" s="72"/>
      <c r="C54" s="72"/>
      <c r="D54" s="72"/>
      <c r="E54" s="72"/>
      <c r="N54" s="72"/>
      <c r="O54" s="72"/>
      <c r="P54" s="72"/>
    </row>
    <row r="55" spans="1:30">
      <c r="A55" s="78"/>
      <c r="B55" s="77"/>
      <c r="C55" s="77"/>
      <c r="D55" s="77"/>
      <c r="E55" s="77"/>
      <c r="F55" s="77"/>
      <c r="G55" s="77"/>
      <c r="H55" s="77"/>
      <c r="I55" s="77"/>
      <c r="J55" s="77"/>
      <c r="K55" s="77"/>
      <c r="L55" s="77"/>
      <c r="M55" s="77"/>
      <c r="N55" s="77"/>
      <c r="O55" s="77"/>
      <c r="P55" s="77"/>
    </row>
  </sheetData>
  <mergeCells count="5">
    <mergeCell ref="AA8:AD8"/>
    <mergeCell ref="O8:P8"/>
    <mergeCell ref="F8:M8"/>
    <mergeCell ref="B8:D8"/>
    <mergeCell ref="V8:Y8"/>
  </mergeCells>
  <phoneticPr fontId="0" type="noConversion"/>
  <pageMargins left="0.75" right="0.75" top="1.5" bottom="1" header="0.5" footer="0.5"/>
  <pageSetup scale="95"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134"/>
  <sheetViews>
    <sheetView zoomScaleNormal="100" workbookViewId="0">
      <pane xSplit="1" ySplit="10" topLeftCell="B31" activePane="bottomRight" state="frozen"/>
      <selection pane="topRight" activeCell="B1" sqref="B1"/>
      <selection pane="bottomLeft" activeCell="A11" sqref="A11"/>
      <selection pane="bottomRight" activeCell="A49" sqref="A49"/>
    </sheetView>
  </sheetViews>
  <sheetFormatPr defaultColWidth="9.7109375" defaultRowHeight="12"/>
  <cols>
    <col min="1" max="1" width="8.7109375" style="33" customWidth="1"/>
    <col min="2" max="5" width="9.7109375" style="50" customWidth="1"/>
    <col min="6" max="6" width="1.7109375" style="50" customWidth="1"/>
    <col min="7" max="10" width="9.7109375" style="51" customWidth="1"/>
    <col min="11" max="11" width="1.7109375" style="33" customWidth="1"/>
    <col min="12" max="15" width="9.7109375" style="50" customWidth="1"/>
    <col min="16" max="16" width="1.7109375" style="50" customWidth="1"/>
    <col min="17" max="20" width="9.7109375" style="51" customWidth="1"/>
    <col min="21" max="21" width="2.7109375" style="32" customWidth="1"/>
    <col min="22" max="25" width="10.7109375" style="119" customWidth="1"/>
    <col min="26" max="26" width="1.7109375" style="119" customWidth="1"/>
    <col min="27" max="30" width="10.7109375" style="119" customWidth="1"/>
    <col min="31" max="31" width="1.7109375" style="119" customWidth="1"/>
    <col min="32" max="35" width="10.7109375" style="119" customWidth="1"/>
    <col min="36" max="36" width="1.7109375" style="119" customWidth="1"/>
    <col min="37" max="40" width="10.7109375" style="119" customWidth="1"/>
    <col min="41" max="41" width="2.7109375" style="32" customWidth="1"/>
    <col min="42" max="16384" width="9.7109375" style="33"/>
  </cols>
  <sheetData>
    <row r="1" spans="1:41" s="41" customFormat="1" ht="12.75">
      <c r="A1" s="39" t="s">
        <v>42</v>
      </c>
      <c r="B1" s="40" t="s">
        <v>47</v>
      </c>
      <c r="U1" s="18"/>
      <c r="V1" s="112"/>
      <c r="W1" s="112"/>
      <c r="X1" s="112"/>
      <c r="Y1" s="112"/>
      <c r="Z1" s="112"/>
      <c r="AA1" s="112"/>
      <c r="AB1" s="112"/>
      <c r="AC1" s="112"/>
      <c r="AD1" s="112"/>
      <c r="AE1" s="112"/>
      <c r="AF1" s="112"/>
      <c r="AG1" s="112"/>
      <c r="AH1" s="112"/>
      <c r="AI1" s="112"/>
      <c r="AJ1" s="112"/>
      <c r="AK1" s="112"/>
      <c r="AL1" s="112"/>
      <c r="AM1" s="112"/>
      <c r="AN1" s="112"/>
      <c r="AO1" s="18"/>
    </row>
    <row r="2" spans="1:41" s="41" customFormat="1" ht="12.75">
      <c r="A2" s="39" t="s">
        <v>43</v>
      </c>
      <c r="B2" s="40" t="s">
        <v>58</v>
      </c>
      <c r="U2" s="18"/>
      <c r="V2" s="112"/>
      <c r="W2" s="112"/>
      <c r="X2" s="112"/>
      <c r="Y2" s="112"/>
      <c r="Z2" s="112"/>
      <c r="AA2" s="112"/>
      <c r="AB2" s="112"/>
      <c r="AC2" s="112"/>
      <c r="AD2" s="112"/>
      <c r="AE2" s="112"/>
      <c r="AF2" s="112"/>
      <c r="AG2" s="112"/>
      <c r="AH2" s="112"/>
      <c r="AI2" s="112"/>
      <c r="AJ2" s="112"/>
      <c r="AK2" s="112"/>
      <c r="AL2" s="112"/>
      <c r="AM2" s="112"/>
      <c r="AN2" s="112"/>
      <c r="AO2" s="18"/>
    </row>
    <row r="3" spans="1:41" s="41" customFormat="1" ht="12.75">
      <c r="A3" s="42" t="s">
        <v>44</v>
      </c>
      <c r="B3" s="40" t="s">
        <v>66</v>
      </c>
      <c r="U3" s="18"/>
      <c r="V3" s="112"/>
      <c r="W3" s="112"/>
      <c r="X3" s="112"/>
      <c r="Y3" s="112"/>
      <c r="Z3" s="112"/>
      <c r="AA3" s="112"/>
      <c r="AB3" s="112"/>
      <c r="AC3" s="112"/>
      <c r="AD3" s="112"/>
      <c r="AE3" s="112"/>
      <c r="AF3" s="112"/>
      <c r="AG3" s="112"/>
      <c r="AH3" s="112"/>
      <c r="AI3" s="112"/>
      <c r="AJ3" s="112"/>
      <c r="AK3" s="112"/>
      <c r="AL3" s="112"/>
      <c r="AM3" s="112"/>
      <c r="AN3" s="112"/>
      <c r="AO3" s="18"/>
    </row>
    <row r="4" spans="1:41" s="45" customFormat="1" ht="11.25">
      <c r="A4" s="43" t="s">
        <v>11</v>
      </c>
      <c r="B4" s="44" t="s">
        <v>67</v>
      </c>
      <c r="U4" s="22"/>
      <c r="V4" s="113"/>
      <c r="W4" s="113"/>
      <c r="X4" s="113"/>
      <c r="Y4" s="113"/>
      <c r="Z4" s="113"/>
      <c r="AA4" s="113"/>
      <c r="AB4" s="113"/>
      <c r="AC4" s="113"/>
      <c r="AD4" s="113"/>
      <c r="AE4" s="113"/>
      <c r="AF4" s="113"/>
      <c r="AG4" s="113"/>
      <c r="AH4" s="113"/>
      <c r="AI4" s="113"/>
      <c r="AJ4" s="113"/>
      <c r="AK4" s="113"/>
      <c r="AL4" s="113"/>
      <c r="AM4" s="113"/>
      <c r="AN4" s="113"/>
      <c r="AO4" s="22"/>
    </row>
    <row r="5" spans="1:41" s="45" customFormat="1" ht="11.25">
      <c r="A5" s="46" t="s">
        <v>46</v>
      </c>
      <c r="B5" s="37" t="s">
        <v>90</v>
      </c>
      <c r="C5" s="47"/>
      <c r="U5" s="22"/>
      <c r="V5" s="113"/>
      <c r="W5" s="114"/>
      <c r="X5" s="114"/>
      <c r="Y5" s="114"/>
      <c r="Z5" s="114"/>
      <c r="AA5" s="114"/>
      <c r="AB5" s="114"/>
      <c r="AC5" s="114"/>
      <c r="AD5" s="114"/>
      <c r="AE5" s="114"/>
      <c r="AF5" s="114"/>
      <c r="AG5" s="114"/>
      <c r="AH5" s="114"/>
      <c r="AI5" s="114"/>
      <c r="AJ5" s="114"/>
      <c r="AK5" s="114"/>
      <c r="AL5" s="114"/>
      <c r="AM5" s="114"/>
      <c r="AN5" s="114"/>
      <c r="AO5" s="62"/>
    </row>
    <row r="6" spans="1:41" s="45" customFormat="1" ht="11.25">
      <c r="A6" s="46"/>
      <c r="B6" s="37"/>
      <c r="C6" s="47"/>
      <c r="U6" s="22"/>
      <c r="V6" s="113"/>
      <c r="W6" s="114"/>
      <c r="X6" s="114"/>
      <c r="Y6" s="114"/>
      <c r="Z6" s="114"/>
      <c r="AA6" s="114"/>
      <c r="AB6" s="114"/>
      <c r="AC6" s="114"/>
      <c r="AD6" s="114"/>
      <c r="AE6" s="114"/>
      <c r="AF6" s="114"/>
      <c r="AG6" s="114"/>
      <c r="AH6" s="114"/>
      <c r="AI6" s="114"/>
      <c r="AJ6" s="114"/>
      <c r="AK6" s="114"/>
      <c r="AL6" s="114"/>
      <c r="AM6" s="114"/>
      <c r="AN6" s="114"/>
      <c r="AO6" s="62"/>
    </row>
    <row r="7" spans="1:41" s="45" customFormat="1">
      <c r="A7" s="46"/>
      <c r="U7" s="25"/>
      <c r="V7" s="115"/>
      <c r="W7" s="116"/>
      <c r="X7" s="116"/>
      <c r="Y7" s="116"/>
      <c r="Z7" s="116"/>
      <c r="AA7" s="116"/>
      <c r="AB7" s="116"/>
      <c r="AC7" s="116"/>
      <c r="AD7" s="116"/>
      <c r="AE7" s="116"/>
      <c r="AF7" s="116"/>
      <c r="AG7" s="116"/>
      <c r="AH7" s="116"/>
      <c r="AI7" s="116"/>
      <c r="AJ7" s="116"/>
      <c r="AK7" s="116"/>
      <c r="AL7" s="116"/>
      <c r="AM7" s="116"/>
      <c r="AN7" s="116"/>
      <c r="AO7" s="56"/>
    </row>
    <row r="8" spans="1:41">
      <c r="A8" s="52"/>
      <c r="B8" s="150" t="s">
        <v>61</v>
      </c>
      <c r="C8" s="150"/>
      <c r="D8" s="150"/>
      <c r="E8" s="150"/>
      <c r="F8" s="150"/>
      <c r="G8" s="150"/>
      <c r="H8" s="150"/>
      <c r="I8" s="150"/>
      <c r="J8" s="150"/>
      <c r="K8" s="36"/>
      <c r="L8" s="150" t="s">
        <v>62</v>
      </c>
      <c r="M8" s="150"/>
      <c r="N8" s="150"/>
      <c r="O8" s="150"/>
      <c r="P8" s="150"/>
      <c r="Q8" s="150"/>
      <c r="R8" s="150"/>
      <c r="S8" s="150"/>
      <c r="T8" s="150"/>
      <c r="U8" s="25"/>
      <c r="V8" s="144" t="s">
        <v>86</v>
      </c>
      <c r="W8" s="144"/>
      <c r="X8" s="144"/>
      <c r="Y8" s="144"/>
      <c r="Z8" s="144"/>
      <c r="AA8" s="144"/>
      <c r="AB8" s="144"/>
      <c r="AC8" s="144"/>
      <c r="AD8" s="144"/>
      <c r="AE8" s="115"/>
      <c r="AF8" s="144" t="s">
        <v>87</v>
      </c>
      <c r="AG8" s="144"/>
      <c r="AH8" s="144"/>
      <c r="AI8" s="144"/>
      <c r="AJ8" s="144"/>
      <c r="AK8" s="144"/>
      <c r="AL8" s="144"/>
      <c r="AM8" s="144"/>
      <c r="AN8" s="144"/>
      <c r="AO8" s="25"/>
    </row>
    <row r="9" spans="1:41">
      <c r="A9" s="100"/>
      <c r="B9" s="150" t="s">
        <v>59</v>
      </c>
      <c r="C9" s="150"/>
      <c r="D9" s="150"/>
      <c r="E9" s="150"/>
      <c r="F9" s="93"/>
      <c r="G9" s="150" t="s">
        <v>60</v>
      </c>
      <c r="H9" s="150"/>
      <c r="I9" s="150"/>
      <c r="J9" s="150"/>
      <c r="K9" s="36"/>
      <c r="L9" s="150" t="s">
        <v>59</v>
      </c>
      <c r="M9" s="150"/>
      <c r="N9" s="150"/>
      <c r="O9" s="150"/>
      <c r="P9" s="93"/>
      <c r="Q9" s="150" t="s">
        <v>60</v>
      </c>
      <c r="R9" s="150"/>
      <c r="S9" s="150"/>
      <c r="T9" s="150"/>
      <c r="U9" s="101"/>
      <c r="V9" s="149" t="s">
        <v>59</v>
      </c>
      <c r="W9" s="149"/>
      <c r="X9" s="149"/>
      <c r="Y9" s="149"/>
      <c r="Z9" s="107"/>
      <c r="AA9" s="149" t="s">
        <v>60</v>
      </c>
      <c r="AB9" s="149"/>
      <c r="AC9" s="149"/>
      <c r="AD9" s="149"/>
      <c r="AE9" s="115"/>
      <c r="AF9" s="149" t="s">
        <v>59</v>
      </c>
      <c r="AG9" s="149"/>
      <c r="AH9" s="149"/>
      <c r="AI9" s="149"/>
      <c r="AJ9" s="107"/>
      <c r="AK9" s="149" t="s">
        <v>60</v>
      </c>
      <c r="AL9" s="149"/>
      <c r="AM9" s="149"/>
      <c r="AN9" s="149"/>
      <c r="AO9" s="101"/>
    </row>
    <row r="10" spans="1:41" ht="24.75" thickBot="1">
      <c r="A10" s="53"/>
      <c r="B10" s="94" t="s">
        <v>40</v>
      </c>
      <c r="C10" s="94" t="s">
        <v>41</v>
      </c>
      <c r="D10" s="94" t="s">
        <v>68</v>
      </c>
      <c r="E10" s="94" t="s">
        <v>0</v>
      </c>
      <c r="F10" s="94"/>
      <c r="G10" s="94" t="s">
        <v>40</v>
      </c>
      <c r="H10" s="94" t="s">
        <v>41</v>
      </c>
      <c r="I10" s="94" t="s">
        <v>68</v>
      </c>
      <c r="J10" s="94" t="s">
        <v>0</v>
      </c>
      <c r="K10" s="95"/>
      <c r="L10" s="94" t="s">
        <v>40</v>
      </c>
      <c r="M10" s="94" t="s">
        <v>41</v>
      </c>
      <c r="N10" s="94" t="s">
        <v>68</v>
      </c>
      <c r="O10" s="94" t="s">
        <v>0</v>
      </c>
      <c r="P10" s="94"/>
      <c r="Q10" s="94" t="s">
        <v>40</v>
      </c>
      <c r="R10" s="94" t="s">
        <v>41</v>
      </c>
      <c r="S10" s="94" t="s">
        <v>68</v>
      </c>
      <c r="T10" s="94" t="s">
        <v>0</v>
      </c>
      <c r="U10" s="102"/>
      <c r="V10" s="108" t="s">
        <v>40</v>
      </c>
      <c r="W10" s="108" t="s">
        <v>41</v>
      </c>
      <c r="X10" s="108" t="s">
        <v>68</v>
      </c>
      <c r="Y10" s="108" t="s">
        <v>0</v>
      </c>
      <c r="Z10" s="108"/>
      <c r="AA10" s="108" t="s">
        <v>40</v>
      </c>
      <c r="AB10" s="108" t="s">
        <v>41</v>
      </c>
      <c r="AC10" s="108" t="s">
        <v>68</v>
      </c>
      <c r="AD10" s="108" t="s">
        <v>0</v>
      </c>
      <c r="AE10" s="118"/>
      <c r="AF10" s="108" t="s">
        <v>40</v>
      </c>
      <c r="AG10" s="108" t="s">
        <v>41</v>
      </c>
      <c r="AH10" s="108" t="s">
        <v>68</v>
      </c>
      <c r="AI10" s="108" t="s">
        <v>0</v>
      </c>
      <c r="AJ10" s="108"/>
      <c r="AK10" s="108" t="s">
        <v>40</v>
      </c>
      <c r="AL10" s="108" t="s">
        <v>41</v>
      </c>
      <c r="AM10" s="108" t="s">
        <v>68</v>
      </c>
      <c r="AN10" s="108" t="s">
        <v>0</v>
      </c>
    </row>
    <row r="11" spans="1:41" ht="12.75" thickTop="1">
      <c r="A11" s="48">
        <v>2014</v>
      </c>
      <c r="B11" s="54">
        <v>3721720</v>
      </c>
      <c r="C11" s="54">
        <v>1964985</v>
      </c>
      <c r="D11" s="54">
        <v>3176775</v>
      </c>
      <c r="E11" s="54">
        <v>8863480</v>
      </c>
      <c r="F11" s="33"/>
      <c r="G11" s="54">
        <v>1153142</v>
      </c>
      <c r="H11" s="54">
        <v>761718</v>
      </c>
      <c r="I11" s="54">
        <v>573009</v>
      </c>
      <c r="J11" s="54">
        <v>2487869</v>
      </c>
      <c r="K11" s="54"/>
      <c r="L11" s="54">
        <v>14768.73</v>
      </c>
      <c r="M11" s="54">
        <v>7797.56</v>
      </c>
      <c r="N11" s="54">
        <v>12606.25</v>
      </c>
      <c r="O11" s="54">
        <v>35172.54</v>
      </c>
      <c r="P11" s="54"/>
      <c r="Q11" s="54">
        <v>4575.96</v>
      </c>
      <c r="R11" s="54">
        <v>3022.69</v>
      </c>
      <c r="S11" s="54">
        <v>2273.85</v>
      </c>
      <c r="T11" s="54">
        <v>9872.5</v>
      </c>
      <c r="U11" s="102"/>
      <c r="V11" s="103" t="s">
        <v>79</v>
      </c>
      <c r="W11" s="103" t="s">
        <v>79</v>
      </c>
      <c r="X11" s="103" t="s">
        <v>79</v>
      </c>
      <c r="Y11" s="103" t="s">
        <v>79</v>
      </c>
      <c r="Z11" s="103"/>
      <c r="AA11" s="103" t="s">
        <v>79</v>
      </c>
      <c r="AB11" s="103" t="s">
        <v>79</v>
      </c>
      <c r="AC11" s="103" t="s">
        <v>79</v>
      </c>
      <c r="AD11" s="103" t="s">
        <v>79</v>
      </c>
      <c r="AF11" s="103" t="s">
        <v>79</v>
      </c>
      <c r="AG11" s="103" t="s">
        <v>79</v>
      </c>
      <c r="AH11" s="103" t="s">
        <v>79</v>
      </c>
      <c r="AI11" s="103" t="s">
        <v>79</v>
      </c>
      <c r="AJ11" s="103"/>
      <c r="AK11" s="103" t="s">
        <v>79</v>
      </c>
      <c r="AL11" s="103" t="s">
        <v>79</v>
      </c>
      <c r="AM11" s="103" t="s">
        <v>79</v>
      </c>
      <c r="AN11" s="103" t="s">
        <v>79</v>
      </c>
    </row>
    <row r="12" spans="1:41">
      <c r="A12" s="48">
        <v>2015</v>
      </c>
      <c r="B12" s="54">
        <v>3818304</v>
      </c>
      <c r="C12" s="54">
        <v>1909214</v>
      </c>
      <c r="D12" s="54">
        <v>3495262</v>
      </c>
      <c r="E12" s="54">
        <v>9222780</v>
      </c>
      <c r="F12" s="33"/>
      <c r="G12" s="54">
        <v>1020580</v>
      </c>
      <c r="H12" s="54">
        <v>582145</v>
      </c>
      <c r="I12" s="54">
        <v>568359</v>
      </c>
      <c r="J12" s="54">
        <v>2171084</v>
      </c>
      <c r="K12" s="54"/>
      <c r="L12" s="54">
        <v>15152</v>
      </c>
      <c r="M12" s="54">
        <v>7576.25</v>
      </c>
      <c r="N12" s="54">
        <v>13870.09</v>
      </c>
      <c r="O12" s="54">
        <v>36598.33</v>
      </c>
      <c r="P12" s="54"/>
      <c r="Q12" s="54">
        <v>4049.92</v>
      </c>
      <c r="R12" s="54">
        <v>2310.1</v>
      </c>
      <c r="S12" s="54">
        <v>2255.4</v>
      </c>
      <c r="T12" s="54">
        <v>8615.41</v>
      </c>
      <c r="U12" s="102"/>
      <c r="V12" s="104">
        <f t="shared" ref="V12:V19" si="0">L12/L11-1</f>
        <v>2.5951452833114397E-2</v>
      </c>
      <c r="W12" s="104">
        <f t="shared" ref="W12:W19" si="1">M12/M11-1</f>
        <v>-2.8381955380914037E-2</v>
      </c>
      <c r="X12" s="104">
        <f t="shared" ref="X12:X19" si="2">N12/N11-1</f>
        <v>0.10025503222607846</v>
      </c>
      <c r="Y12" s="104">
        <f t="shared" ref="Y12:Y19" si="3">O12/O11-1</f>
        <v>4.0537021210296453E-2</v>
      </c>
      <c r="Z12" s="104"/>
      <c r="AA12" s="104">
        <f t="shared" ref="AA12:AA19" si="4">Q12/Q11-1</f>
        <v>-0.11495729857778481</v>
      </c>
      <c r="AB12" s="104">
        <f t="shared" ref="AB12:AB19" si="5">R12/R11-1</f>
        <v>-0.23574696710545906</v>
      </c>
      <c r="AC12" s="104">
        <f t="shared" ref="AC12:AC19" si="6">S12/S11-1</f>
        <v>-8.1139916881060037E-3</v>
      </c>
      <c r="AD12" s="104">
        <f t="shared" ref="AD12:AD19" si="7">T12/T11-1</f>
        <v>-0.12733248923778173</v>
      </c>
      <c r="AF12" s="103" t="s">
        <v>79</v>
      </c>
      <c r="AG12" s="103" t="s">
        <v>79</v>
      </c>
      <c r="AH12" s="103" t="s">
        <v>79</v>
      </c>
      <c r="AI12" s="103" t="s">
        <v>79</v>
      </c>
      <c r="AJ12" s="103"/>
      <c r="AK12" s="103" t="s">
        <v>79</v>
      </c>
      <c r="AL12" s="103" t="s">
        <v>79</v>
      </c>
      <c r="AM12" s="103" t="s">
        <v>79</v>
      </c>
      <c r="AN12" s="103" t="s">
        <v>79</v>
      </c>
    </row>
    <row r="13" spans="1:41">
      <c r="A13" s="48">
        <v>2016</v>
      </c>
      <c r="B13" s="54">
        <v>3767966</v>
      </c>
      <c r="C13" s="54">
        <v>1904033</v>
      </c>
      <c r="D13" s="54">
        <v>3642882</v>
      </c>
      <c r="E13" s="54">
        <v>9314881</v>
      </c>
      <c r="F13" s="33"/>
      <c r="G13" s="54">
        <v>1324239</v>
      </c>
      <c r="H13" s="54">
        <v>855598</v>
      </c>
      <c r="I13" s="54">
        <v>606836</v>
      </c>
      <c r="J13" s="54">
        <v>2786674</v>
      </c>
      <c r="K13" s="54"/>
      <c r="L13" s="54">
        <v>14952.25</v>
      </c>
      <c r="M13" s="54">
        <v>7555.69</v>
      </c>
      <c r="N13" s="54">
        <v>14455.88</v>
      </c>
      <c r="O13" s="54">
        <v>36963.81</v>
      </c>
      <c r="P13" s="54"/>
      <c r="Q13" s="54">
        <v>5254.92</v>
      </c>
      <c r="R13" s="54">
        <v>3395.23</v>
      </c>
      <c r="S13" s="54">
        <v>2408.0700000000002</v>
      </c>
      <c r="T13" s="54">
        <v>11058.23</v>
      </c>
      <c r="U13" s="102"/>
      <c r="V13" s="104">
        <f t="shared" si="0"/>
        <v>-1.3183078141499438E-2</v>
      </c>
      <c r="W13" s="104">
        <f t="shared" si="1"/>
        <v>-2.7137436066656528E-3</v>
      </c>
      <c r="X13" s="104">
        <f t="shared" si="2"/>
        <v>4.2234044624079425E-2</v>
      </c>
      <c r="Y13" s="104">
        <f t="shared" si="3"/>
        <v>9.9862480063979131E-3</v>
      </c>
      <c r="Z13" s="104"/>
      <c r="AA13" s="104">
        <f t="shared" si="4"/>
        <v>0.297536741466498</v>
      </c>
      <c r="AB13" s="104">
        <f t="shared" si="5"/>
        <v>0.46973291199515188</v>
      </c>
      <c r="AC13" s="104">
        <f t="shared" si="6"/>
        <v>6.7690875232774728E-2</v>
      </c>
      <c r="AD13" s="104">
        <f t="shared" si="7"/>
        <v>0.28354077171022629</v>
      </c>
      <c r="AF13" s="103" t="s">
        <v>79</v>
      </c>
      <c r="AG13" s="103" t="s">
        <v>79</v>
      </c>
      <c r="AH13" s="103" t="s">
        <v>79</v>
      </c>
      <c r="AI13" s="103" t="s">
        <v>79</v>
      </c>
      <c r="AJ13" s="103"/>
      <c r="AK13" s="103" t="s">
        <v>79</v>
      </c>
      <c r="AL13" s="103" t="s">
        <v>79</v>
      </c>
      <c r="AM13" s="103" t="s">
        <v>79</v>
      </c>
      <c r="AN13" s="103" t="s">
        <v>79</v>
      </c>
    </row>
    <row r="14" spans="1:41">
      <c r="A14" s="48">
        <v>2017</v>
      </c>
      <c r="B14" s="54">
        <v>3920929</v>
      </c>
      <c r="C14" s="54">
        <v>2102914</v>
      </c>
      <c r="D14" s="54">
        <v>3821369</v>
      </c>
      <c r="E14" s="54">
        <v>9845212</v>
      </c>
      <c r="F14" s="33"/>
      <c r="G14" s="54">
        <v>1319730</v>
      </c>
      <c r="H14" s="54">
        <v>857224</v>
      </c>
      <c r="I14" s="54">
        <v>523759</v>
      </c>
      <c r="J14" s="54">
        <v>2700713</v>
      </c>
      <c r="K14" s="54"/>
      <c r="L14" s="54">
        <v>15621.23</v>
      </c>
      <c r="M14" s="54">
        <v>8378.14</v>
      </c>
      <c r="N14" s="54">
        <v>15224.58</v>
      </c>
      <c r="O14" s="54">
        <v>39223.949999999997</v>
      </c>
      <c r="P14" s="54"/>
      <c r="Q14" s="54">
        <v>5257.88</v>
      </c>
      <c r="R14" s="54">
        <v>3415.24</v>
      </c>
      <c r="S14" s="54">
        <v>2086.69</v>
      </c>
      <c r="T14" s="54">
        <v>10759.81</v>
      </c>
      <c r="U14" s="102"/>
      <c r="V14" s="104">
        <f t="shared" si="0"/>
        <v>4.4741092477720734E-2</v>
      </c>
      <c r="W14" s="104">
        <f t="shared" si="1"/>
        <v>0.10885173954992866</v>
      </c>
      <c r="X14" s="104">
        <f t="shared" si="2"/>
        <v>5.3175593599282811E-2</v>
      </c>
      <c r="Y14" s="104">
        <f t="shared" si="3"/>
        <v>6.1144670963301673E-2</v>
      </c>
      <c r="Z14" s="104"/>
      <c r="AA14" s="104">
        <f t="shared" si="4"/>
        <v>5.6328164843622019E-4</v>
      </c>
      <c r="AB14" s="104">
        <f t="shared" si="5"/>
        <v>5.8935624390688002E-3</v>
      </c>
      <c r="AC14" s="104">
        <f t="shared" si="6"/>
        <v>-0.13345957551067866</v>
      </c>
      <c r="AD14" s="104">
        <f t="shared" si="7"/>
        <v>-2.6986235591048513E-2</v>
      </c>
      <c r="AF14" s="103" t="s">
        <v>79</v>
      </c>
      <c r="AG14" s="103" t="s">
        <v>79</v>
      </c>
      <c r="AH14" s="103" t="s">
        <v>79</v>
      </c>
      <c r="AI14" s="103" t="s">
        <v>79</v>
      </c>
      <c r="AJ14" s="103"/>
      <c r="AK14" s="103" t="s">
        <v>79</v>
      </c>
      <c r="AL14" s="103" t="s">
        <v>79</v>
      </c>
      <c r="AM14" s="103" t="s">
        <v>79</v>
      </c>
      <c r="AN14" s="103" t="s">
        <v>79</v>
      </c>
    </row>
    <row r="15" spans="1:41">
      <c r="A15" s="48">
        <v>2018</v>
      </c>
      <c r="B15" s="54">
        <v>3935422</v>
      </c>
      <c r="C15" s="54">
        <v>2319938</v>
      </c>
      <c r="D15" s="54">
        <v>3888613</v>
      </c>
      <c r="E15" s="54">
        <v>10143973</v>
      </c>
      <c r="F15" s="33"/>
      <c r="G15" s="54">
        <v>1439457</v>
      </c>
      <c r="H15" s="54">
        <v>963872</v>
      </c>
      <c r="I15" s="54">
        <v>522327</v>
      </c>
      <c r="J15" s="54">
        <v>2925656</v>
      </c>
      <c r="K15" s="54"/>
      <c r="L15" s="54">
        <v>15616.75</v>
      </c>
      <c r="M15" s="54">
        <v>9206.1</v>
      </c>
      <c r="N15" s="54">
        <v>15431</v>
      </c>
      <c r="O15" s="54">
        <v>40253.86</v>
      </c>
      <c r="P15" s="54"/>
      <c r="Q15" s="54">
        <v>5712.13</v>
      </c>
      <c r="R15" s="54">
        <v>3824.88</v>
      </c>
      <c r="S15" s="54">
        <v>2072.73</v>
      </c>
      <c r="T15" s="54">
        <v>11609.75</v>
      </c>
      <c r="U15" s="102"/>
      <c r="V15" s="104">
        <f t="shared" si="0"/>
        <v>-2.8678919649727241E-4</v>
      </c>
      <c r="W15" s="104">
        <f t="shared" si="1"/>
        <v>9.8823843955818447E-2</v>
      </c>
      <c r="X15" s="104">
        <f t="shared" si="2"/>
        <v>1.3558337898319728E-2</v>
      </c>
      <c r="Y15" s="104">
        <f t="shared" si="3"/>
        <v>2.6257171957439374E-2</v>
      </c>
      <c r="Z15" s="104"/>
      <c r="AA15" s="104">
        <f t="shared" si="4"/>
        <v>8.6394136039620539E-2</v>
      </c>
      <c r="AB15" s="104">
        <f t="shared" si="5"/>
        <v>0.11994471837996756</v>
      </c>
      <c r="AC15" s="104">
        <f t="shared" si="6"/>
        <v>-6.6900210381034553E-3</v>
      </c>
      <c r="AD15" s="104">
        <f t="shared" si="7"/>
        <v>7.8992101161637684E-2</v>
      </c>
      <c r="AF15" s="103" t="s">
        <v>79</v>
      </c>
      <c r="AG15" s="103" t="s">
        <v>79</v>
      </c>
      <c r="AH15" s="103" t="s">
        <v>79</v>
      </c>
      <c r="AI15" s="103" t="s">
        <v>79</v>
      </c>
      <c r="AJ15" s="103"/>
      <c r="AK15" s="103" t="s">
        <v>79</v>
      </c>
      <c r="AL15" s="103" t="s">
        <v>79</v>
      </c>
      <c r="AM15" s="103" t="s">
        <v>79</v>
      </c>
      <c r="AN15" s="103" t="s">
        <v>79</v>
      </c>
    </row>
    <row r="16" spans="1:41">
      <c r="A16" s="48">
        <v>2019</v>
      </c>
      <c r="B16" s="54">
        <v>3318471</v>
      </c>
      <c r="C16" s="54">
        <v>2036668</v>
      </c>
      <c r="D16" s="54">
        <v>3378953</v>
      </c>
      <c r="E16" s="54">
        <v>8734092</v>
      </c>
      <c r="F16" s="33"/>
      <c r="G16" s="54">
        <v>1491415</v>
      </c>
      <c r="H16" s="54">
        <v>885553</v>
      </c>
      <c r="I16" s="54">
        <v>520064</v>
      </c>
      <c r="J16" s="54">
        <v>2897032</v>
      </c>
      <c r="K16" s="54"/>
      <c r="L16" s="54">
        <v>13168.7</v>
      </c>
      <c r="M16" s="54">
        <v>8082.07</v>
      </c>
      <c r="N16" s="54">
        <v>13408.43</v>
      </c>
      <c r="O16" s="54">
        <v>34659.21</v>
      </c>
      <c r="P16" s="54"/>
      <c r="Q16" s="54">
        <v>5918.31</v>
      </c>
      <c r="R16" s="54">
        <v>3513.94</v>
      </c>
      <c r="S16" s="54">
        <v>2063.69</v>
      </c>
      <c r="T16" s="54">
        <v>11495.93</v>
      </c>
      <c r="U16" s="102"/>
      <c r="V16" s="104">
        <f t="shared" si="0"/>
        <v>-0.15675796820721333</v>
      </c>
      <c r="W16" s="104">
        <f t="shared" si="1"/>
        <v>-0.12209621881144028</v>
      </c>
      <c r="X16" s="104">
        <f t="shared" si="2"/>
        <v>-0.13107186831702411</v>
      </c>
      <c r="Y16" s="104">
        <f t="shared" si="3"/>
        <v>-0.1389841868581051</v>
      </c>
      <c r="Z16" s="104"/>
      <c r="AA16" s="104">
        <f t="shared" si="4"/>
        <v>3.6095116882844058E-2</v>
      </c>
      <c r="AB16" s="104">
        <f t="shared" si="5"/>
        <v>-8.1294053669657584E-2</v>
      </c>
      <c r="AC16" s="104">
        <f t="shared" si="6"/>
        <v>-4.3613977700905915E-3</v>
      </c>
      <c r="AD16" s="104">
        <f t="shared" si="7"/>
        <v>-9.8038286784813966E-3</v>
      </c>
      <c r="AF16" s="103" t="s">
        <v>79</v>
      </c>
      <c r="AG16" s="103" t="s">
        <v>79</v>
      </c>
      <c r="AH16" s="103" t="s">
        <v>79</v>
      </c>
      <c r="AI16" s="103" t="s">
        <v>79</v>
      </c>
      <c r="AJ16" s="103"/>
      <c r="AK16" s="103" t="s">
        <v>79</v>
      </c>
      <c r="AL16" s="103" t="s">
        <v>79</v>
      </c>
      <c r="AM16" s="103" t="s">
        <v>79</v>
      </c>
      <c r="AN16" s="103" t="s">
        <v>79</v>
      </c>
    </row>
    <row r="17" spans="1:40">
      <c r="A17" s="48">
        <v>2020</v>
      </c>
      <c r="B17" s="54">
        <v>3144947</v>
      </c>
      <c r="C17" s="54">
        <v>2163548</v>
      </c>
      <c r="D17" s="54">
        <v>3175795</v>
      </c>
      <c r="E17" s="54">
        <v>8484290</v>
      </c>
      <c r="F17" s="33"/>
      <c r="G17" s="54">
        <v>1603403</v>
      </c>
      <c r="H17" s="54">
        <v>940612</v>
      </c>
      <c r="I17" s="54">
        <v>487499</v>
      </c>
      <c r="J17" s="54">
        <v>3031513</v>
      </c>
      <c r="K17" s="54"/>
      <c r="L17" s="54">
        <v>12430.92</v>
      </c>
      <c r="M17" s="54">
        <v>8551.5</v>
      </c>
      <c r="N17" s="54">
        <v>12552.2</v>
      </c>
      <c r="O17" s="54">
        <v>33534.620000000003</v>
      </c>
      <c r="P17" s="54"/>
      <c r="Q17" s="54">
        <v>6337.48</v>
      </c>
      <c r="R17" s="54">
        <v>3717.83</v>
      </c>
      <c r="S17" s="54">
        <v>1926.53</v>
      </c>
      <c r="T17" s="54">
        <v>11981.84</v>
      </c>
      <c r="U17" s="102"/>
      <c r="V17" s="104">
        <f t="shared" si="0"/>
        <v>-5.6025272046595354E-2</v>
      </c>
      <c r="W17" s="104">
        <f t="shared" si="1"/>
        <v>5.8082892130357777E-2</v>
      </c>
      <c r="X17" s="104">
        <f t="shared" si="2"/>
        <v>-6.3857588099426987E-2</v>
      </c>
      <c r="Y17" s="104">
        <f t="shared" si="3"/>
        <v>-3.2447075394967051E-2</v>
      </c>
      <c r="Z17" s="104"/>
      <c r="AA17" s="104">
        <f t="shared" si="4"/>
        <v>7.0825962141219279E-2</v>
      </c>
      <c r="AB17" s="104">
        <f t="shared" si="5"/>
        <v>5.8023187646914831E-2</v>
      </c>
      <c r="AC17" s="104">
        <f t="shared" si="6"/>
        <v>-6.6463470773226674E-2</v>
      </c>
      <c r="AD17" s="104">
        <f t="shared" si="7"/>
        <v>4.226800267572961E-2</v>
      </c>
      <c r="AF17" s="103" t="s">
        <v>79</v>
      </c>
      <c r="AG17" s="103" t="s">
        <v>79</v>
      </c>
      <c r="AH17" s="103" t="s">
        <v>79</v>
      </c>
      <c r="AI17" s="103" t="s">
        <v>79</v>
      </c>
      <c r="AJ17" s="103"/>
      <c r="AK17" s="103" t="s">
        <v>79</v>
      </c>
      <c r="AL17" s="103" t="s">
        <v>79</v>
      </c>
      <c r="AM17" s="103" t="s">
        <v>79</v>
      </c>
      <c r="AN17" s="103" t="s">
        <v>79</v>
      </c>
    </row>
    <row r="18" spans="1:40">
      <c r="A18" s="48">
        <v>2021</v>
      </c>
      <c r="B18" s="54">
        <v>2741382</v>
      </c>
      <c r="C18" s="54">
        <v>2121179</v>
      </c>
      <c r="D18" s="54">
        <v>2777238</v>
      </c>
      <c r="E18" s="54">
        <v>7639799</v>
      </c>
      <c r="F18" s="33"/>
      <c r="G18" s="54">
        <v>1216232</v>
      </c>
      <c r="H18" s="54">
        <v>602374</v>
      </c>
      <c r="I18" s="54">
        <v>404664</v>
      </c>
      <c r="J18" s="54">
        <v>2223269</v>
      </c>
      <c r="K18" s="54"/>
      <c r="L18" s="54">
        <v>10878</v>
      </c>
      <c r="M18" s="54">
        <v>8417</v>
      </c>
      <c r="N18" s="54">
        <v>11021</v>
      </c>
      <c r="O18" s="54">
        <v>30317</v>
      </c>
      <c r="P18" s="54"/>
      <c r="Q18" s="54">
        <v>4826</v>
      </c>
      <c r="R18" s="54">
        <v>2390</v>
      </c>
      <c r="S18" s="54">
        <v>1606</v>
      </c>
      <c r="T18" s="54">
        <v>8822</v>
      </c>
      <c r="U18" s="102"/>
      <c r="V18" s="104">
        <f t="shared" si="0"/>
        <v>-0.12492397988242221</v>
      </c>
      <c r="W18" s="104">
        <f t="shared" si="1"/>
        <v>-1.572823481260599E-2</v>
      </c>
      <c r="X18" s="104">
        <f t="shared" si="2"/>
        <v>-0.1219865840251112</v>
      </c>
      <c r="Y18" s="104">
        <f t="shared" si="3"/>
        <v>-9.5949201153912034E-2</v>
      </c>
      <c r="Z18" s="104"/>
      <c r="AA18" s="104">
        <f t="shared" si="4"/>
        <v>-0.23849858303300364</v>
      </c>
      <c r="AB18" s="104">
        <f t="shared" si="5"/>
        <v>-0.35715188698783962</v>
      </c>
      <c r="AC18" s="104">
        <f t="shared" si="6"/>
        <v>-0.16637685372145772</v>
      </c>
      <c r="AD18" s="104">
        <f t="shared" si="7"/>
        <v>-0.26371909489694401</v>
      </c>
      <c r="AF18" s="103" t="s">
        <v>79</v>
      </c>
      <c r="AG18" s="103" t="s">
        <v>79</v>
      </c>
      <c r="AH18" s="103" t="s">
        <v>79</v>
      </c>
      <c r="AI18" s="103" t="s">
        <v>79</v>
      </c>
      <c r="AJ18" s="103"/>
      <c r="AK18" s="103" t="s">
        <v>79</v>
      </c>
      <c r="AL18" s="103" t="s">
        <v>79</v>
      </c>
      <c r="AM18" s="103" t="s">
        <v>79</v>
      </c>
      <c r="AN18" s="103" t="s">
        <v>79</v>
      </c>
    </row>
    <row r="19" spans="1:40">
      <c r="A19" s="48">
        <v>2022</v>
      </c>
      <c r="B19" s="54">
        <v>4603835</v>
      </c>
      <c r="C19" s="54">
        <v>3229753</v>
      </c>
      <c r="D19" s="54">
        <v>4857264</v>
      </c>
      <c r="E19" s="54">
        <v>12690852</v>
      </c>
      <c r="F19" s="33"/>
      <c r="G19" s="54">
        <v>1771438</v>
      </c>
      <c r="H19" s="54">
        <v>1174790</v>
      </c>
      <c r="I19" s="54">
        <v>595172</v>
      </c>
      <c r="J19" s="54">
        <v>3541401</v>
      </c>
      <c r="K19" s="54"/>
      <c r="L19" s="54">
        <v>18342</v>
      </c>
      <c r="M19" s="54">
        <v>12868</v>
      </c>
      <c r="N19" s="54">
        <v>19352</v>
      </c>
      <c r="O19" s="54">
        <v>50561</v>
      </c>
      <c r="P19" s="54"/>
      <c r="Q19" s="54">
        <v>7058</v>
      </c>
      <c r="R19" s="54">
        <v>4680</v>
      </c>
      <c r="S19" s="54">
        <v>2371</v>
      </c>
      <c r="T19" s="54">
        <v>14109</v>
      </c>
      <c r="U19" s="102"/>
      <c r="V19" s="104">
        <f t="shared" si="0"/>
        <v>0.68615554329840034</v>
      </c>
      <c r="W19" s="104">
        <f t="shared" si="1"/>
        <v>0.52881074016870611</v>
      </c>
      <c r="X19" s="104">
        <f t="shared" si="2"/>
        <v>0.75592051537972971</v>
      </c>
      <c r="Y19" s="104">
        <f t="shared" si="3"/>
        <v>0.66774416993765873</v>
      </c>
      <c r="Z19" s="104"/>
      <c r="AA19" s="104">
        <f t="shared" si="4"/>
        <v>0.46249481972648154</v>
      </c>
      <c r="AB19" s="104">
        <f t="shared" si="5"/>
        <v>0.95815899581589958</v>
      </c>
      <c r="AC19" s="104">
        <f t="shared" si="6"/>
        <v>0.4763387297633872</v>
      </c>
      <c r="AD19" s="104">
        <f t="shared" si="7"/>
        <v>0.59929721151666282</v>
      </c>
      <c r="AF19" s="103" t="s">
        <v>79</v>
      </c>
      <c r="AG19" s="103" t="s">
        <v>79</v>
      </c>
      <c r="AH19" s="103" t="s">
        <v>79</v>
      </c>
      <c r="AI19" s="103" t="s">
        <v>79</v>
      </c>
      <c r="AJ19" s="103"/>
      <c r="AK19" s="103" t="s">
        <v>79</v>
      </c>
      <c r="AL19" s="103" t="s">
        <v>79</v>
      </c>
      <c r="AM19" s="103" t="s">
        <v>79</v>
      </c>
      <c r="AN19" s="103" t="s">
        <v>79</v>
      </c>
    </row>
    <row r="20" spans="1:40">
      <c r="A20" s="48">
        <v>2023</v>
      </c>
      <c r="B20" s="54">
        <v>4779591</v>
      </c>
      <c r="C20" s="54">
        <v>3313247</v>
      </c>
      <c r="D20" s="54">
        <v>5010726</v>
      </c>
      <c r="E20" s="54">
        <v>13103564</v>
      </c>
      <c r="F20" s="33"/>
      <c r="G20" s="54">
        <v>1686729</v>
      </c>
      <c r="H20" s="54">
        <v>1020797</v>
      </c>
      <c r="I20" s="54">
        <v>582884</v>
      </c>
      <c r="J20" s="54">
        <v>3290410</v>
      </c>
      <c r="K20" s="54"/>
      <c r="L20" s="54">
        <v>19118</v>
      </c>
      <c r="M20" s="54">
        <v>13253</v>
      </c>
      <c r="N20" s="54">
        <v>20043</v>
      </c>
      <c r="O20" s="54">
        <v>52414</v>
      </c>
      <c r="P20" s="54"/>
      <c r="Q20" s="54">
        <v>6747</v>
      </c>
      <c r="R20" s="54">
        <v>4083</v>
      </c>
      <c r="S20" s="54">
        <v>2332</v>
      </c>
      <c r="T20" s="54">
        <v>13162</v>
      </c>
      <c r="U20" s="102"/>
      <c r="V20" s="104">
        <f t="shared" ref="V20:V21" si="8">L20/L19-1</f>
        <v>4.2307272925526052E-2</v>
      </c>
      <c r="W20" s="104">
        <f t="shared" ref="W20:W21" si="9">M20/M19-1</f>
        <v>2.9919179359651826E-2</v>
      </c>
      <c r="X20" s="104">
        <f t="shared" ref="X20:X21" si="10">N20/N19-1</f>
        <v>3.570690367920637E-2</v>
      </c>
      <c r="Y20" s="104">
        <f t="shared" ref="Y20:Y21" si="11">O20/O19-1</f>
        <v>3.664880045885166E-2</v>
      </c>
      <c r="Z20" s="104"/>
      <c r="AA20" s="104">
        <f t="shared" ref="AA20:AA21" si="12">Q20/Q19-1</f>
        <v>-4.4063474071975084E-2</v>
      </c>
      <c r="AB20" s="104">
        <f t="shared" ref="AB20:AB21" si="13">R20/R19-1</f>
        <v>-0.12756410256410255</v>
      </c>
      <c r="AC20" s="104">
        <f t="shared" ref="AC20:AC21" si="14">S20/S19-1</f>
        <v>-1.6448755799240877E-2</v>
      </c>
      <c r="AD20" s="104">
        <f t="shared" ref="AD20:AD21" si="15">T20/T19-1</f>
        <v>-6.7120277836841713E-2</v>
      </c>
      <c r="AF20" s="103" t="s">
        <v>79</v>
      </c>
      <c r="AG20" s="103" t="s">
        <v>79</v>
      </c>
      <c r="AH20" s="103" t="s">
        <v>79</v>
      </c>
      <c r="AI20" s="103" t="s">
        <v>79</v>
      </c>
      <c r="AJ20" s="103"/>
      <c r="AK20" s="103" t="s">
        <v>79</v>
      </c>
      <c r="AL20" s="103" t="s">
        <v>79</v>
      </c>
      <c r="AM20" s="103" t="s">
        <v>79</v>
      </c>
      <c r="AN20" s="103" t="s">
        <v>79</v>
      </c>
    </row>
    <row r="21" spans="1:40">
      <c r="A21" s="48">
        <v>2024</v>
      </c>
      <c r="B21" s="54">
        <v>5172031</v>
      </c>
      <c r="C21" s="54">
        <v>3802143</v>
      </c>
      <c r="D21" s="54">
        <v>5496253</v>
      </c>
      <c r="E21" s="54">
        <v>14470427</v>
      </c>
      <c r="F21" s="33"/>
      <c r="G21" s="54">
        <v>1769899</v>
      </c>
      <c r="H21" s="54">
        <v>963553</v>
      </c>
      <c r="I21" s="54">
        <v>581522</v>
      </c>
      <c r="J21" s="54">
        <v>3314974</v>
      </c>
      <c r="K21" s="54"/>
      <c r="L21" s="54">
        <v>20524</v>
      </c>
      <c r="M21" s="54">
        <v>15088</v>
      </c>
      <c r="N21" s="54">
        <v>21811</v>
      </c>
      <c r="O21" s="54">
        <v>57422</v>
      </c>
      <c r="P21" s="54"/>
      <c r="Q21" s="54">
        <v>7023</v>
      </c>
      <c r="R21" s="54">
        <v>3824</v>
      </c>
      <c r="S21" s="54">
        <v>2308</v>
      </c>
      <c r="T21" s="54">
        <v>13155</v>
      </c>
      <c r="U21" s="102"/>
      <c r="V21" s="104">
        <f t="shared" si="8"/>
        <v>7.3543257662935346E-2</v>
      </c>
      <c r="W21" s="104">
        <f t="shared" si="9"/>
        <v>0.13845921678110606</v>
      </c>
      <c r="X21" s="104">
        <f t="shared" si="10"/>
        <v>8.8210347752332385E-2</v>
      </c>
      <c r="Y21" s="104">
        <f t="shared" si="11"/>
        <v>9.554699126187649E-2</v>
      </c>
      <c r="Z21" s="104"/>
      <c r="AA21" s="104">
        <f t="shared" si="12"/>
        <v>4.0907069808803875E-2</v>
      </c>
      <c r="AB21" s="104">
        <f t="shared" si="13"/>
        <v>-6.3433749693852515E-2</v>
      </c>
      <c r="AC21" s="104">
        <f t="shared" si="14"/>
        <v>-1.0291595197255532E-2</v>
      </c>
      <c r="AD21" s="104">
        <f t="shared" si="15"/>
        <v>-5.318340677709088E-4</v>
      </c>
      <c r="AF21" s="103" t="s">
        <v>79</v>
      </c>
      <c r="AG21" s="103" t="s">
        <v>79</v>
      </c>
      <c r="AH21" s="103" t="s">
        <v>79</v>
      </c>
      <c r="AI21" s="103" t="s">
        <v>79</v>
      </c>
      <c r="AJ21" s="103"/>
      <c r="AK21" s="103" t="s">
        <v>79</v>
      </c>
      <c r="AL21" s="103" t="s">
        <v>79</v>
      </c>
      <c r="AM21" s="103" t="s">
        <v>79</v>
      </c>
      <c r="AN21" s="103" t="s">
        <v>79</v>
      </c>
    </row>
    <row r="22" spans="1:40">
      <c r="A22" s="48"/>
      <c r="B22" s="54"/>
      <c r="C22" s="54"/>
      <c r="D22" s="54"/>
      <c r="E22" s="54"/>
      <c r="F22" s="33"/>
      <c r="G22" s="54"/>
      <c r="H22" s="54"/>
      <c r="I22" s="54"/>
      <c r="J22" s="54"/>
      <c r="K22" s="54"/>
      <c r="L22" s="54"/>
      <c r="M22" s="54"/>
      <c r="N22" s="54"/>
      <c r="O22" s="54"/>
      <c r="P22" s="54"/>
      <c r="Q22" s="54"/>
      <c r="R22" s="54"/>
      <c r="S22" s="54"/>
      <c r="T22" s="54"/>
      <c r="U22" s="102"/>
      <c r="V22" s="104"/>
      <c r="W22" s="104"/>
      <c r="X22" s="104"/>
      <c r="Y22" s="104"/>
      <c r="Z22" s="104"/>
      <c r="AA22" s="104"/>
      <c r="AB22" s="104"/>
      <c r="AC22" s="104"/>
      <c r="AD22" s="104"/>
      <c r="AF22" s="103"/>
      <c r="AG22" s="103"/>
      <c r="AH22" s="103"/>
      <c r="AI22" s="103"/>
      <c r="AJ22" s="103"/>
      <c r="AK22" s="103"/>
      <c r="AL22" s="103"/>
      <c r="AM22" s="103"/>
      <c r="AN22" s="103"/>
    </row>
    <row r="23" spans="1:40">
      <c r="A23" s="127" t="s">
        <v>95</v>
      </c>
      <c r="B23" s="131">
        <v>396773</v>
      </c>
      <c r="C23" s="131">
        <v>276477</v>
      </c>
      <c r="D23" s="131">
        <v>411243</v>
      </c>
      <c r="E23" s="131">
        <v>1084493</v>
      </c>
      <c r="F23" s="132"/>
      <c r="G23" s="131">
        <v>135805</v>
      </c>
      <c r="H23" s="131">
        <v>81195</v>
      </c>
      <c r="I23" s="131">
        <v>44710</v>
      </c>
      <c r="J23" s="131">
        <v>261710</v>
      </c>
      <c r="K23" s="131"/>
      <c r="L23" s="131">
        <v>18894</v>
      </c>
      <c r="M23" s="131">
        <v>13166</v>
      </c>
      <c r="N23" s="131">
        <v>19583</v>
      </c>
      <c r="O23" s="131">
        <v>51643</v>
      </c>
      <c r="P23" s="131"/>
      <c r="Q23" s="131">
        <v>6467</v>
      </c>
      <c r="R23" s="131">
        <v>3866</v>
      </c>
      <c r="S23" s="131">
        <v>2129</v>
      </c>
      <c r="T23" s="131">
        <v>12462</v>
      </c>
      <c r="U23" s="123"/>
      <c r="V23" s="124"/>
      <c r="W23" s="124"/>
      <c r="X23" s="124"/>
      <c r="Y23" s="124"/>
      <c r="Z23" s="124"/>
      <c r="AA23" s="124"/>
      <c r="AB23" s="124"/>
      <c r="AC23" s="124"/>
      <c r="AD23" s="124"/>
      <c r="AE23" s="125"/>
      <c r="AF23" s="126"/>
      <c r="AG23" s="126"/>
      <c r="AH23" s="126"/>
      <c r="AI23" s="126"/>
      <c r="AJ23" s="125"/>
      <c r="AK23" s="126"/>
      <c r="AL23" s="126"/>
      <c r="AM23" s="126"/>
      <c r="AN23" s="126"/>
    </row>
    <row r="24" spans="1:40">
      <c r="A24" s="127" t="s">
        <v>103</v>
      </c>
      <c r="B24" s="131">
        <v>477069</v>
      </c>
      <c r="C24" s="131">
        <v>366479</v>
      </c>
      <c r="D24" s="131">
        <v>540593</v>
      </c>
      <c r="E24" s="131">
        <v>1384141</v>
      </c>
      <c r="F24" s="132"/>
      <c r="G24" s="131">
        <v>142123</v>
      </c>
      <c r="H24" s="131">
        <v>82279</v>
      </c>
      <c r="I24" s="131">
        <v>49865</v>
      </c>
      <c r="J24" s="131">
        <v>274268</v>
      </c>
      <c r="K24" s="131"/>
      <c r="L24" s="131">
        <v>22718</v>
      </c>
      <c r="M24" s="131">
        <v>17451</v>
      </c>
      <c r="N24" s="131">
        <v>25743</v>
      </c>
      <c r="O24" s="131">
        <v>65911</v>
      </c>
      <c r="P24" s="131"/>
      <c r="Q24" s="131">
        <v>6768</v>
      </c>
      <c r="R24" s="131">
        <v>3918</v>
      </c>
      <c r="S24" s="131">
        <v>2375</v>
      </c>
      <c r="T24" s="131">
        <v>13060</v>
      </c>
      <c r="U24" s="123"/>
      <c r="V24" s="124">
        <f t="shared" ref="V24" si="16">L24/L23-1</f>
        <v>0.20239229384989943</v>
      </c>
      <c r="W24" s="124">
        <f t="shared" ref="W24" si="17">M24/M23-1</f>
        <v>0.32545951693756647</v>
      </c>
      <c r="X24" s="124">
        <f t="shared" ref="X24" si="18">N24/N23-1</f>
        <v>0.31455854567737318</v>
      </c>
      <c r="Y24" s="124">
        <f t="shared" ref="Y24" si="19">O24/O23-1</f>
        <v>0.27628139341246638</v>
      </c>
      <c r="Z24" s="124"/>
      <c r="AA24" s="124">
        <f t="shared" ref="AA24" si="20">Q24/Q23-1</f>
        <v>4.6543992577702253E-2</v>
      </c>
      <c r="AB24" s="124">
        <f t="shared" ref="AB24" si="21">R24/R23-1</f>
        <v>1.3450594930160431E-2</v>
      </c>
      <c r="AC24" s="124">
        <f t="shared" ref="AC24" si="22">S24/S23-1</f>
        <v>0.11554720526068585</v>
      </c>
      <c r="AD24" s="124">
        <f t="shared" ref="AD24" si="23">T24/T23-1</f>
        <v>4.7985877066281546E-2</v>
      </c>
      <c r="AE24" s="125"/>
      <c r="AF24" s="126" t="s">
        <v>79</v>
      </c>
      <c r="AG24" s="126" t="s">
        <v>79</v>
      </c>
      <c r="AH24" s="126" t="s">
        <v>79</v>
      </c>
      <c r="AI24" s="126" t="s">
        <v>79</v>
      </c>
      <c r="AJ24" s="125"/>
      <c r="AK24" s="126" t="s">
        <v>79</v>
      </c>
      <c r="AL24" s="126" t="s">
        <v>79</v>
      </c>
      <c r="AM24" s="126" t="s">
        <v>79</v>
      </c>
      <c r="AN24" s="126" t="s">
        <v>79</v>
      </c>
    </row>
    <row r="25" spans="1:40">
      <c r="A25" s="49"/>
      <c r="B25" s="54"/>
      <c r="C25" s="54"/>
      <c r="D25" s="54"/>
      <c r="E25" s="54"/>
      <c r="F25" s="33"/>
      <c r="G25" s="54"/>
      <c r="H25" s="54"/>
      <c r="I25" s="54"/>
      <c r="J25" s="54"/>
      <c r="K25" s="54"/>
      <c r="L25" s="54"/>
      <c r="M25" s="54"/>
      <c r="N25" s="54"/>
      <c r="O25" s="54"/>
      <c r="P25" s="54"/>
      <c r="Q25" s="54"/>
      <c r="R25" s="54"/>
      <c r="S25" s="54"/>
      <c r="T25" s="54"/>
      <c r="U25" s="102"/>
      <c r="V25" s="104"/>
      <c r="W25" s="104"/>
      <c r="X25" s="104"/>
      <c r="Y25" s="104"/>
      <c r="Z25" s="104"/>
      <c r="AA25" s="104"/>
      <c r="AB25" s="104"/>
      <c r="AC25" s="104"/>
      <c r="AD25" s="104"/>
      <c r="AF25" s="103"/>
      <c r="AG25" s="103"/>
      <c r="AH25" s="103"/>
      <c r="AI25" s="103"/>
      <c r="AJ25" s="103"/>
      <c r="AK25" s="103"/>
      <c r="AL25" s="103"/>
      <c r="AM25" s="103"/>
      <c r="AN25" s="103"/>
    </row>
    <row r="26" spans="1:40">
      <c r="A26" s="48" t="s">
        <v>89</v>
      </c>
      <c r="B26" s="54">
        <v>1383637</v>
      </c>
      <c r="C26" s="54">
        <v>988045</v>
      </c>
      <c r="D26" s="54">
        <v>1452981</v>
      </c>
      <c r="E26" s="54">
        <v>3824663</v>
      </c>
      <c r="F26" s="33"/>
      <c r="G26" s="54">
        <v>465135</v>
      </c>
      <c r="H26" s="54">
        <v>320469</v>
      </c>
      <c r="I26" s="54">
        <v>167403</v>
      </c>
      <c r="J26" s="54">
        <v>953008</v>
      </c>
      <c r="K26" s="54"/>
      <c r="L26" s="54">
        <v>21962</v>
      </c>
      <c r="M26" s="54">
        <v>15683</v>
      </c>
      <c r="N26" s="54">
        <v>23063</v>
      </c>
      <c r="O26" s="54">
        <v>60709</v>
      </c>
      <c r="P26" s="54"/>
      <c r="Q26" s="54">
        <v>7383</v>
      </c>
      <c r="R26" s="54">
        <v>5087</v>
      </c>
      <c r="S26" s="54">
        <v>2657</v>
      </c>
      <c r="T26" s="54">
        <v>15127</v>
      </c>
      <c r="U26" s="102"/>
      <c r="V26" s="103" t="s">
        <v>79</v>
      </c>
      <c r="W26" s="103" t="s">
        <v>79</v>
      </c>
      <c r="X26" s="103" t="s">
        <v>79</v>
      </c>
      <c r="Y26" s="103" t="s">
        <v>79</v>
      </c>
      <c r="Z26" s="103"/>
      <c r="AA26" s="103" t="s">
        <v>79</v>
      </c>
      <c r="AB26" s="103" t="s">
        <v>79</v>
      </c>
      <c r="AC26" s="103" t="s">
        <v>79</v>
      </c>
      <c r="AD26" s="103" t="s">
        <v>79</v>
      </c>
      <c r="AF26" s="103" t="s">
        <v>79</v>
      </c>
      <c r="AG26" s="103" t="s">
        <v>79</v>
      </c>
      <c r="AH26" s="103" t="s">
        <v>79</v>
      </c>
      <c r="AI26" s="103" t="s">
        <v>79</v>
      </c>
      <c r="AJ26" s="103"/>
      <c r="AK26" s="103" t="s">
        <v>79</v>
      </c>
      <c r="AL26" s="103" t="s">
        <v>79</v>
      </c>
      <c r="AM26" s="103" t="s">
        <v>79</v>
      </c>
      <c r="AN26" s="103" t="s">
        <v>79</v>
      </c>
    </row>
    <row r="27" spans="1:40">
      <c r="A27" s="48" t="s">
        <v>91</v>
      </c>
      <c r="B27" s="54">
        <v>1027116</v>
      </c>
      <c r="C27" s="54">
        <v>676047</v>
      </c>
      <c r="D27" s="54">
        <v>1111979</v>
      </c>
      <c r="E27" s="54">
        <v>2815142</v>
      </c>
      <c r="F27" s="33"/>
      <c r="G27" s="54">
        <v>406418</v>
      </c>
      <c r="H27" s="54">
        <v>250552</v>
      </c>
      <c r="I27" s="54">
        <v>141970</v>
      </c>
      <c r="J27" s="54">
        <v>798940</v>
      </c>
      <c r="K27" s="54"/>
      <c r="L27" s="54">
        <v>16566</v>
      </c>
      <c r="M27" s="54">
        <v>10904</v>
      </c>
      <c r="N27" s="54">
        <v>17935</v>
      </c>
      <c r="O27" s="54">
        <v>45406</v>
      </c>
      <c r="P27" s="54"/>
      <c r="Q27" s="54">
        <v>6555</v>
      </c>
      <c r="R27" s="54">
        <v>4041</v>
      </c>
      <c r="S27" s="54">
        <v>2290</v>
      </c>
      <c r="T27" s="54">
        <v>12886</v>
      </c>
      <c r="U27" s="102"/>
      <c r="V27" s="103" t="s">
        <v>79</v>
      </c>
      <c r="W27" s="103" t="s">
        <v>79</v>
      </c>
      <c r="X27" s="103" t="s">
        <v>79</v>
      </c>
      <c r="Y27" s="103" t="s">
        <v>79</v>
      </c>
      <c r="Z27" s="103"/>
      <c r="AA27" s="103" t="s">
        <v>79</v>
      </c>
      <c r="AB27" s="103" t="s">
        <v>79</v>
      </c>
      <c r="AC27" s="103" t="s">
        <v>79</v>
      </c>
      <c r="AD27" s="103" t="s">
        <v>79</v>
      </c>
      <c r="AF27" s="104">
        <f t="shared" ref="AF27:AF32" si="24">L27/L26-1</f>
        <v>-0.24569711319551957</v>
      </c>
      <c r="AG27" s="104">
        <f t="shared" ref="AG27:AG32" si="25">M27/M26-1</f>
        <v>-0.30472486131479948</v>
      </c>
      <c r="AH27" s="104">
        <f t="shared" ref="AH27:AH32" si="26">N27/N26-1</f>
        <v>-0.22234748298139873</v>
      </c>
      <c r="AI27" s="104">
        <f t="shared" ref="AI27:AI32" si="27">O27/O26-1</f>
        <v>-0.25207135680047443</v>
      </c>
      <c r="AJ27" s="104"/>
      <c r="AK27" s="104">
        <f t="shared" ref="AK27:AK32" si="28">Q27/Q26-1</f>
        <v>-0.11214953271028039</v>
      </c>
      <c r="AL27" s="104">
        <f t="shared" ref="AL27:AL32" si="29">R27/R26-1</f>
        <v>-0.2056221741694515</v>
      </c>
      <c r="AM27" s="104">
        <f t="shared" ref="AM27:AM32" si="30">S27/S26-1</f>
        <v>-0.13812570568310123</v>
      </c>
      <c r="AN27" s="104">
        <f t="shared" ref="AN27:AN32" si="31">T27/T26-1</f>
        <v>-0.14814569974218283</v>
      </c>
    </row>
    <row r="28" spans="1:40">
      <c r="A28" s="48" t="s">
        <v>92</v>
      </c>
      <c r="B28" s="54">
        <v>1057592</v>
      </c>
      <c r="C28" s="54">
        <v>704917</v>
      </c>
      <c r="D28" s="54">
        <v>1117536</v>
      </c>
      <c r="E28" s="54">
        <v>2880045</v>
      </c>
      <c r="F28" s="33"/>
      <c r="G28" s="54">
        <v>404056</v>
      </c>
      <c r="H28" s="54">
        <v>228946</v>
      </c>
      <c r="I28" s="54">
        <v>133799</v>
      </c>
      <c r="J28" s="54">
        <v>766801</v>
      </c>
      <c r="K28" s="54"/>
      <c r="L28" s="54">
        <v>17058</v>
      </c>
      <c r="M28" s="54">
        <v>11370</v>
      </c>
      <c r="N28" s="54">
        <v>18025</v>
      </c>
      <c r="O28" s="54">
        <v>46452</v>
      </c>
      <c r="P28" s="54"/>
      <c r="Q28" s="54">
        <v>6517</v>
      </c>
      <c r="R28" s="54">
        <v>3693</v>
      </c>
      <c r="S28" s="54">
        <v>2158</v>
      </c>
      <c r="T28" s="54">
        <v>12368</v>
      </c>
      <c r="U28" s="102"/>
      <c r="V28" s="103" t="s">
        <v>79</v>
      </c>
      <c r="W28" s="103" t="s">
        <v>79</v>
      </c>
      <c r="X28" s="103" t="s">
        <v>79</v>
      </c>
      <c r="Y28" s="103" t="s">
        <v>79</v>
      </c>
      <c r="Z28" s="103"/>
      <c r="AA28" s="103" t="s">
        <v>79</v>
      </c>
      <c r="AB28" s="103" t="s">
        <v>79</v>
      </c>
      <c r="AC28" s="103" t="s">
        <v>79</v>
      </c>
      <c r="AD28" s="103" t="s">
        <v>79</v>
      </c>
      <c r="AF28" s="104">
        <f t="shared" si="24"/>
        <v>2.9699384281057561E-2</v>
      </c>
      <c r="AG28" s="104">
        <f t="shared" si="25"/>
        <v>4.2736610418195209E-2</v>
      </c>
      <c r="AH28" s="104">
        <f t="shared" si="26"/>
        <v>5.0181209924728964E-3</v>
      </c>
      <c r="AI28" s="104">
        <f t="shared" si="27"/>
        <v>2.3036603092102315E-2</v>
      </c>
      <c r="AJ28" s="104"/>
      <c r="AK28" s="104">
        <f t="shared" si="28"/>
        <v>-5.7971014492753659E-3</v>
      </c>
      <c r="AL28" s="104">
        <f t="shared" si="29"/>
        <v>-8.6117297698589446E-2</v>
      </c>
      <c r="AM28" s="104">
        <f t="shared" si="30"/>
        <v>-5.7641921397379892E-2</v>
      </c>
      <c r="AN28" s="104">
        <f t="shared" si="31"/>
        <v>-4.0198665218066143E-2</v>
      </c>
    </row>
    <row r="29" spans="1:40">
      <c r="A29" s="48" t="s">
        <v>93</v>
      </c>
      <c r="B29" s="54">
        <v>1172092</v>
      </c>
      <c r="C29" s="54">
        <v>774716</v>
      </c>
      <c r="D29" s="54">
        <v>1224016</v>
      </c>
      <c r="E29" s="54">
        <v>3170824</v>
      </c>
      <c r="F29" s="33"/>
      <c r="G29" s="54">
        <v>408230</v>
      </c>
      <c r="H29" s="54">
        <v>236851</v>
      </c>
      <c r="I29" s="54">
        <v>138711</v>
      </c>
      <c r="J29" s="54">
        <v>783792</v>
      </c>
      <c r="K29" s="54"/>
      <c r="L29" s="54">
        <v>18605</v>
      </c>
      <c r="M29" s="54">
        <v>12297</v>
      </c>
      <c r="N29" s="54">
        <v>19429</v>
      </c>
      <c r="O29" s="54">
        <v>50331</v>
      </c>
      <c r="P29" s="54"/>
      <c r="Q29" s="54">
        <v>6480</v>
      </c>
      <c r="R29" s="54">
        <v>3760</v>
      </c>
      <c r="S29" s="54">
        <v>2202</v>
      </c>
      <c r="T29" s="54">
        <v>12441</v>
      </c>
      <c r="U29" s="102"/>
      <c r="V29" s="103" t="s">
        <v>79</v>
      </c>
      <c r="W29" s="103" t="s">
        <v>79</v>
      </c>
      <c r="X29" s="103" t="s">
        <v>79</v>
      </c>
      <c r="Y29" s="103" t="s">
        <v>79</v>
      </c>
      <c r="Z29" s="103"/>
      <c r="AA29" s="103" t="s">
        <v>79</v>
      </c>
      <c r="AB29" s="103" t="s">
        <v>79</v>
      </c>
      <c r="AC29" s="103" t="s">
        <v>79</v>
      </c>
      <c r="AD29" s="103" t="s">
        <v>79</v>
      </c>
      <c r="AF29" s="104">
        <f t="shared" si="24"/>
        <v>9.0690585062727092E-2</v>
      </c>
      <c r="AG29" s="104">
        <f t="shared" si="25"/>
        <v>8.1530343007915507E-2</v>
      </c>
      <c r="AH29" s="104">
        <f t="shared" si="26"/>
        <v>7.7891816920943047E-2</v>
      </c>
      <c r="AI29" s="104">
        <f t="shared" si="27"/>
        <v>8.3505554120382408E-2</v>
      </c>
      <c r="AJ29" s="104"/>
      <c r="AK29" s="104">
        <f t="shared" si="28"/>
        <v>-5.6774589535062425E-3</v>
      </c>
      <c r="AL29" s="104">
        <f t="shared" si="29"/>
        <v>1.8142431627403255E-2</v>
      </c>
      <c r="AM29" s="104">
        <f t="shared" si="30"/>
        <v>2.0389249304912038E-2</v>
      </c>
      <c r="AN29" s="104">
        <f t="shared" si="31"/>
        <v>5.9023285899093558E-3</v>
      </c>
    </row>
    <row r="30" spans="1:40">
      <c r="A30" s="48" t="s">
        <v>94</v>
      </c>
      <c r="B30" s="54">
        <v>1522791</v>
      </c>
      <c r="C30" s="54">
        <v>1157567</v>
      </c>
      <c r="D30" s="54">
        <v>1557195</v>
      </c>
      <c r="E30" s="54">
        <v>4237553</v>
      </c>
      <c r="F30" s="33"/>
      <c r="G30" s="54">
        <v>468024</v>
      </c>
      <c r="H30" s="54">
        <v>304449</v>
      </c>
      <c r="I30" s="54">
        <v>168404</v>
      </c>
      <c r="J30" s="54">
        <v>940877</v>
      </c>
      <c r="K30" s="54"/>
      <c r="L30" s="54">
        <v>24171</v>
      </c>
      <c r="M30" s="54">
        <v>18374</v>
      </c>
      <c r="N30" s="54">
        <v>24717</v>
      </c>
      <c r="O30" s="54">
        <v>67263</v>
      </c>
      <c r="P30" s="54"/>
      <c r="Q30" s="54">
        <v>7429</v>
      </c>
      <c r="R30" s="54">
        <v>4833</v>
      </c>
      <c r="S30" s="54">
        <v>2673</v>
      </c>
      <c r="T30" s="54">
        <v>14935</v>
      </c>
      <c r="U30" s="102"/>
      <c r="V30" s="104">
        <f t="shared" ref="V30:V32" si="32">L30/L26-1</f>
        <v>0.10058282487933701</v>
      </c>
      <c r="W30" s="104">
        <f t="shared" ref="W30:AD32" si="33">M30/M26-1</f>
        <v>0.17158706880061203</v>
      </c>
      <c r="X30" s="104">
        <f t="shared" si="33"/>
        <v>7.1716602350084591E-2</v>
      </c>
      <c r="Y30" s="104">
        <f t="shared" si="33"/>
        <v>0.10795763395872116</v>
      </c>
      <c r="Z30" s="104"/>
      <c r="AA30" s="104">
        <f t="shared" si="33"/>
        <v>6.230529595015577E-3</v>
      </c>
      <c r="AB30" s="104">
        <f t="shared" si="33"/>
        <v>-4.9931197169254982E-2</v>
      </c>
      <c r="AC30" s="104">
        <f t="shared" si="33"/>
        <v>6.021829130598455E-3</v>
      </c>
      <c r="AD30" s="104">
        <f t="shared" si="33"/>
        <v>-1.2692536524095965E-2</v>
      </c>
      <c r="AF30" s="104">
        <f t="shared" si="24"/>
        <v>0.29916689062080093</v>
      </c>
      <c r="AG30" s="104">
        <f t="shared" si="25"/>
        <v>0.49418557371716676</v>
      </c>
      <c r="AH30" s="104">
        <f t="shared" si="26"/>
        <v>0.27217046682793766</v>
      </c>
      <c r="AI30" s="104">
        <f t="shared" si="27"/>
        <v>0.33641294629552365</v>
      </c>
      <c r="AJ30" s="104"/>
      <c r="AK30" s="104">
        <f t="shared" si="28"/>
        <v>0.14645061728395059</v>
      </c>
      <c r="AL30" s="104">
        <f t="shared" si="29"/>
        <v>0.28537234042553195</v>
      </c>
      <c r="AM30" s="104">
        <f t="shared" si="30"/>
        <v>0.21389645776566768</v>
      </c>
      <c r="AN30" s="104">
        <f t="shared" si="31"/>
        <v>0.20046620046620056</v>
      </c>
    </row>
    <row r="31" spans="1:40">
      <c r="A31" s="48" t="s">
        <v>96</v>
      </c>
      <c r="B31" s="54">
        <v>1133252</v>
      </c>
      <c r="C31" s="54">
        <v>809362</v>
      </c>
      <c r="D31" s="54">
        <v>1193433</v>
      </c>
      <c r="E31" s="54">
        <v>3136047</v>
      </c>
      <c r="F31" s="33"/>
      <c r="G31" s="54">
        <v>397855</v>
      </c>
      <c r="H31" s="54">
        <v>229723</v>
      </c>
      <c r="I31" s="54">
        <v>130427</v>
      </c>
      <c r="J31" s="54">
        <v>758005</v>
      </c>
      <c r="K31" s="54"/>
      <c r="L31" s="54">
        <v>18578</v>
      </c>
      <c r="M31" s="54">
        <v>13268</v>
      </c>
      <c r="N31" s="54">
        <v>19564</v>
      </c>
      <c r="O31" s="54">
        <v>51411</v>
      </c>
      <c r="P31" s="54"/>
      <c r="Q31" s="54">
        <v>6522</v>
      </c>
      <c r="R31" s="54">
        <v>3766</v>
      </c>
      <c r="S31" s="54">
        <v>2138</v>
      </c>
      <c r="T31" s="54">
        <v>12426</v>
      </c>
      <c r="U31" s="102"/>
      <c r="V31" s="104">
        <f t="shared" si="32"/>
        <v>0.12145357962091019</v>
      </c>
      <c r="W31" s="104">
        <f t="shared" si="33"/>
        <v>0.21680117388114462</v>
      </c>
      <c r="X31" s="104">
        <f t="shared" si="33"/>
        <v>9.0827989963758071E-2</v>
      </c>
      <c r="Y31" s="104">
        <f t="shared" si="33"/>
        <v>0.13225124432894342</v>
      </c>
      <c r="Z31" s="104"/>
      <c r="AA31" s="104">
        <f t="shared" si="33"/>
        <v>-5.034324942791768E-3</v>
      </c>
      <c r="AB31" s="104">
        <f t="shared" si="33"/>
        <v>-6.8052462261816382E-2</v>
      </c>
      <c r="AC31" s="104">
        <f t="shared" si="33"/>
        <v>-6.6375545851528384E-2</v>
      </c>
      <c r="AD31" s="104">
        <f t="shared" si="33"/>
        <v>-3.5697656371255659E-2</v>
      </c>
      <c r="AF31" s="104">
        <f t="shared" si="24"/>
        <v>-0.23139299160150595</v>
      </c>
      <c r="AG31" s="104">
        <f t="shared" si="25"/>
        <v>-0.27789267443126153</v>
      </c>
      <c r="AH31" s="104">
        <f t="shared" si="26"/>
        <v>-0.20847999352672253</v>
      </c>
      <c r="AI31" s="104">
        <f t="shared" si="27"/>
        <v>-0.23567191472280447</v>
      </c>
      <c r="AJ31" s="104"/>
      <c r="AK31" s="104">
        <f t="shared" si="28"/>
        <v>-0.12208911024363978</v>
      </c>
      <c r="AL31" s="104">
        <f t="shared" si="29"/>
        <v>-0.22077384647217047</v>
      </c>
      <c r="AM31" s="104">
        <f t="shared" si="30"/>
        <v>-0.20014964459408902</v>
      </c>
      <c r="AN31" s="104">
        <f t="shared" si="31"/>
        <v>-0.1679946434549715</v>
      </c>
    </row>
    <row r="32" spans="1:40">
      <c r="A32" s="48" t="s">
        <v>97</v>
      </c>
      <c r="B32" s="54">
        <v>1346204</v>
      </c>
      <c r="C32" s="54">
        <v>1016397</v>
      </c>
      <c r="D32" s="54">
        <v>1407016</v>
      </c>
      <c r="E32" s="54">
        <v>3769617</v>
      </c>
      <c r="F32" s="33"/>
      <c r="G32" s="54">
        <v>464197</v>
      </c>
      <c r="H32" s="54">
        <v>243083</v>
      </c>
      <c r="I32" s="54">
        <v>145885</v>
      </c>
      <c r="J32" s="54">
        <v>853164</v>
      </c>
      <c r="K32" s="54"/>
      <c r="L32" s="54">
        <v>21368</v>
      </c>
      <c r="M32" s="54">
        <v>16133</v>
      </c>
      <c r="N32" s="54">
        <v>22334</v>
      </c>
      <c r="O32" s="54">
        <v>59835</v>
      </c>
      <c r="P32" s="54"/>
      <c r="Q32" s="54">
        <v>7368</v>
      </c>
      <c r="R32" s="54">
        <v>3858</v>
      </c>
      <c r="S32" s="54">
        <v>2316</v>
      </c>
      <c r="T32" s="54">
        <v>13542</v>
      </c>
      <c r="U32" s="102"/>
      <c r="V32" s="104">
        <f t="shared" si="32"/>
        <v>0.25266737014890372</v>
      </c>
      <c r="W32" s="104">
        <f t="shared" si="33"/>
        <v>0.41890941072999111</v>
      </c>
      <c r="X32" s="104">
        <f t="shared" si="33"/>
        <v>0.23905686546463256</v>
      </c>
      <c r="Y32" s="104">
        <f t="shared" si="33"/>
        <v>0.28810384913459064</v>
      </c>
      <c r="Z32" s="104"/>
      <c r="AA32" s="104">
        <f t="shared" si="33"/>
        <v>0.13058155593064291</v>
      </c>
      <c r="AB32" s="104">
        <f t="shared" si="33"/>
        <v>4.467912266450047E-2</v>
      </c>
      <c r="AC32" s="104">
        <f t="shared" si="33"/>
        <v>7.3215940685820158E-2</v>
      </c>
      <c r="AD32" s="104">
        <f t="shared" si="33"/>
        <v>9.4922380336351919E-2</v>
      </c>
      <c r="AF32" s="104">
        <f t="shared" si="24"/>
        <v>0.15017762945419322</v>
      </c>
      <c r="AG32" s="104">
        <f t="shared" si="25"/>
        <v>0.21593307205305989</v>
      </c>
      <c r="AH32" s="104">
        <f t="shared" si="26"/>
        <v>0.14158658760989562</v>
      </c>
      <c r="AI32" s="104">
        <f t="shared" si="27"/>
        <v>0.16385598412791036</v>
      </c>
      <c r="AJ32" s="104"/>
      <c r="AK32" s="104">
        <f t="shared" si="28"/>
        <v>0.12971481140754371</v>
      </c>
      <c r="AL32" s="104">
        <f t="shared" si="29"/>
        <v>2.4429102496017041E-2</v>
      </c>
      <c r="AM32" s="104">
        <f t="shared" si="30"/>
        <v>8.3255378858746454E-2</v>
      </c>
      <c r="AN32" s="104">
        <f t="shared" si="31"/>
        <v>8.9811685176243383E-2</v>
      </c>
    </row>
    <row r="33" spans="1:40">
      <c r="A33" s="48" t="s">
        <v>98</v>
      </c>
      <c r="B33" s="54">
        <v>1301650</v>
      </c>
      <c r="C33" s="54">
        <v>906213</v>
      </c>
      <c r="D33" s="54">
        <v>1378441</v>
      </c>
      <c r="E33" s="54">
        <v>3586304</v>
      </c>
      <c r="F33" s="33"/>
      <c r="G33" s="54">
        <v>451723</v>
      </c>
      <c r="H33" s="54">
        <v>234438</v>
      </c>
      <c r="I33" s="54">
        <v>149322</v>
      </c>
      <c r="J33" s="54">
        <v>835483</v>
      </c>
      <c r="K33" s="54"/>
      <c r="L33" s="54">
        <v>20338</v>
      </c>
      <c r="M33" s="54">
        <v>14160</v>
      </c>
      <c r="N33" s="54">
        <v>21538</v>
      </c>
      <c r="O33" s="54">
        <v>56036</v>
      </c>
      <c r="P33" s="54"/>
      <c r="Q33" s="54">
        <v>7058</v>
      </c>
      <c r="R33" s="54">
        <v>3663</v>
      </c>
      <c r="S33" s="54">
        <v>2333</v>
      </c>
      <c r="T33" s="54">
        <v>13054</v>
      </c>
      <c r="U33" s="102"/>
      <c r="V33" s="104">
        <f t="shared" ref="V33:V34" si="34">L33/L29-1</f>
        <v>9.3147003493684544E-2</v>
      </c>
      <c r="W33" s="104">
        <f t="shared" ref="W33:W34" si="35">M33/M29-1</f>
        <v>0.15150036594291283</v>
      </c>
      <c r="X33" s="104">
        <f t="shared" ref="X33:X34" si="36">N33/N29-1</f>
        <v>0.10854907612332076</v>
      </c>
      <c r="Y33" s="104">
        <f t="shared" ref="Y33:Y34" si="37">O33/O29-1</f>
        <v>0.11334962547932692</v>
      </c>
      <c r="Z33" s="104"/>
      <c r="AA33" s="104">
        <f t="shared" ref="AA33:AA34" si="38">Q33/Q29-1</f>
        <v>8.9197530864197461E-2</v>
      </c>
      <c r="AB33" s="104">
        <f t="shared" ref="AB33:AB34" si="39">R33/R29-1</f>
        <v>-2.5797872340425521E-2</v>
      </c>
      <c r="AC33" s="104">
        <f t="shared" ref="AC33:AC34" si="40">S33/S29-1</f>
        <v>5.9491371480472344E-2</v>
      </c>
      <c r="AD33" s="104">
        <f t="shared" ref="AD33:AD34" si="41">T33/T29-1</f>
        <v>4.9272566513945737E-2</v>
      </c>
      <c r="AF33" s="104">
        <f t="shared" ref="AF33:AF34" si="42">L33/L32-1</f>
        <v>-4.8202920254586279E-2</v>
      </c>
      <c r="AG33" s="104">
        <f t="shared" ref="AG33:AG34" si="43">M33/M32-1</f>
        <v>-0.12229591520485961</v>
      </c>
      <c r="AH33" s="104">
        <f t="shared" ref="AH33:AH34" si="44">N33/N32-1</f>
        <v>-3.564072714247335E-2</v>
      </c>
      <c r="AI33" s="104">
        <f t="shared" ref="AI33:AI34" si="45">O33/O32-1</f>
        <v>-6.3491267652711625E-2</v>
      </c>
      <c r="AJ33" s="104"/>
      <c r="AK33" s="104">
        <f t="shared" ref="AK33:AK34" si="46">Q33/Q32-1</f>
        <v>-4.2073832790445187E-2</v>
      </c>
      <c r="AL33" s="104">
        <f t="shared" ref="AL33:AL34" si="47">R33/R32-1</f>
        <v>-5.0544323483670328E-2</v>
      </c>
      <c r="AM33" s="104">
        <f t="shared" ref="AM33:AM34" si="48">S33/S32-1</f>
        <v>7.3402417962002975E-3</v>
      </c>
      <c r="AN33" s="104">
        <f t="shared" ref="AN33:AN34" si="49">T33/T32-1</f>
        <v>-3.6036036036036001E-2</v>
      </c>
    </row>
    <row r="34" spans="1:40">
      <c r="A34" s="48" t="s">
        <v>101</v>
      </c>
      <c r="B34" s="54">
        <v>1390916</v>
      </c>
      <c r="C34" s="54">
        <v>1070155</v>
      </c>
      <c r="D34" s="54">
        <v>1517416</v>
      </c>
      <c r="E34" s="54">
        <v>3978487</v>
      </c>
      <c r="F34" s="33"/>
      <c r="G34" s="54">
        <v>456111</v>
      </c>
      <c r="H34" s="54">
        <v>256326</v>
      </c>
      <c r="I34" s="54">
        <v>155921</v>
      </c>
      <c r="J34" s="54">
        <v>868357</v>
      </c>
      <c r="K34" s="54"/>
      <c r="L34" s="54">
        <v>21733</v>
      </c>
      <c r="M34" s="54">
        <v>16721</v>
      </c>
      <c r="N34" s="54">
        <v>23710</v>
      </c>
      <c r="O34" s="54">
        <v>62164</v>
      </c>
      <c r="P34" s="54"/>
      <c r="Q34" s="54">
        <v>7127</v>
      </c>
      <c r="R34" s="54">
        <v>4005</v>
      </c>
      <c r="S34" s="54">
        <v>2436</v>
      </c>
      <c r="T34" s="54">
        <v>13568</v>
      </c>
      <c r="U34" s="102"/>
      <c r="V34" s="104">
        <f t="shared" si="34"/>
        <v>-0.10086467254147535</v>
      </c>
      <c r="W34" s="104">
        <f t="shared" si="35"/>
        <v>-8.996407967780562E-2</v>
      </c>
      <c r="X34" s="104">
        <f t="shared" si="36"/>
        <v>-4.0741190273900552E-2</v>
      </c>
      <c r="Y34" s="104">
        <f t="shared" si="37"/>
        <v>-7.5806907214962194E-2</v>
      </c>
      <c r="Z34" s="104"/>
      <c r="AA34" s="104">
        <f t="shared" si="38"/>
        <v>-4.0651500874949509E-2</v>
      </c>
      <c r="AB34" s="104">
        <f t="shared" si="39"/>
        <v>-0.17132216014897583</v>
      </c>
      <c r="AC34" s="104">
        <f t="shared" si="40"/>
        <v>-8.8664421997755372E-2</v>
      </c>
      <c r="AD34" s="104">
        <f t="shared" si="41"/>
        <v>-9.1529963173752948E-2</v>
      </c>
      <c r="AF34" s="104">
        <f t="shared" si="42"/>
        <v>6.859081522273569E-2</v>
      </c>
      <c r="AG34" s="104">
        <f t="shared" si="43"/>
        <v>0.18086158192090385</v>
      </c>
      <c r="AH34" s="104">
        <f t="shared" si="44"/>
        <v>0.10084501810753088</v>
      </c>
      <c r="AI34" s="104">
        <f t="shared" si="45"/>
        <v>0.10935826968377471</v>
      </c>
      <c r="AJ34" s="104"/>
      <c r="AK34" s="104">
        <f t="shared" si="46"/>
        <v>9.7761405497307496E-3</v>
      </c>
      <c r="AL34" s="104">
        <f t="shared" si="47"/>
        <v>9.3366093366093361E-2</v>
      </c>
      <c r="AM34" s="104">
        <f t="shared" si="48"/>
        <v>4.4149164166309429E-2</v>
      </c>
      <c r="AN34" s="104">
        <f t="shared" si="49"/>
        <v>3.9374904243909992E-2</v>
      </c>
    </row>
    <row r="36" spans="1:40">
      <c r="A36" s="49">
        <v>45322</v>
      </c>
      <c r="B36" s="54">
        <v>396773</v>
      </c>
      <c r="C36" s="54">
        <v>276477</v>
      </c>
      <c r="D36" s="54">
        <v>411243</v>
      </c>
      <c r="E36" s="54">
        <v>1084493</v>
      </c>
      <c r="F36" s="54"/>
      <c r="G36" s="54">
        <v>135805</v>
      </c>
      <c r="H36" s="54">
        <v>81195</v>
      </c>
      <c r="I36" s="54">
        <v>44710</v>
      </c>
      <c r="J36" s="54">
        <v>261710</v>
      </c>
      <c r="K36" s="54"/>
      <c r="L36" s="54">
        <v>18894</v>
      </c>
      <c r="M36" s="54">
        <v>13166</v>
      </c>
      <c r="N36" s="54">
        <v>19583</v>
      </c>
      <c r="O36" s="54">
        <v>51643</v>
      </c>
      <c r="P36" s="54"/>
      <c r="Q36" s="54">
        <v>6467</v>
      </c>
      <c r="R36" s="54">
        <v>3866</v>
      </c>
      <c r="S36" s="54">
        <v>2129</v>
      </c>
      <c r="T36" s="54">
        <v>12462</v>
      </c>
      <c r="U36" s="105"/>
      <c r="V36" s="103" t="s">
        <v>79</v>
      </c>
      <c r="W36" s="103" t="s">
        <v>79</v>
      </c>
      <c r="X36" s="103" t="s">
        <v>79</v>
      </c>
      <c r="Y36" s="103" t="s">
        <v>79</v>
      </c>
      <c r="Z36" s="103"/>
      <c r="AA36" s="103" t="s">
        <v>79</v>
      </c>
      <c r="AB36" s="103" t="s">
        <v>79</v>
      </c>
      <c r="AC36" s="103" t="s">
        <v>79</v>
      </c>
      <c r="AD36" s="103" t="s">
        <v>79</v>
      </c>
      <c r="AF36" s="103" t="s">
        <v>79</v>
      </c>
      <c r="AG36" s="103" t="s">
        <v>79</v>
      </c>
      <c r="AH36" s="103" t="s">
        <v>79</v>
      </c>
      <c r="AI36" s="103" t="s">
        <v>79</v>
      </c>
      <c r="AJ36" s="103"/>
      <c r="AK36" s="103" t="s">
        <v>79</v>
      </c>
      <c r="AL36" s="103" t="s">
        <v>79</v>
      </c>
      <c r="AM36" s="103" t="s">
        <v>79</v>
      </c>
      <c r="AN36" s="103" t="s">
        <v>79</v>
      </c>
    </row>
    <row r="37" spans="1:40">
      <c r="A37" s="49">
        <v>45351</v>
      </c>
      <c r="B37" s="54">
        <v>365761</v>
      </c>
      <c r="C37" s="54">
        <v>260232</v>
      </c>
      <c r="D37" s="54">
        <v>384448</v>
      </c>
      <c r="E37" s="54">
        <v>1010441</v>
      </c>
      <c r="F37" s="54"/>
      <c r="G37" s="54">
        <v>130134</v>
      </c>
      <c r="H37" s="54">
        <v>77882</v>
      </c>
      <c r="I37" s="54">
        <v>43862</v>
      </c>
      <c r="J37" s="54">
        <v>251878</v>
      </c>
      <c r="K37" s="54"/>
      <c r="L37" s="54">
        <v>18288</v>
      </c>
      <c r="M37" s="54">
        <v>13012</v>
      </c>
      <c r="N37" s="54">
        <v>19222</v>
      </c>
      <c r="O37" s="54">
        <v>50522</v>
      </c>
      <c r="P37" s="54"/>
      <c r="Q37" s="54">
        <v>6507</v>
      </c>
      <c r="R37" s="54">
        <v>3894</v>
      </c>
      <c r="S37" s="54">
        <v>2193</v>
      </c>
      <c r="T37" s="54">
        <v>12594</v>
      </c>
      <c r="U37" s="105"/>
      <c r="V37" s="103" t="s">
        <v>79</v>
      </c>
      <c r="W37" s="103" t="s">
        <v>79</v>
      </c>
      <c r="X37" s="103" t="s">
        <v>79</v>
      </c>
      <c r="Y37" s="103" t="s">
        <v>79</v>
      </c>
      <c r="Z37" s="103"/>
      <c r="AA37" s="103" t="s">
        <v>79</v>
      </c>
      <c r="AB37" s="103" t="s">
        <v>79</v>
      </c>
      <c r="AC37" s="103" t="s">
        <v>79</v>
      </c>
      <c r="AD37" s="103" t="s">
        <v>79</v>
      </c>
      <c r="AF37" s="104">
        <f t="shared" ref="AF37:AF42" si="50">L37/L36-1</f>
        <v>-3.2073674182280132E-2</v>
      </c>
      <c r="AG37" s="104">
        <f t="shared" ref="AG37:AG42" si="51">M37/M36-1</f>
        <v>-1.1696794774418984E-2</v>
      </c>
      <c r="AH37" s="104">
        <f t="shared" ref="AH37:AH42" si="52">N37/N36-1</f>
        <v>-1.8434356329469437E-2</v>
      </c>
      <c r="AI37" s="104">
        <f t="shared" ref="AI37:AI42" si="53">O37/O36-1</f>
        <v>-2.1706717270491671E-2</v>
      </c>
      <c r="AJ37" s="104"/>
      <c r="AK37" s="104">
        <f t="shared" ref="AK37:AK42" si="54">Q37/Q36-1</f>
        <v>6.1852481830833028E-3</v>
      </c>
      <c r="AL37" s="104">
        <f t="shared" ref="AL37:AL42" si="55">R37/R36-1</f>
        <v>7.2426280393171893E-3</v>
      </c>
      <c r="AM37" s="104">
        <f t="shared" ref="AM37:AM42" si="56">S37/S36-1</f>
        <v>3.0061061531235334E-2</v>
      </c>
      <c r="AN37" s="104">
        <f t="shared" ref="AN37:AN42" si="57">T37/T36-1</f>
        <v>1.0592200288878084E-2</v>
      </c>
    </row>
    <row r="38" spans="1:40">
      <c r="A38" s="49">
        <v>45382</v>
      </c>
      <c r="B38" s="54">
        <v>370718</v>
      </c>
      <c r="C38" s="54">
        <v>272653</v>
      </c>
      <c r="D38" s="54">
        <v>397742</v>
      </c>
      <c r="E38" s="54">
        <v>1041113</v>
      </c>
      <c r="F38" s="54"/>
      <c r="G38" s="54">
        <v>131916</v>
      </c>
      <c r="H38" s="54">
        <v>70646</v>
      </c>
      <c r="I38" s="54">
        <v>41855</v>
      </c>
      <c r="J38" s="54">
        <v>244417</v>
      </c>
      <c r="K38" s="54"/>
      <c r="L38" s="54">
        <v>18536</v>
      </c>
      <c r="M38" s="54">
        <v>13633</v>
      </c>
      <c r="N38" s="54">
        <v>19887</v>
      </c>
      <c r="O38" s="54">
        <v>52056</v>
      </c>
      <c r="P38" s="54"/>
      <c r="Q38" s="54">
        <v>6596</v>
      </c>
      <c r="R38" s="54">
        <v>3532</v>
      </c>
      <c r="S38" s="54">
        <v>2093</v>
      </c>
      <c r="T38" s="54">
        <v>12221</v>
      </c>
      <c r="U38" s="105"/>
      <c r="V38" s="103" t="s">
        <v>79</v>
      </c>
      <c r="W38" s="103" t="s">
        <v>79</v>
      </c>
      <c r="X38" s="103" t="s">
        <v>79</v>
      </c>
      <c r="Y38" s="103" t="s">
        <v>79</v>
      </c>
      <c r="Z38" s="103"/>
      <c r="AA38" s="103" t="s">
        <v>79</v>
      </c>
      <c r="AB38" s="103" t="s">
        <v>79</v>
      </c>
      <c r="AC38" s="103" t="s">
        <v>79</v>
      </c>
      <c r="AD38" s="103" t="s">
        <v>79</v>
      </c>
      <c r="AF38" s="104">
        <f t="shared" si="50"/>
        <v>1.3560804899387602E-2</v>
      </c>
      <c r="AG38" s="104">
        <f t="shared" si="51"/>
        <v>4.7725176759913834E-2</v>
      </c>
      <c r="AH38" s="104">
        <f t="shared" si="52"/>
        <v>3.4595775673707196E-2</v>
      </c>
      <c r="AI38" s="104">
        <f t="shared" si="53"/>
        <v>3.0363010173785732E-2</v>
      </c>
      <c r="AJ38" s="104"/>
      <c r="AK38" s="104">
        <f t="shared" si="54"/>
        <v>1.3677577992930789E-2</v>
      </c>
      <c r="AL38" s="104">
        <f t="shared" si="55"/>
        <v>-9.2963533641499785E-2</v>
      </c>
      <c r="AM38" s="104">
        <f t="shared" si="56"/>
        <v>-4.5599635202918432E-2</v>
      </c>
      <c r="AN38" s="104">
        <f t="shared" si="57"/>
        <v>-2.9617278068921671E-2</v>
      </c>
    </row>
    <row r="39" spans="1:40">
      <c r="A39" s="49">
        <v>45412</v>
      </c>
      <c r="B39" s="54">
        <v>457254</v>
      </c>
      <c r="C39" s="54">
        <v>346913</v>
      </c>
      <c r="D39" s="54">
        <v>484045</v>
      </c>
      <c r="E39" s="54">
        <v>1288212</v>
      </c>
      <c r="F39" s="54"/>
      <c r="G39" s="54">
        <v>146424</v>
      </c>
      <c r="H39" s="54">
        <v>83295</v>
      </c>
      <c r="I39" s="54">
        <v>47789</v>
      </c>
      <c r="J39" s="54">
        <v>277508</v>
      </c>
      <c r="K39" s="54"/>
      <c r="L39" s="54">
        <v>20784</v>
      </c>
      <c r="M39" s="54">
        <v>15769</v>
      </c>
      <c r="N39" s="54">
        <v>22002</v>
      </c>
      <c r="O39" s="54">
        <v>58555</v>
      </c>
      <c r="P39" s="54"/>
      <c r="Q39" s="54">
        <v>6656</v>
      </c>
      <c r="R39" s="54">
        <v>3786</v>
      </c>
      <c r="S39" s="54">
        <v>2172</v>
      </c>
      <c r="T39" s="54">
        <v>12614</v>
      </c>
      <c r="U39" s="105"/>
      <c r="V39" s="103" t="s">
        <v>79</v>
      </c>
      <c r="W39" s="103" t="s">
        <v>79</v>
      </c>
      <c r="X39" s="103" t="s">
        <v>79</v>
      </c>
      <c r="Y39" s="103" t="s">
        <v>79</v>
      </c>
      <c r="Z39" s="103"/>
      <c r="AA39" s="103" t="s">
        <v>79</v>
      </c>
      <c r="AB39" s="103" t="s">
        <v>79</v>
      </c>
      <c r="AC39" s="103" t="s">
        <v>79</v>
      </c>
      <c r="AD39" s="103" t="s">
        <v>79</v>
      </c>
      <c r="AF39" s="104">
        <f t="shared" si="50"/>
        <v>0.12127751402675879</v>
      </c>
      <c r="AG39" s="104">
        <f t="shared" si="51"/>
        <v>0.15667864739969195</v>
      </c>
      <c r="AH39" s="104">
        <f t="shared" si="52"/>
        <v>0.10635088248604618</v>
      </c>
      <c r="AI39" s="104">
        <f t="shared" si="53"/>
        <v>0.12484631934839396</v>
      </c>
      <c r="AJ39" s="104"/>
      <c r="AK39" s="104">
        <f t="shared" si="54"/>
        <v>9.0964220739842006E-3</v>
      </c>
      <c r="AL39" s="104">
        <f t="shared" si="55"/>
        <v>7.191392978482436E-2</v>
      </c>
      <c r="AM39" s="104">
        <f t="shared" si="56"/>
        <v>3.7744863831820297E-2</v>
      </c>
      <c r="AN39" s="104">
        <f t="shared" si="57"/>
        <v>3.2157761230668491E-2</v>
      </c>
    </row>
    <row r="40" spans="1:40">
      <c r="A40" s="49">
        <v>45443</v>
      </c>
      <c r="B40" s="54">
        <v>459318</v>
      </c>
      <c r="C40" s="54">
        <v>343518</v>
      </c>
      <c r="D40" s="54">
        <v>476957</v>
      </c>
      <c r="E40" s="54">
        <v>1279793</v>
      </c>
      <c r="F40" s="54"/>
      <c r="G40" s="54">
        <v>166353</v>
      </c>
      <c r="H40" s="54">
        <v>85116</v>
      </c>
      <c r="I40" s="54">
        <v>52388</v>
      </c>
      <c r="J40" s="54">
        <v>303858</v>
      </c>
      <c r="K40" s="54"/>
      <c r="L40" s="54">
        <v>20878</v>
      </c>
      <c r="M40" s="54">
        <v>15614</v>
      </c>
      <c r="N40" s="54">
        <v>21680</v>
      </c>
      <c r="O40" s="54">
        <v>58172</v>
      </c>
      <c r="P40" s="54"/>
      <c r="Q40" s="54">
        <v>7562</v>
      </c>
      <c r="R40" s="54">
        <v>3869</v>
      </c>
      <c r="S40" s="54">
        <v>2381</v>
      </c>
      <c r="T40" s="54">
        <v>13812</v>
      </c>
      <c r="U40" s="105"/>
      <c r="V40" s="103" t="s">
        <v>79</v>
      </c>
      <c r="W40" s="103" t="s">
        <v>79</v>
      </c>
      <c r="X40" s="103" t="s">
        <v>79</v>
      </c>
      <c r="Y40" s="103" t="s">
        <v>79</v>
      </c>
      <c r="Z40" s="103"/>
      <c r="AA40" s="103" t="s">
        <v>79</v>
      </c>
      <c r="AB40" s="103" t="s">
        <v>79</v>
      </c>
      <c r="AC40" s="103" t="s">
        <v>79</v>
      </c>
      <c r="AD40" s="103" t="s">
        <v>79</v>
      </c>
      <c r="AF40" s="104">
        <f t="shared" si="50"/>
        <v>4.522709776751288E-3</v>
      </c>
      <c r="AG40" s="104">
        <f t="shared" si="51"/>
        <v>-9.8294121377385801E-3</v>
      </c>
      <c r="AH40" s="104">
        <f t="shared" si="52"/>
        <v>-1.4635033178801882E-2</v>
      </c>
      <c r="AI40" s="104">
        <f t="shared" si="53"/>
        <v>-6.5408590214328655E-3</v>
      </c>
      <c r="AJ40" s="104"/>
      <c r="AK40" s="104">
        <f t="shared" si="54"/>
        <v>0.13611778846153855</v>
      </c>
      <c r="AL40" s="104">
        <f t="shared" si="55"/>
        <v>2.1922873745377602E-2</v>
      </c>
      <c r="AM40" s="104">
        <f t="shared" si="56"/>
        <v>9.6224677716390428E-2</v>
      </c>
      <c r="AN40" s="104">
        <f t="shared" si="57"/>
        <v>9.4973838592040671E-2</v>
      </c>
    </row>
    <row r="41" spans="1:40">
      <c r="A41" s="49">
        <v>45473</v>
      </c>
      <c r="B41" s="54">
        <v>429632</v>
      </c>
      <c r="C41" s="54">
        <v>325966</v>
      </c>
      <c r="D41" s="54">
        <v>446014</v>
      </c>
      <c r="E41" s="54">
        <v>1201612</v>
      </c>
      <c r="F41" s="54"/>
      <c r="G41" s="54">
        <v>151419</v>
      </c>
      <c r="H41" s="54">
        <v>74671</v>
      </c>
      <c r="I41" s="54">
        <v>45708</v>
      </c>
      <c r="J41" s="54">
        <v>271798</v>
      </c>
      <c r="K41" s="54"/>
      <c r="L41" s="54">
        <v>22612</v>
      </c>
      <c r="M41" s="54">
        <v>17156</v>
      </c>
      <c r="N41" s="54">
        <v>23474</v>
      </c>
      <c r="O41" s="54">
        <v>63243</v>
      </c>
      <c r="P41" s="54"/>
      <c r="Q41" s="54">
        <v>7969</v>
      </c>
      <c r="R41" s="54">
        <v>3930</v>
      </c>
      <c r="S41" s="54">
        <v>2406</v>
      </c>
      <c r="T41" s="54">
        <v>14305</v>
      </c>
      <c r="U41" s="105"/>
      <c r="V41" s="103" t="s">
        <v>79</v>
      </c>
      <c r="W41" s="103" t="s">
        <v>79</v>
      </c>
      <c r="X41" s="103" t="s">
        <v>79</v>
      </c>
      <c r="Y41" s="103" t="s">
        <v>79</v>
      </c>
      <c r="Z41" s="103"/>
      <c r="AA41" s="103" t="s">
        <v>79</v>
      </c>
      <c r="AB41" s="103" t="s">
        <v>79</v>
      </c>
      <c r="AC41" s="103" t="s">
        <v>79</v>
      </c>
      <c r="AD41" s="103" t="s">
        <v>79</v>
      </c>
      <c r="AF41" s="104">
        <f t="shared" si="50"/>
        <v>8.3053932369000938E-2</v>
      </c>
      <c r="AG41" s="104">
        <f t="shared" si="51"/>
        <v>9.8757525297809678E-2</v>
      </c>
      <c r="AH41" s="104">
        <f t="shared" si="52"/>
        <v>8.2749077490774869E-2</v>
      </c>
      <c r="AI41" s="104">
        <f t="shared" si="53"/>
        <v>8.7172522863233182E-2</v>
      </c>
      <c r="AJ41" s="104"/>
      <c r="AK41" s="104">
        <f t="shared" si="54"/>
        <v>5.382174028034914E-2</v>
      </c>
      <c r="AL41" s="104">
        <f t="shared" si="55"/>
        <v>1.5766347893512611E-2</v>
      </c>
      <c r="AM41" s="104">
        <f t="shared" si="56"/>
        <v>1.0499790004199872E-2</v>
      </c>
      <c r="AN41" s="104">
        <f t="shared" si="57"/>
        <v>3.569359976831743E-2</v>
      </c>
    </row>
    <row r="42" spans="1:40">
      <c r="A42" s="49">
        <v>45504</v>
      </c>
      <c r="B42" s="54">
        <v>447767</v>
      </c>
      <c r="C42" s="54">
        <v>315099</v>
      </c>
      <c r="D42" s="54">
        <v>471024</v>
      </c>
      <c r="E42" s="54">
        <v>1233890</v>
      </c>
      <c r="F42" s="54"/>
      <c r="G42" s="54">
        <v>147274</v>
      </c>
      <c r="H42" s="54">
        <v>80694</v>
      </c>
      <c r="I42" s="54">
        <v>48345</v>
      </c>
      <c r="J42" s="54">
        <v>276313</v>
      </c>
      <c r="K42" s="54"/>
      <c r="L42" s="54">
        <v>20353</v>
      </c>
      <c r="M42" s="54">
        <v>14323</v>
      </c>
      <c r="N42" s="54">
        <v>21410</v>
      </c>
      <c r="O42" s="54">
        <v>56086</v>
      </c>
      <c r="P42" s="54"/>
      <c r="Q42" s="54">
        <v>6694</v>
      </c>
      <c r="R42" s="54">
        <v>3668</v>
      </c>
      <c r="S42" s="54">
        <v>2198</v>
      </c>
      <c r="T42" s="54">
        <v>12560</v>
      </c>
      <c r="U42" s="105"/>
      <c r="V42" s="103" t="s">
        <v>79</v>
      </c>
      <c r="W42" s="103" t="s">
        <v>79</v>
      </c>
      <c r="X42" s="103" t="s">
        <v>79</v>
      </c>
      <c r="Y42" s="103" t="s">
        <v>79</v>
      </c>
      <c r="Z42" s="103"/>
      <c r="AA42" s="103" t="s">
        <v>79</v>
      </c>
      <c r="AB42" s="103" t="s">
        <v>79</v>
      </c>
      <c r="AC42" s="103" t="s">
        <v>79</v>
      </c>
      <c r="AD42" s="103" t="s">
        <v>79</v>
      </c>
      <c r="AF42" s="104">
        <f t="shared" si="50"/>
        <v>-9.9902706527507545E-2</v>
      </c>
      <c r="AG42" s="104">
        <f t="shared" si="51"/>
        <v>-0.1651317323385405</v>
      </c>
      <c r="AH42" s="104">
        <f t="shared" si="52"/>
        <v>-8.792706824571872E-2</v>
      </c>
      <c r="AI42" s="104">
        <f t="shared" si="53"/>
        <v>-0.11316667457267993</v>
      </c>
      <c r="AJ42" s="104"/>
      <c r="AK42" s="104">
        <f t="shared" si="54"/>
        <v>-0.15999498054962979</v>
      </c>
      <c r="AL42" s="104">
        <f t="shared" si="55"/>
        <v>-6.6666666666666652E-2</v>
      </c>
      <c r="AM42" s="104">
        <f t="shared" si="56"/>
        <v>-8.6450540315876956E-2</v>
      </c>
      <c r="AN42" s="104">
        <f t="shared" si="57"/>
        <v>-0.12198531981824534</v>
      </c>
    </row>
    <row r="43" spans="1:40">
      <c r="A43" s="49">
        <v>45535</v>
      </c>
      <c r="B43" s="54">
        <v>449545</v>
      </c>
      <c r="C43" s="54">
        <v>300061</v>
      </c>
      <c r="D43" s="54">
        <v>474870</v>
      </c>
      <c r="E43" s="54">
        <v>1224476</v>
      </c>
      <c r="F43" s="54"/>
      <c r="G43" s="54">
        <v>161984</v>
      </c>
      <c r="H43" s="54">
        <v>80147</v>
      </c>
      <c r="I43" s="54">
        <v>54449</v>
      </c>
      <c r="J43" s="54">
        <v>296579</v>
      </c>
      <c r="K43" s="54"/>
      <c r="L43" s="54">
        <v>20434</v>
      </c>
      <c r="M43" s="54">
        <v>13639</v>
      </c>
      <c r="N43" s="54">
        <v>21585</v>
      </c>
      <c r="O43" s="54">
        <v>55658</v>
      </c>
      <c r="P43" s="54"/>
      <c r="Q43" s="54">
        <v>7363</v>
      </c>
      <c r="R43" s="54">
        <v>3643</v>
      </c>
      <c r="S43" s="54">
        <v>2475</v>
      </c>
      <c r="T43" s="54">
        <v>13481</v>
      </c>
      <c r="U43" s="105"/>
      <c r="V43" s="103" t="s">
        <v>79</v>
      </c>
      <c r="W43" s="103" t="s">
        <v>79</v>
      </c>
      <c r="X43" s="103" t="s">
        <v>79</v>
      </c>
      <c r="Y43" s="103" t="s">
        <v>79</v>
      </c>
      <c r="Z43" s="103"/>
      <c r="AA43" s="103" t="s">
        <v>79</v>
      </c>
      <c r="AB43" s="103" t="s">
        <v>79</v>
      </c>
      <c r="AC43" s="103" t="s">
        <v>79</v>
      </c>
      <c r="AD43" s="103" t="s">
        <v>79</v>
      </c>
      <c r="AF43" s="104">
        <f t="shared" ref="AF43:AF45" si="58">L43/L42-1</f>
        <v>3.979757283938401E-3</v>
      </c>
      <c r="AG43" s="104">
        <f t="shared" ref="AG43:AG45" si="59">M43/M42-1</f>
        <v>-4.7755358514277702E-2</v>
      </c>
      <c r="AH43" s="104">
        <f t="shared" ref="AH43:AH45" si="60">N43/N42-1</f>
        <v>8.1737505838392899E-3</v>
      </c>
      <c r="AI43" s="104">
        <f t="shared" ref="AI43:AI45" si="61">O43/O42-1</f>
        <v>-7.6311378953749509E-3</v>
      </c>
      <c r="AJ43" s="104"/>
      <c r="AK43" s="104">
        <f t="shared" ref="AK43:AK45" si="62">Q43/Q42-1</f>
        <v>9.9940244995518457E-2</v>
      </c>
      <c r="AL43" s="104">
        <f t="shared" ref="AL43:AL45" si="63">R43/R42-1</f>
        <v>-6.8157033805889E-3</v>
      </c>
      <c r="AM43" s="104">
        <f t="shared" ref="AM43:AM45" si="64">S43/S42-1</f>
        <v>0.12602365787079162</v>
      </c>
      <c r="AN43" s="104">
        <f t="shared" ref="AN43:AN45" si="65">T43/T42-1</f>
        <v>7.3328025477707115E-2</v>
      </c>
    </row>
    <row r="44" spans="1:40">
      <c r="A44" s="49">
        <v>45565</v>
      </c>
      <c r="B44" s="54">
        <v>404338</v>
      </c>
      <c r="C44" s="54">
        <v>291053</v>
      </c>
      <c r="D44" s="54">
        <v>432547</v>
      </c>
      <c r="E44" s="54">
        <v>1127938</v>
      </c>
      <c r="F44" s="54"/>
      <c r="G44" s="54">
        <v>142466</v>
      </c>
      <c r="H44" s="54">
        <v>73598</v>
      </c>
      <c r="I44" s="54">
        <v>46528</v>
      </c>
      <c r="J44" s="54">
        <v>262591</v>
      </c>
      <c r="K44" s="54"/>
      <c r="L44" s="54">
        <v>20217</v>
      </c>
      <c r="M44" s="54">
        <v>14553</v>
      </c>
      <c r="N44" s="54">
        <v>21627</v>
      </c>
      <c r="O44" s="54">
        <v>56397</v>
      </c>
      <c r="P44" s="54"/>
      <c r="Q44" s="54">
        <v>7123</v>
      </c>
      <c r="R44" s="54">
        <v>3680</v>
      </c>
      <c r="S44" s="54">
        <v>2326</v>
      </c>
      <c r="T44" s="54">
        <v>13130</v>
      </c>
      <c r="U44" s="105"/>
      <c r="V44" s="103" t="s">
        <v>79</v>
      </c>
      <c r="W44" s="103" t="s">
        <v>79</v>
      </c>
      <c r="X44" s="103" t="s">
        <v>79</v>
      </c>
      <c r="Y44" s="103" t="s">
        <v>79</v>
      </c>
      <c r="Z44" s="103"/>
      <c r="AA44" s="103" t="s">
        <v>79</v>
      </c>
      <c r="AB44" s="103" t="s">
        <v>79</v>
      </c>
      <c r="AC44" s="103" t="s">
        <v>79</v>
      </c>
      <c r="AD44" s="103" t="s">
        <v>79</v>
      </c>
      <c r="AF44" s="104">
        <f t="shared" si="58"/>
        <v>-1.0619555642556566E-2</v>
      </c>
      <c r="AG44" s="104">
        <f t="shared" si="59"/>
        <v>6.7013710682601424E-2</v>
      </c>
      <c r="AH44" s="104">
        <f t="shared" si="60"/>
        <v>1.9457956914523677E-3</v>
      </c>
      <c r="AI44" s="104">
        <f t="shared" si="61"/>
        <v>1.3277516260016498E-2</v>
      </c>
      <c r="AJ44" s="104"/>
      <c r="AK44" s="104">
        <f t="shared" si="62"/>
        <v>-3.2595409479831638E-2</v>
      </c>
      <c r="AL44" s="104">
        <f t="shared" si="63"/>
        <v>1.0156464452374392E-2</v>
      </c>
      <c r="AM44" s="104">
        <f t="shared" si="64"/>
        <v>-6.0202020202020257E-2</v>
      </c>
      <c r="AN44" s="104">
        <f t="shared" si="65"/>
        <v>-2.6036644165863043E-2</v>
      </c>
    </row>
    <row r="45" spans="1:40">
      <c r="A45" s="49">
        <v>45596</v>
      </c>
      <c r="B45" s="54">
        <v>481475</v>
      </c>
      <c r="C45" s="54">
        <v>345231</v>
      </c>
      <c r="D45" s="54">
        <v>499644</v>
      </c>
      <c r="E45" s="54">
        <v>1326350</v>
      </c>
      <c r="F45" s="54"/>
      <c r="G45" s="54">
        <v>181891</v>
      </c>
      <c r="H45" s="54">
        <v>92637</v>
      </c>
      <c r="I45" s="54">
        <v>57643</v>
      </c>
      <c r="J45" s="54">
        <v>332171</v>
      </c>
      <c r="K45" s="54"/>
      <c r="L45" s="54">
        <v>20934</v>
      </c>
      <c r="M45" s="54">
        <v>15010</v>
      </c>
      <c r="N45" s="54">
        <v>21724</v>
      </c>
      <c r="O45" s="54">
        <v>57667</v>
      </c>
      <c r="P45" s="54"/>
      <c r="Q45" s="54">
        <v>7908</v>
      </c>
      <c r="R45" s="54">
        <v>4028</v>
      </c>
      <c r="S45" s="54">
        <v>2506</v>
      </c>
      <c r="T45" s="54">
        <v>14442</v>
      </c>
      <c r="U45" s="105"/>
      <c r="V45" s="103" t="s">
        <v>79</v>
      </c>
      <c r="W45" s="103" t="s">
        <v>79</v>
      </c>
      <c r="X45" s="103" t="s">
        <v>79</v>
      </c>
      <c r="Y45" s="103" t="s">
        <v>79</v>
      </c>
      <c r="Z45" s="103"/>
      <c r="AA45" s="103" t="s">
        <v>79</v>
      </c>
      <c r="AB45" s="103" t="s">
        <v>79</v>
      </c>
      <c r="AC45" s="103" t="s">
        <v>79</v>
      </c>
      <c r="AD45" s="103" t="s">
        <v>79</v>
      </c>
      <c r="AF45" s="104">
        <f t="shared" si="58"/>
        <v>3.5465202552307451E-2</v>
      </c>
      <c r="AG45" s="104">
        <f t="shared" si="59"/>
        <v>3.1402459973888464E-2</v>
      </c>
      <c r="AH45" s="104">
        <f t="shared" si="60"/>
        <v>4.4851343228371476E-3</v>
      </c>
      <c r="AI45" s="104">
        <f t="shared" si="61"/>
        <v>2.2518928311789699E-2</v>
      </c>
      <c r="AJ45" s="104"/>
      <c r="AK45" s="104">
        <f t="shared" si="62"/>
        <v>0.11020637371893871</v>
      </c>
      <c r="AL45" s="104">
        <f t="shared" si="63"/>
        <v>9.4565217391304301E-2</v>
      </c>
      <c r="AM45" s="104">
        <f t="shared" si="64"/>
        <v>7.7386070507308613E-2</v>
      </c>
      <c r="AN45" s="104">
        <f t="shared" si="65"/>
        <v>9.9923838537699927E-2</v>
      </c>
    </row>
    <row r="46" spans="1:40">
      <c r="A46" s="49">
        <v>45626</v>
      </c>
      <c r="B46" s="54">
        <v>419576</v>
      </c>
      <c r="C46" s="54">
        <v>332747</v>
      </c>
      <c r="D46" s="54">
        <v>457788</v>
      </c>
      <c r="E46" s="54">
        <v>1210111</v>
      </c>
      <c r="F46" s="54"/>
      <c r="G46" s="54">
        <v>132130</v>
      </c>
      <c r="H46" s="54">
        <v>80320</v>
      </c>
      <c r="I46" s="54">
        <v>46499</v>
      </c>
      <c r="J46" s="54">
        <v>258950</v>
      </c>
      <c r="K46" s="54"/>
      <c r="L46" s="54">
        <v>20979</v>
      </c>
      <c r="M46" s="54">
        <v>16637</v>
      </c>
      <c r="N46" s="54">
        <v>22889</v>
      </c>
      <c r="O46" s="54">
        <v>60506</v>
      </c>
      <c r="P46" s="54"/>
      <c r="Q46" s="54">
        <v>6607</v>
      </c>
      <c r="R46" s="54">
        <v>4016</v>
      </c>
      <c r="S46" s="54">
        <v>2325</v>
      </c>
      <c r="T46" s="54">
        <v>12947</v>
      </c>
      <c r="U46" s="105"/>
      <c r="V46" s="103" t="s">
        <v>79</v>
      </c>
      <c r="W46" s="103" t="s">
        <v>79</v>
      </c>
      <c r="X46" s="103" t="s">
        <v>79</v>
      </c>
      <c r="Y46" s="103" t="s">
        <v>79</v>
      </c>
      <c r="Z46" s="103"/>
      <c r="AA46" s="103" t="s">
        <v>79</v>
      </c>
      <c r="AB46" s="103" t="s">
        <v>79</v>
      </c>
      <c r="AC46" s="103" t="s">
        <v>79</v>
      </c>
      <c r="AD46" s="103" t="s">
        <v>79</v>
      </c>
      <c r="AF46" s="104">
        <f t="shared" ref="AF46:AF47" si="66">L46/L45-1</f>
        <v>2.1496130696474491E-3</v>
      </c>
      <c r="AG46" s="104">
        <f t="shared" ref="AG46:AG47" si="67">M46/M45-1</f>
        <v>0.10839440373084619</v>
      </c>
      <c r="AH46" s="104">
        <f t="shared" ref="AH46:AH47" si="68">N46/N45-1</f>
        <v>5.362732461793418E-2</v>
      </c>
      <c r="AI46" s="104">
        <f t="shared" ref="AI46:AI47" si="69">O46/O45-1</f>
        <v>4.9230929300986714E-2</v>
      </c>
      <c r="AJ46" s="104"/>
      <c r="AK46" s="104">
        <f t="shared" ref="AK46:AK47" si="70">Q46/Q45-1</f>
        <v>-0.16451694486595847</v>
      </c>
      <c r="AL46" s="104">
        <f t="shared" ref="AL46:AL47" si="71">R46/R45-1</f>
        <v>-2.9791459781529639E-3</v>
      </c>
      <c r="AM46" s="104">
        <f t="shared" ref="AM46:AM47" si="72">S46/S45-1</f>
        <v>-7.2226656025538682E-2</v>
      </c>
      <c r="AN46" s="104">
        <f t="shared" ref="AN46:AN47" si="73">T46/T45-1</f>
        <v>-0.10351751834925915</v>
      </c>
    </row>
    <row r="47" spans="1:40">
      <c r="A47" s="49">
        <v>45657</v>
      </c>
      <c r="B47" s="54">
        <v>489865</v>
      </c>
      <c r="C47" s="54">
        <v>392177</v>
      </c>
      <c r="D47" s="54">
        <v>559984</v>
      </c>
      <c r="E47" s="54">
        <v>1442026</v>
      </c>
      <c r="F47" s="54"/>
      <c r="G47" s="54">
        <v>142089</v>
      </c>
      <c r="H47" s="54">
        <v>83369</v>
      </c>
      <c r="I47" s="54">
        <v>51778</v>
      </c>
      <c r="J47" s="54">
        <v>277237</v>
      </c>
      <c r="K47" s="54"/>
      <c r="L47" s="54">
        <v>23327</v>
      </c>
      <c r="M47" s="54">
        <v>18675</v>
      </c>
      <c r="N47" s="54">
        <v>26666</v>
      </c>
      <c r="O47" s="54">
        <v>68668</v>
      </c>
      <c r="P47" s="54"/>
      <c r="Q47" s="54">
        <v>6766</v>
      </c>
      <c r="R47" s="54">
        <v>3970</v>
      </c>
      <c r="S47" s="54">
        <v>2466</v>
      </c>
      <c r="T47" s="54">
        <v>13202</v>
      </c>
      <c r="U47" s="105"/>
      <c r="V47" s="103" t="s">
        <v>79</v>
      </c>
      <c r="W47" s="103" t="s">
        <v>79</v>
      </c>
      <c r="X47" s="103" t="s">
        <v>79</v>
      </c>
      <c r="Y47" s="103" t="s">
        <v>79</v>
      </c>
      <c r="Z47" s="103"/>
      <c r="AA47" s="103" t="s">
        <v>79</v>
      </c>
      <c r="AB47" s="103" t="s">
        <v>79</v>
      </c>
      <c r="AC47" s="103" t="s">
        <v>79</v>
      </c>
      <c r="AD47" s="103" t="s">
        <v>79</v>
      </c>
      <c r="AF47" s="104">
        <f t="shared" si="66"/>
        <v>0.11192144525477854</v>
      </c>
      <c r="AG47" s="104">
        <f t="shared" si="67"/>
        <v>0.12249804652281071</v>
      </c>
      <c r="AH47" s="104">
        <f t="shared" si="68"/>
        <v>0.16501376206911611</v>
      </c>
      <c r="AI47" s="104">
        <f t="shared" si="69"/>
        <v>0.13489571282186885</v>
      </c>
      <c r="AJ47" s="104"/>
      <c r="AK47" s="104">
        <f t="shared" si="70"/>
        <v>2.4065385197517886E-2</v>
      </c>
      <c r="AL47" s="104">
        <f t="shared" si="71"/>
        <v>-1.1454183266932261E-2</v>
      </c>
      <c r="AM47" s="104">
        <f t="shared" si="72"/>
        <v>6.0645161290322491E-2</v>
      </c>
      <c r="AN47" s="104">
        <f t="shared" si="73"/>
        <v>1.9695682397466552E-2</v>
      </c>
    </row>
    <row r="48" spans="1:40">
      <c r="A48" s="49">
        <v>45688</v>
      </c>
      <c r="B48" s="54">
        <v>477069</v>
      </c>
      <c r="C48" s="54">
        <v>366479</v>
      </c>
      <c r="D48" s="54">
        <v>540593</v>
      </c>
      <c r="E48" s="54">
        <v>1384141</v>
      </c>
      <c r="F48" s="54"/>
      <c r="G48" s="54">
        <v>142123</v>
      </c>
      <c r="H48" s="54">
        <v>82279</v>
      </c>
      <c r="I48" s="54">
        <v>49865</v>
      </c>
      <c r="J48" s="54">
        <v>274268</v>
      </c>
      <c r="K48" s="54"/>
      <c r="L48" s="54">
        <v>22718</v>
      </c>
      <c r="M48" s="54">
        <v>17451</v>
      </c>
      <c r="N48" s="54">
        <v>25743</v>
      </c>
      <c r="O48" s="54">
        <v>65911</v>
      </c>
      <c r="P48" s="54"/>
      <c r="Q48" s="54">
        <v>6768</v>
      </c>
      <c r="R48" s="54">
        <v>3918</v>
      </c>
      <c r="S48" s="54">
        <v>2375</v>
      </c>
      <c r="T48" s="54">
        <v>13060</v>
      </c>
      <c r="U48" s="105"/>
      <c r="V48" s="104">
        <f>B48/B36-1</f>
        <v>0.20237264128355514</v>
      </c>
      <c r="W48" s="104">
        <f t="shared" ref="W48:AC48" si="74">C48/C36-1</f>
        <v>0.32553159937354637</v>
      </c>
      <c r="X48" s="104">
        <f t="shared" si="74"/>
        <v>0.31453422915405249</v>
      </c>
      <c r="Y48" s="104">
        <f t="shared" si="74"/>
        <v>0.2763023827724107</v>
      </c>
      <c r="Z48" s="104"/>
      <c r="AA48" s="104">
        <f t="shared" si="74"/>
        <v>4.6522587533595949E-2</v>
      </c>
      <c r="AB48" s="104">
        <f t="shared" si="74"/>
        <v>1.3350575774370377E-2</v>
      </c>
      <c r="AC48" s="104">
        <f t="shared" si="74"/>
        <v>0.11529859091925743</v>
      </c>
      <c r="AD48" s="104">
        <f>J48/J36-1</f>
        <v>4.7984410225058172E-2</v>
      </c>
      <c r="AF48" s="104">
        <f>L48/L47-1</f>
        <v>-2.610708620911395E-2</v>
      </c>
      <c r="AG48" s="104">
        <f t="shared" ref="AG48" si="75">M48/M47-1</f>
        <v>-6.5542168674698753E-2</v>
      </c>
      <c r="AH48" s="104">
        <f t="shared" ref="AH48" si="76">N48/N47-1</f>
        <v>-3.4613365334133395E-2</v>
      </c>
      <c r="AI48" s="104">
        <f t="shared" ref="AI48" si="77">O48/O47-1</f>
        <v>-4.0149705830954785E-2</v>
      </c>
      <c r="AJ48" s="104"/>
      <c r="AK48" s="104">
        <f t="shared" ref="AK48" si="78">Q48/Q47-1</f>
        <v>2.9559562518466365E-4</v>
      </c>
      <c r="AL48" s="104">
        <f t="shared" ref="AL48" si="79">R48/R47-1</f>
        <v>-1.3098236775818672E-2</v>
      </c>
      <c r="AM48" s="104">
        <f t="shared" ref="AM48" si="80">S48/S47-1</f>
        <v>-3.6901865369018627E-2</v>
      </c>
      <c r="AN48" s="104">
        <f t="shared" ref="AN48" si="81">T48/T47-1</f>
        <v>-1.07559460687775E-2</v>
      </c>
    </row>
    <row r="49" spans="1:40">
      <c r="A49" s="49"/>
      <c r="B49" s="54"/>
      <c r="C49" s="54"/>
      <c r="D49" s="54"/>
      <c r="E49" s="54"/>
      <c r="F49" s="54"/>
      <c r="G49" s="54"/>
      <c r="H49" s="54"/>
      <c r="I49" s="54"/>
      <c r="J49" s="54"/>
      <c r="K49" s="54"/>
      <c r="L49" s="54"/>
      <c r="M49" s="54"/>
      <c r="N49" s="54"/>
      <c r="O49" s="54"/>
      <c r="P49" s="54"/>
      <c r="Q49" s="54"/>
      <c r="R49" s="54"/>
      <c r="S49" s="54"/>
      <c r="T49" s="54"/>
      <c r="U49" s="105"/>
      <c r="V49" s="104"/>
      <c r="W49" s="104"/>
      <c r="X49" s="104"/>
      <c r="Y49" s="104"/>
      <c r="Z49" s="104"/>
      <c r="AA49" s="104"/>
      <c r="AB49" s="104"/>
      <c r="AC49" s="104"/>
      <c r="AD49" s="104"/>
      <c r="AF49" s="104"/>
      <c r="AG49" s="104"/>
      <c r="AH49" s="104"/>
      <c r="AI49" s="104"/>
      <c r="AJ49" s="104"/>
      <c r="AK49" s="104"/>
      <c r="AL49" s="104"/>
      <c r="AM49" s="104"/>
      <c r="AN49" s="104"/>
    </row>
    <row r="50" spans="1:40">
      <c r="A50" s="49"/>
      <c r="B50" s="54"/>
      <c r="C50" s="54"/>
      <c r="D50" s="54"/>
      <c r="E50" s="54"/>
      <c r="F50" s="54"/>
      <c r="G50" s="54"/>
      <c r="H50" s="54"/>
      <c r="I50" s="54"/>
      <c r="J50" s="54"/>
      <c r="K50" s="54"/>
      <c r="L50" s="54"/>
      <c r="M50" s="54"/>
      <c r="N50" s="54"/>
      <c r="O50" s="54"/>
      <c r="P50" s="54"/>
      <c r="Q50" s="54"/>
      <c r="R50" s="54"/>
      <c r="S50" s="54"/>
      <c r="T50" s="54"/>
      <c r="U50" s="105"/>
      <c r="V50" s="104"/>
      <c r="W50" s="104"/>
      <c r="X50" s="104"/>
      <c r="Y50" s="104"/>
      <c r="Z50" s="104"/>
      <c r="AA50" s="104"/>
      <c r="AB50" s="104"/>
      <c r="AC50" s="104"/>
      <c r="AD50" s="104"/>
      <c r="AF50" s="104"/>
      <c r="AG50" s="104"/>
      <c r="AH50" s="104"/>
      <c r="AI50" s="104"/>
      <c r="AJ50" s="104"/>
      <c r="AK50" s="104"/>
      <c r="AL50" s="104"/>
      <c r="AM50" s="104"/>
      <c r="AN50" s="104"/>
    </row>
    <row r="51" spans="1:40">
      <c r="A51" s="49"/>
      <c r="B51" s="54"/>
      <c r="C51" s="54"/>
      <c r="D51" s="54"/>
      <c r="E51" s="54"/>
      <c r="F51" s="54"/>
      <c r="G51" s="54"/>
      <c r="H51" s="54"/>
      <c r="I51" s="54"/>
      <c r="J51" s="54"/>
      <c r="K51" s="54"/>
      <c r="L51" s="54"/>
      <c r="M51" s="54"/>
      <c r="N51" s="54"/>
      <c r="O51" s="54"/>
      <c r="P51" s="54"/>
      <c r="Q51" s="54"/>
      <c r="R51" s="54"/>
      <c r="S51" s="54"/>
      <c r="T51" s="54"/>
      <c r="U51" s="105"/>
      <c r="V51" s="104"/>
      <c r="W51" s="104"/>
      <c r="X51" s="104"/>
      <c r="Y51" s="104"/>
      <c r="Z51" s="104"/>
      <c r="AA51" s="104"/>
      <c r="AB51" s="104"/>
      <c r="AC51" s="104"/>
      <c r="AD51" s="104"/>
      <c r="AF51" s="104"/>
      <c r="AG51" s="104"/>
      <c r="AH51" s="104"/>
      <c r="AI51" s="104"/>
      <c r="AJ51" s="104"/>
      <c r="AK51" s="104"/>
      <c r="AL51" s="104"/>
      <c r="AM51" s="104"/>
      <c r="AN51" s="104"/>
    </row>
    <row r="52" spans="1:40">
      <c r="A52" s="49"/>
      <c r="B52" s="54"/>
      <c r="C52" s="54"/>
      <c r="D52" s="54"/>
      <c r="E52" s="54"/>
      <c r="F52" s="54"/>
      <c r="G52" s="54"/>
      <c r="H52" s="54"/>
      <c r="I52" s="54"/>
      <c r="J52" s="54"/>
      <c r="K52" s="54"/>
      <c r="L52" s="54"/>
      <c r="M52" s="54"/>
      <c r="N52" s="54"/>
      <c r="O52" s="54"/>
      <c r="P52" s="54"/>
      <c r="Q52" s="54"/>
      <c r="R52" s="54"/>
      <c r="S52" s="54"/>
      <c r="T52" s="54"/>
      <c r="U52" s="105"/>
      <c r="V52" s="104"/>
      <c r="W52" s="104"/>
      <c r="X52" s="104"/>
      <c r="Y52" s="104"/>
      <c r="Z52" s="104"/>
      <c r="AA52" s="104"/>
      <c r="AB52" s="104"/>
      <c r="AC52" s="104"/>
      <c r="AD52" s="104"/>
      <c r="AF52" s="104"/>
      <c r="AG52" s="104"/>
      <c r="AH52" s="104"/>
      <c r="AI52" s="104"/>
      <c r="AJ52" s="104"/>
      <c r="AK52" s="104"/>
      <c r="AL52" s="104"/>
      <c r="AM52" s="104"/>
      <c r="AN52" s="104"/>
    </row>
    <row r="53" spans="1:40">
      <c r="A53" s="49"/>
      <c r="B53" s="54"/>
      <c r="C53" s="54"/>
      <c r="D53" s="54"/>
      <c r="E53" s="54"/>
      <c r="F53" s="54"/>
      <c r="G53" s="54"/>
      <c r="H53" s="54"/>
      <c r="I53" s="54"/>
      <c r="J53" s="54"/>
      <c r="K53" s="54"/>
      <c r="L53" s="54"/>
      <c r="M53" s="54"/>
      <c r="N53" s="54"/>
      <c r="O53" s="54"/>
      <c r="P53" s="54"/>
      <c r="Q53" s="54"/>
      <c r="R53" s="54"/>
      <c r="S53" s="54"/>
      <c r="T53" s="54"/>
      <c r="U53" s="105"/>
      <c r="V53" s="104"/>
      <c r="W53" s="104"/>
      <c r="X53" s="104"/>
      <c r="Y53" s="104"/>
      <c r="Z53" s="104"/>
      <c r="AA53" s="104"/>
      <c r="AB53" s="104"/>
      <c r="AC53" s="104"/>
      <c r="AD53" s="104"/>
      <c r="AF53" s="104"/>
      <c r="AG53" s="104"/>
      <c r="AH53" s="104"/>
      <c r="AI53" s="104"/>
      <c r="AJ53" s="104"/>
      <c r="AK53" s="104"/>
      <c r="AL53" s="104"/>
      <c r="AM53" s="104"/>
      <c r="AN53" s="104"/>
    </row>
    <row r="54" spans="1:40">
      <c r="U54" s="105"/>
      <c r="V54" s="103"/>
    </row>
    <row r="55" spans="1:40">
      <c r="U55" s="105"/>
      <c r="V55" s="103"/>
    </row>
    <row r="56" spans="1:40">
      <c r="U56" s="105"/>
      <c r="V56" s="103"/>
    </row>
    <row r="57" spans="1:40">
      <c r="U57" s="105"/>
      <c r="V57" s="103"/>
    </row>
    <row r="58" spans="1:40">
      <c r="U58" s="105"/>
      <c r="V58" s="103"/>
    </row>
    <row r="59" spans="1:40">
      <c r="U59" s="105"/>
      <c r="V59" s="103"/>
    </row>
    <row r="60" spans="1:40">
      <c r="U60" s="105"/>
      <c r="V60" s="103"/>
    </row>
    <row r="61" spans="1:40">
      <c r="U61" s="105"/>
      <c r="V61" s="103"/>
    </row>
    <row r="62" spans="1:40">
      <c r="U62" s="105"/>
      <c r="V62" s="103"/>
    </row>
    <row r="63" spans="1:40">
      <c r="V63" s="103"/>
    </row>
    <row r="134" ht="12.75" customHeight="1"/>
  </sheetData>
  <mergeCells count="12">
    <mergeCell ref="B8:J8"/>
    <mergeCell ref="L8:T8"/>
    <mergeCell ref="B9:E9"/>
    <mergeCell ref="G9:J9"/>
    <mergeCell ref="L9:O9"/>
    <mergeCell ref="Q9:T9"/>
    <mergeCell ref="V8:AD8"/>
    <mergeCell ref="AF8:AN8"/>
    <mergeCell ref="V9:Y9"/>
    <mergeCell ref="AA9:AD9"/>
    <mergeCell ref="AF9:AI9"/>
    <mergeCell ref="AK9:AN9"/>
  </mergeCells>
  <phoneticPr fontId="5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7"/>
  <sheetViews>
    <sheetView zoomScaleNormal="100" workbookViewId="0">
      <pane xSplit="1" ySplit="8" topLeftCell="B9" activePane="bottomRight" state="frozen"/>
      <selection pane="topRight" activeCell="B1" sqref="B1"/>
      <selection pane="bottomLeft" activeCell="A9" sqref="A9"/>
      <selection pane="bottomRight" activeCell="A30" sqref="A30"/>
    </sheetView>
  </sheetViews>
  <sheetFormatPr defaultColWidth="9.140625" defaultRowHeight="12"/>
  <cols>
    <col min="1" max="1" width="8.7109375" style="32" customWidth="1"/>
    <col min="2" max="2" width="10.7109375" style="26" customWidth="1"/>
    <col min="3" max="3" width="2.7109375" style="26" customWidth="1"/>
    <col min="4" max="4" width="10.7109375" style="139" customWidth="1"/>
    <col min="5" max="5" width="1.7109375" style="134" customWidth="1"/>
    <col min="6" max="6" width="10.7109375" style="139" customWidth="1"/>
    <col min="7" max="7" width="2.7109375" style="26" customWidth="1"/>
    <col min="8" max="16384" width="9.140625" style="26"/>
  </cols>
  <sheetData>
    <row r="1" spans="1:7" s="18" customFormat="1" ht="12.75">
      <c r="A1" s="16" t="s">
        <v>42</v>
      </c>
      <c r="B1" s="17" t="s">
        <v>47</v>
      </c>
      <c r="D1" s="112"/>
      <c r="E1" s="112"/>
      <c r="F1" s="112"/>
    </row>
    <row r="2" spans="1:7" s="18" customFormat="1" ht="12.75">
      <c r="A2" s="16" t="s">
        <v>43</v>
      </c>
      <c r="B2" s="17" t="s">
        <v>48</v>
      </c>
      <c r="D2" s="112"/>
      <c r="E2" s="112"/>
      <c r="F2" s="112"/>
    </row>
    <row r="3" spans="1:7" s="18" customFormat="1" ht="12.75">
      <c r="A3" s="19" t="s">
        <v>44</v>
      </c>
      <c r="B3" s="17" t="s">
        <v>64</v>
      </c>
      <c r="D3" s="112"/>
      <c r="E3" s="112"/>
      <c r="F3" s="112"/>
    </row>
    <row r="4" spans="1:7" s="22" customFormat="1" ht="11.25">
      <c r="A4" s="20" t="s">
        <v>11</v>
      </c>
      <c r="B4" s="21" t="s">
        <v>45</v>
      </c>
      <c r="D4" s="113"/>
      <c r="E4" s="113"/>
      <c r="F4" s="113"/>
    </row>
    <row r="5" spans="1:7" s="22" customFormat="1" ht="11.25">
      <c r="A5" s="23" t="s">
        <v>46</v>
      </c>
      <c r="B5" s="24" t="s">
        <v>49</v>
      </c>
      <c r="C5" s="24"/>
      <c r="D5" s="113"/>
      <c r="E5" s="133"/>
      <c r="F5" s="113"/>
      <c r="G5" s="24"/>
    </row>
    <row r="6" spans="1:7">
      <c r="A6" s="25"/>
      <c r="D6" s="115"/>
      <c r="F6" s="115"/>
    </row>
    <row r="7" spans="1:7">
      <c r="A7" s="109"/>
      <c r="D7" s="115"/>
      <c r="F7" s="115"/>
    </row>
    <row r="8" spans="1:7" ht="12" customHeight="1" thickBot="1">
      <c r="A8" s="27"/>
      <c r="B8" s="28" t="s">
        <v>0</v>
      </c>
      <c r="D8" s="135" t="s">
        <v>78</v>
      </c>
      <c r="F8" s="135" t="s">
        <v>85</v>
      </c>
    </row>
    <row r="9" spans="1:7" ht="12.75" thickTop="1">
      <c r="A9" s="30">
        <v>2013</v>
      </c>
      <c r="B9" s="29">
        <v>3894.1089999999999</v>
      </c>
      <c r="D9" s="136" t="s">
        <v>79</v>
      </c>
      <c r="F9" s="136" t="s">
        <v>79</v>
      </c>
    </row>
    <row r="10" spans="1:7">
      <c r="A10" s="30">
        <v>2014</v>
      </c>
      <c r="B10" s="29">
        <v>3862.8339999999998</v>
      </c>
      <c r="D10" s="136">
        <f t="shared" ref="D10:D16" si="0">B10/B9-1</f>
        <v>-8.0313622448678901E-3</v>
      </c>
      <c r="F10" s="136" t="s">
        <v>79</v>
      </c>
    </row>
    <row r="11" spans="1:7">
      <c r="A11" s="30">
        <v>2015</v>
      </c>
      <c r="B11" s="29">
        <v>3884.7579999999998</v>
      </c>
      <c r="D11" s="136">
        <f t="shared" si="0"/>
        <v>5.675625719355315E-3</v>
      </c>
      <c r="F11" s="136" t="s">
        <v>79</v>
      </c>
    </row>
    <row r="12" spans="1:7">
      <c r="A12" s="30">
        <v>2016</v>
      </c>
      <c r="B12" s="29">
        <v>3936.6489999999999</v>
      </c>
      <c r="D12" s="136">
        <f t="shared" si="0"/>
        <v>1.3357588812481946E-2</v>
      </c>
      <c r="F12" s="136" t="s">
        <v>79</v>
      </c>
    </row>
    <row r="13" spans="1:7">
      <c r="A13" s="30">
        <v>2017</v>
      </c>
      <c r="B13" s="29">
        <v>3955.2269999999999</v>
      </c>
      <c r="D13" s="136">
        <f t="shared" si="0"/>
        <v>4.7192421778015081E-3</v>
      </c>
      <c r="F13" s="136" t="s">
        <v>79</v>
      </c>
    </row>
    <row r="14" spans="1:7">
      <c r="A14" s="30">
        <v>2018</v>
      </c>
      <c r="B14" s="29">
        <v>3911.7089999999998</v>
      </c>
      <c r="D14" s="136">
        <f t="shared" si="0"/>
        <v>-1.1002655473377421E-2</v>
      </c>
      <c r="F14" s="136" t="s">
        <v>79</v>
      </c>
    </row>
    <row r="15" spans="1:7">
      <c r="A15" s="30">
        <v>2019</v>
      </c>
      <c r="B15" s="29">
        <v>3925.355</v>
      </c>
      <c r="D15" s="136">
        <f t="shared" si="0"/>
        <v>3.488500806169359E-3</v>
      </c>
      <c r="F15" s="136" t="s">
        <v>79</v>
      </c>
    </row>
    <row r="16" spans="1:7">
      <c r="A16" s="30">
        <v>2020</v>
      </c>
      <c r="B16" s="29">
        <v>4015.3690000000001</v>
      </c>
      <c r="D16" s="136">
        <f t="shared" si="0"/>
        <v>2.2931429131887393E-2</v>
      </c>
      <c r="F16" s="136" t="s">
        <v>79</v>
      </c>
    </row>
    <row r="17" spans="1:6">
      <c r="A17" s="30">
        <v>2021</v>
      </c>
      <c r="B17" s="29">
        <v>4095.6309999999999</v>
      </c>
      <c r="D17" s="136">
        <f t="shared" ref="D17:D18" si="1">B17/B16-1</f>
        <v>1.9988698423482276E-2</v>
      </c>
      <c r="F17" s="136" t="s">
        <v>79</v>
      </c>
    </row>
    <row r="18" spans="1:6">
      <c r="A18" s="30">
        <v>2022</v>
      </c>
      <c r="B18" s="29">
        <v>4044.3449999999998</v>
      </c>
      <c r="D18" s="136">
        <f t="shared" si="1"/>
        <v>-1.2522124185504024E-2</v>
      </c>
      <c r="F18" s="136" t="s">
        <v>79</v>
      </c>
    </row>
    <row r="19" spans="1:6">
      <c r="A19" s="30">
        <v>2023</v>
      </c>
      <c r="B19" s="29">
        <v>4066.5479999999998</v>
      </c>
      <c r="D19" s="136">
        <f t="shared" ref="D19" si="2">B19/B18-1</f>
        <v>5.4898877321296613E-3</v>
      </c>
      <c r="F19" s="136" t="s">
        <v>79</v>
      </c>
    </row>
    <row r="20" spans="1:6">
      <c r="B20" s="29"/>
      <c r="D20" s="137"/>
      <c r="F20" s="137"/>
    </row>
    <row r="21" spans="1:6">
      <c r="A21" s="30" t="s">
        <v>88</v>
      </c>
      <c r="B21" s="29">
        <v>4067.0650000000001</v>
      </c>
      <c r="D21" s="136" t="s">
        <v>79</v>
      </c>
      <c r="F21" s="136" t="s">
        <v>79</v>
      </c>
    </row>
    <row r="22" spans="1:6">
      <c r="A22" s="30" t="s">
        <v>89</v>
      </c>
      <c r="B22" s="29">
        <v>4044.3449999999998</v>
      </c>
      <c r="D22" s="136" t="s">
        <v>79</v>
      </c>
      <c r="F22" s="104">
        <f>B22/B21-1</f>
        <v>-5.58633805950981E-3</v>
      </c>
    </row>
    <row r="23" spans="1:6">
      <c r="A23" s="30" t="s">
        <v>91</v>
      </c>
      <c r="B23" s="29">
        <v>4048.8389999999999</v>
      </c>
      <c r="D23" s="136" t="s">
        <v>79</v>
      </c>
      <c r="F23" s="104">
        <f t="shared" ref="F23:F28" si="3">B23/B22-1</f>
        <v>1.111181167778641E-3</v>
      </c>
    </row>
    <row r="24" spans="1:6">
      <c r="A24" s="30" t="s">
        <v>92</v>
      </c>
      <c r="B24" s="29">
        <v>4064.9389999999999</v>
      </c>
      <c r="D24" s="136" t="s">
        <v>79</v>
      </c>
      <c r="F24" s="104">
        <f t="shared" si="3"/>
        <v>3.9764485572284514E-3</v>
      </c>
    </row>
    <row r="25" spans="1:6">
      <c r="A25" s="30" t="s">
        <v>93</v>
      </c>
      <c r="B25" s="29">
        <v>4055.0810000000001</v>
      </c>
      <c r="D25" s="136">
        <f>B25/B21-1</f>
        <v>-2.9465966243470421E-3</v>
      </c>
      <c r="F25" s="104">
        <f t="shared" si="3"/>
        <v>-2.4251286427667829E-3</v>
      </c>
    </row>
    <row r="26" spans="1:6">
      <c r="A26" s="30" t="s">
        <v>94</v>
      </c>
      <c r="B26" s="29">
        <v>4066.5479999999998</v>
      </c>
      <c r="D26" s="136">
        <f t="shared" ref="D26:D28" si="4">B26/B22-1</f>
        <v>5.4898877321296613E-3</v>
      </c>
      <c r="F26" s="104">
        <f t="shared" si="3"/>
        <v>2.8278103446022218E-3</v>
      </c>
    </row>
    <row r="27" spans="1:6">
      <c r="A27" s="30" t="s">
        <v>96</v>
      </c>
      <c r="B27" s="29">
        <v>4091.1439999999998</v>
      </c>
      <c r="D27" s="136">
        <f t="shared" si="4"/>
        <v>1.0448674298978E-2</v>
      </c>
      <c r="F27" s="104">
        <f t="shared" si="3"/>
        <v>6.0483732148248759E-3</v>
      </c>
    </row>
    <row r="28" spans="1:6">
      <c r="A28" s="30" t="s">
        <v>97</v>
      </c>
      <c r="B28" s="29">
        <v>4136.8630000000003</v>
      </c>
      <c r="D28" s="136">
        <f t="shared" si="4"/>
        <v>1.7693746449823911E-2</v>
      </c>
      <c r="F28" s="104">
        <f t="shared" si="3"/>
        <v>1.1175113855684593E-2</v>
      </c>
    </row>
    <row r="29" spans="1:6">
      <c r="A29" s="30" t="s">
        <v>98</v>
      </c>
      <c r="B29" s="29">
        <v>4170.9830000000002</v>
      </c>
      <c r="D29" s="136">
        <f t="shared" ref="D29" si="5">B29/B25-1</f>
        <v>2.8581919818617685E-2</v>
      </c>
      <c r="F29" s="104">
        <f t="shared" ref="F29" si="6">B29/B28-1</f>
        <v>8.2477954914146334E-3</v>
      </c>
    </row>
    <row r="30" spans="1:6">
      <c r="A30" s="30"/>
      <c r="B30" s="29"/>
      <c r="D30" s="136"/>
      <c r="F30" s="104"/>
    </row>
    <row r="31" spans="1:6">
      <c r="A31" s="30"/>
      <c r="B31" s="29"/>
      <c r="D31" s="136"/>
      <c r="F31" s="104"/>
    </row>
    <row r="32" spans="1:6">
      <c r="A32" s="30"/>
      <c r="B32" s="29"/>
      <c r="D32" s="136"/>
      <c r="F32" s="104"/>
    </row>
    <row r="33" spans="1:6">
      <c r="A33" s="31"/>
      <c r="D33" s="138"/>
      <c r="F33" s="138"/>
    </row>
    <row r="34" spans="1:6">
      <c r="A34" s="31"/>
      <c r="D34" s="138"/>
      <c r="F34" s="138"/>
    </row>
    <row r="35" spans="1:6">
      <c r="A35" s="31"/>
      <c r="D35" s="138"/>
      <c r="F35" s="138"/>
    </row>
    <row r="36" spans="1:6">
      <c r="A36" s="31"/>
      <c r="D36" s="138"/>
      <c r="F36" s="138"/>
    </row>
    <row r="37" spans="1:6">
      <c r="A37" s="31"/>
      <c r="D37" s="138"/>
      <c r="F37" s="138"/>
    </row>
    <row r="38" spans="1:6">
      <c r="A38" s="31"/>
      <c r="D38" s="138"/>
      <c r="F38" s="138"/>
    </row>
    <row r="39" spans="1:6">
      <c r="A39" s="31"/>
      <c r="D39" s="138"/>
      <c r="F39" s="138"/>
    </row>
    <row r="40" spans="1:6">
      <c r="A40" s="31"/>
      <c r="D40" s="138"/>
      <c r="F40" s="138"/>
    </row>
    <row r="41" spans="1:6">
      <c r="A41" s="31"/>
      <c r="D41" s="138"/>
      <c r="F41" s="138"/>
    </row>
    <row r="42" spans="1:6">
      <c r="D42" s="138"/>
      <c r="F42" s="138"/>
    </row>
    <row r="43" spans="1:6">
      <c r="D43" s="138"/>
      <c r="F43" s="138"/>
    </row>
    <row r="44" spans="1:6">
      <c r="D44" s="138"/>
      <c r="F44" s="138"/>
    </row>
    <row r="45" spans="1:6">
      <c r="D45" s="138"/>
      <c r="F45" s="138"/>
    </row>
    <row r="46" spans="1:6">
      <c r="D46" s="138"/>
      <c r="F46" s="138"/>
    </row>
    <row r="47" spans="1:6">
      <c r="D47" s="138"/>
      <c r="F47" s="1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48"/>
  <sheetViews>
    <sheetView zoomScaleNormal="100" workbookViewId="0">
      <pane xSplit="1" ySplit="8" topLeftCell="B9" activePane="bottomRight" state="frozen"/>
      <selection pane="topRight" activeCell="B1" sqref="B1"/>
      <selection pane="bottomLeft" activeCell="A9" sqref="A9"/>
      <selection pane="bottomRight" activeCell="A30" sqref="A30"/>
    </sheetView>
  </sheetViews>
  <sheetFormatPr defaultColWidth="9.140625" defaultRowHeight="12"/>
  <cols>
    <col min="1" max="1" width="8.7109375" style="32" customWidth="1"/>
    <col min="2" max="7" width="10.7109375" style="33" customWidth="1"/>
    <col min="8" max="8" width="4.28515625" style="33" customWidth="1"/>
    <col min="9" max="9" width="11" style="33" customWidth="1"/>
    <col min="10" max="10" width="2.7109375" style="26" customWidth="1"/>
    <col min="11" max="11" width="10.7109375" style="139" customWidth="1"/>
    <col min="12" max="16" width="10.7109375" style="140" customWidth="1"/>
    <col min="17" max="17" width="1.7109375" style="134" customWidth="1"/>
    <col min="18" max="18" width="10.7109375" style="139" customWidth="1"/>
    <col min="19" max="23" width="10.7109375" style="140" customWidth="1"/>
    <col min="24" max="24" width="2.7109375" style="33" customWidth="1"/>
    <col min="25" max="16384" width="9.140625" style="33"/>
  </cols>
  <sheetData>
    <row r="1" spans="1:23" s="18" customFormat="1" ht="12.75">
      <c r="A1" s="16" t="s">
        <v>42</v>
      </c>
      <c r="B1" s="17" t="s">
        <v>47</v>
      </c>
      <c r="K1" s="112"/>
      <c r="L1" s="112"/>
      <c r="M1" s="112"/>
      <c r="N1" s="112"/>
      <c r="O1" s="112"/>
      <c r="P1" s="112"/>
      <c r="Q1" s="112"/>
      <c r="R1" s="112"/>
      <c r="S1" s="112"/>
      <c r="T1" s="112"/>
      <c r="U1" s="112"/>
      <c r="V1" s="112"/>
      <c r="W1" s="112"/>
    </row>
    <row r="2" spans="1:23" s="18" customFormat="1" ht="12.75">
      <c r="A2" s="16" t="s">
        <v>43</v>
      </c>
      <c r="B2" s="17" t="s">
        <v>50</v>
      </c>
      <c r="K2" s="112"/>
      <c r="L2" s="112"/>
      <c r="M2" s="112"/>
      <c r="N2" s="112"/>
      <c r="O2" s="112"/>
      <c r="P2" s="112"/>
      <c r="Q2" s="112"/>
      <c r="R2" s="112"/>
      <c r="S2" s="112"/>
      <c r="T2" s="112"/>
      <c r="U2" s="112"/>
      <c r="V2" s="112"/>
      <c r="W2" s="112"/>
    </row>
    <row r="3" spans="1:23" s="18" customFormat="1" ht="12.75">
      <c r="A3" s="19" t="s">
        <v>44</v>
      </c>
      <c r="B3" s="17" t="s">
        <v>64</v>
      </c>
      <c r="K3" s="112"/>
      <c r="L3" s="112"/>
      <c r="M3" s="112"/>
      <c r="N3" s="112"/>
      <c r="O3" s="112"/>
      <c r="P3" s="112"/>
      <c r="Q3" s="112"/>
      <c r="R3" s="112"/>
      <c r="S3" s="112"/>
      <c r="T3" s="112"/>
      <c r="U3" s="112"/>
      <c r="V3" s="112"/>
      <c r="W3" s="112"/>
    </row>
    <row r="4" spans="1:23" s="22" customFormat="1" ht="11.25">
      <c r="A4" s="20" t="s">
        <v>11</v>
      </c>
      <c r="B4" s="21" t="s">
        <v>45</v>
      </c>
      <c r="K4" s="113"/>
      <c r="L4" s="113"/>
      <c r="M4" s="113"/>
      <c r="N4" s="113"/>
      <c r="O4" s="113"/>
      <c r="P4" s="113"/>
      <c r="Q4" s="113"/>
      <c r="R4" s="113"/>
      <c r="S4" s="113"/>
      <c r="T4" s="113"/>
      <c r="U4" s="113"/>
      <c r="V4" s="113"/>
      <c r="W4" s="113"/>
    </row>
    <row r="5" spans="1:23" s="22" customFormat="1" ht="11.25">
      <c r="A5" s="23" t="s">
        <v>46</v>
      </c>
      <c r="B5" s="37" t="s">
        <v>51</v>
      </c>
      <c r="C5" s="24"/>
      <c r="J5" s="24"/>
      <c r="K5" s="113"/>
      <c r="L5" s="113"/>
      <c r="M5" s="113"/>
      <c r="N5" s="113"/>
      <c r="O5" s="113"/>
      <c r="P5" s="113"/>
      <c r="Q5" s="133"/>
      <c r="R5" s="113"/>
      <c r="S5" s="113"/>
      <c r="T5" s="113"/>
      <c r="U5" s="113"/>
      <c r="V5" s="113"/>
      <c r="W5" s="113"/>
    </row>
    <row r="6" spans="1:23" s="26" customFormat="1">
      <c r="A6" s="25"/>
      <c r="K6" s="115"/>
      <c r="L6" s="134"/>
      <c r="M6" s="134"/>
      <c r="N6" s="134"/>
      <c r="O6" s="134"/>
      <c r="P6" s="134"/>
      <c r="Q6" s="134"/>
      <c r="R6" s="115"/>
      <c r="S6" s="134"/>
      <c r="T6" s="134"/>
      <c r="U6" s="134"/>
      <c r="V6" s="134"/>
      <c r="W6" s="134"/>
    </row>
    <row r="7" spans="1:23" s="26" customFormat="1" ht="24.75" customHeight="1">
      <c r="A7" s="109"/>
      <c r="K7" s="151" t="s">
        <v>78</v>
      </c>
      <c r="L7" s="151"/>
      <c r="M7" s="151"/>
      <c r="N7" s="151"/>
      <c r="O7" s="151"/>
      <c r="P7" s="151"/>
      <c r="Q7" s="134"/>
      <c r="R7" s="151" t="s">
        <v>78</v>
      </c>
      <c r="S7" s="151"/>
      <c r="T7" s="151"/>
      <c r="U7" s="151"/>
      <c r="V7" s="151"/>
      <c r="W7" s="151"/>
    </row>
    <row r="8" spans="1:23" ht="24.75" thickBot="1">
      <c r="A8" s="27"/>
      <c r="B8" s="95" t="s">
        <v>52</v>
      </c>
      <c r="C8" s="95" t="s">
        <v>53</v>
      </c>
      <c r="D8" s="95" t="s">
        <v>54</v>
      </c>
      <c r="E8" s="95" t="s">
        <v>55</v>
      </c>
      <c r="F8" s="95" t="s">
        <v>56</v>
      </c>
      <c r="G8" s="95" t="s">
        <v>0</v>
      </c>
      <c r="H8" s="110"/>
      <c r="I8" s="95" t="s">
        <v>57</v>
      </c>
      <c r="K8" s="106" t="s">
        <v>52</v>
      </c>
      <c r="L8" s="106" t="s">
        <v>53</v>
      </c>
      <c r="M8" s="106" t="s">
        <v>54</v>
      </c>
      <c r="N8" s="106" t="s">
        <v>55</v>
      </c>
      <c r="O8" s="106" t="s">
        <v>56</v>
      </c>
      <c r="P8" s="106" t="s">
        <v>0</v>
      </c>
      <c r="R8" s="106" t="s">
        <v>52</v>
      </c>
      <c r="S8" s="106" t="s">
        <v>53</v>
      </c>
      <c r="T8" s="106" t="s">
        <v>54</v>
      </c>
      <c r="U8" s="106" t="s">
        <v>55</v>
      </c>
      <c r="V8" s="106" t="s">
        <v>56</v>
      </c>
      <c r="W8" s="106" t="s">
        <v>0</v>
      </c>
    </row>
    <row r="9" spans="1:23" ht="12.75" thickTop="1">
      <c r="A9" s="30">
        <v>2013</v>
      </c>
      <c r="B9" s="35">
        <v>1850.672</v>
      </c>
      <c r="C9" s="35">
        <v>933.00300000000004</v>
      </c>
      <c r="D9" s="35">
        <v>442.30700000000002</v>
      </c>
      <c r="E9" s="35">
        <v>501.98700000000002</v>
      </c>
      <c r="F9" s="35">
        <v>135.71600000000001</v>
      </c>
      <c r="G9" s="35">
        <v>3863.6849999999999</v>
      </c>
      <c r="I9" s="35">
        <v>30.352</v>
      </c>
      <c r="K9" s="137" t="s">
        <v>79</v>
      </c>
      <c r="L9" s="137" t="s">
        <v>79</v>
      </c>
      <c r="M9" s="137" t="s">
        <v>79</v>
      </c>
      <c r="N9" s="137" t="s">
        <v>79</v>
      </c>
      <c r="O9" s="137" t="s">
        <v>79</v>
      </c>
      <c r="P9" s="137" t="s">
        <v>79</v>
      </c>
      <c r="R9" s="136" t="s">
        <v>79</v>
      </c>
      <c r="S9" s="136" t="s">
        <v>79</v>
      </c>
      <c r="T9" s="136" t="s">
        <v>79</v>
      </c>
      <c r="U9" s="136" t="s">
        <v>79</v>
      </c>
      <c r="V9" s="136" t="s">
        <v>79</v>
      </c>
      <c r="W9" s="136" t="s">
        <v>79</v>
      </c>
    </row>
    <row r="10" spans="1:23">
      <c r="A10" s="30">
        <v>2014</v>
      </c>
      <c r="B10" s="35">
        <v>1962.0029999999999</v>
      </c>
      <c r="C10" s="35">
        <v>967.21600000000001</v>
      </c>
      <c r="D10" s="35">
        <v>487.327</v>
      </c>
      <c r="E10" s="35">
        <v>525.14700000000005</v>
      </c>
      <c r="F10" s="35">
        <v>146.21600000000001</v>
      </c>
      <c r="G10" s="35">
        <v>4087.9090000000001</v>
      </c>
      <c r="I10" s="35">
        <v>-225.13800000000001</v>
      </c>
      <c r="K10" s="136">
        <f t="shared" ref="K10:K16" si="0">B10/B9-1</f>
        <v>6.0157067270699471E-2</v>
      </c>
      <c r="L10" s="136">
        <f t="shared" ref="L10:L16" si="1">C10/C9-1</f>
        <v>3.6669764191540555E-2</v>
      </c>
      <c r="M10" s="136">
        <f t="shared" ref="M10:M16" si="2">D10/D9-1</f>
        <v>0.10178450714096776</v>
      </c>
      <c r="N10" s="136">
        <f t="shared" ref="N10:N16" si="3">E10/E9-1</f>
        <v>4.613665294121172E-2</v>
      </c>
      <c r="O10" s="136">
        <f t="shared" ref="O10:O16" si="4">F10/F9-1</f>
        <v>7.736744377965743E-2</v>
      </c>
      <c r="P10" s="136">
        <f t="shared" ref="P10:P16" si="5">G10/G9-1</f>
        <v>5.8033716516745049E-2</v>
      </c>
      <c r="R10" s="136" t="s">
        <v>79</v>
      </c>
      <c r="S10" s="136" t="s">
        <v>79</v>
      </c>
      <c r="T10" s="136" t="s">
        <v>79</v>
      </c>
      <c r="U10" s="136" t="s">
        <v>79</v>
      </c>
      <c r="V10" s="136" t="s">
        <v>79</v>
      </c>
      <c r="W10" s="136" t="s">
        <v>79</v>
      </c>
    </row>
    <row r="11" spans="1:23">
      <c r="A11" s="30">
        <v>2015</v>
      </c>
      <c r="B11" s="35">
        <v>1927.8240000000001</v>
      </c>
      <c r="C11" s="35">
        <v>959.61500000000001</v>
      </c>
      <c r="D11" s="35">
        <v>528.12599999999998</v>
      </c>
      <c r="E11" s="35">
        <v>540.10699999999997</v>
      </c>
      <c r="F11" s="35">
        <v>154.023</v>
      </c>
      <c r="G11" s="35">
        <v>4109.6950000000006</v>
      </c>
      <c r="I11" s="35">
        <v>-224.999</v>
      </c>
      <c r="K11" s="136">
        <f t="shared" si="0"/>
        <v>-1.7420462659842983E-2</v>
      </c>
      <c r="L11" s="136">
        <f t="shared" si="1"/>
        <v>-7.8586375742336623E-3</v>
      </c>
      <c r="M11" s="136">
        <f t="shared" si="2"/>
        <v>8.3719966264951484E-2</v>
      </c>
      <c r="N11" s="136">
        <f t="shared" si="3"/>
        <v>2.8487261661972685E-2</v>
      </c>
      <c r="O11" s="136">
        <f t="shared" si="4"/>
        <v>5.3393609454505553E-2</v>
      </c>
      <c r="P11" s="136">
        <f t="shared" si="5"/>
        <v>5.3293749934257839E-3</v>
      </c>
      <c r="R11" s="136" t="s">
        <v>79</v>
      </c>
      <c r="S11" s="136" t="s">
        <v>79</v>
      </c>
      <c r="T11" s="136" t="s">
        <v>79</v>
      </c>
      <c r="U11" s="136" t="s">
        <v>79</v>
      </c>
      <c r="V11" s="136" t="s">
        <v>79</v>
      </c>
      <c r="W11" s="136" t="s">
        <v>79</v>
      </c>
    </row>
    <row r="12" spans="1:23">
      <c r="A12" s="30">
        <v>2016</v>
      </c>
      <c r="B12" s="35">
        <v>1909.9690000000001</v>
      </c>
      <c r="C12" s="35">
        <v>904.79600000000005</v>
      </c>
      <c r="D12" s="35">
        <v>572.71600000000001</v>
      </c>
      <c r="E12" s="35">
        <v>541.654</v>
      </c>
      <c r="F12" s="35">
        <v>157.821</v>
      </c>
      <c r="G12" s="35">
        <v>4086.9560000000001</v>
      </c>
      <c r="I12" s="35">
        <v>-150.39099999999999</v>
      </c>
      <c r="K12" s="136">
        <f t="shared" si="0"/>
        <v>-9.2617375860036821E-3</v>
      </c>
      <c r="L12" s="136">
        <f t="shared" si="1"/>
        <v>-5.7126034920254476E-2</v>
      </c>
      <c r="M12" s="136">
        <f t="shared" si="2"/>
        <v>8.4430609362159847E-2</v>
      </c>
      <c r="N12" s="136">
        <f t="shared" si="3"/>
        <v>2.8642472695226129E-3</v>
      </c>
      <c r="O12" s="136">
        <f t="shared" si="4"/>
        <v>2.4658654876219765E-2</v>
      </c>
      <c r="P12" s="136">
        <f t="shared" si="5"/>
        <v>-5.53301400712225E-3</v>
      </c>
      <c r="R12" s="136" t="s">
        <v>79</v>
      </c>
      <c r="S12" s="136" t="s">
        <v>79</v>
      </c>
      <c r="T12" s="136" t="s">
        <v>79</v>
      </c>
      <c r="U12" s="136" t="s">
        <v>79</v>
      </c>
      <c r="V12" s="136" t="s">
        <v>79</v>
      </c>
      <c r="W12" s="136" t="s">
        <v>79</v>
      </c>
    </row>
    <row r="13" spans="1:23">
      <c r="A13" s="30">
        <v>2017</v>
      </c>
      <c r="B13" s="35">
        <v>1923.125</v>
      </c>
      <c r="C13" s="35">
        <v>946.26800000000003</v>
      </c>
      <c r="D13" s="35">
        <v>605.58199999999999</v>
      </c>
      <c r="E13" s="35">
        <v>543</v>
      </c>
      <c r="F13" s="35">
        <v>170.73599999999999</v>
      </c>
      <c r="G13" s="35">
        <v>4188.7110000000002</v>
      </c>
      <c r="I13" s="35">
        <v>-233.56100000000001</v>
      </c>
      <c r="K13" s="136">
        <f t="shared" si="0"/>
        <v>6.8880699110822619E-3</v>
      </c>
      <c r="L13" s="136">
        <f t="shared" si="1"/>
        <v>4.583574640029342E-2</v>
      </c>
      <c r="M13" s="136">
        <f t="shared" si="2"/>
        <v>5.7386208871412769E-2</v>
      </c>
      <c r="N13" s="136">
        <f t="shared" si="3"/>
        <v>2.4849811872524885E-3</v>
      </c>
      <c r="O13" s="136">
        <f t="shared" si="4"/>
        <v>8.1833216111924179E-2</v>
      </c>
      <c r="P13" s="136">
        <f t="shared" si="5"/>
        <v>2.4897503178404667E-2</v>
      </c>
      <c r="R13" s="136" t="s">
        <v>79</v>
      </c>
      <c r="S13" s="136" t="s">
        <v>79</v>
      </c>
      <c r="T13" s="136" t="s">
        <v>79</v>
      </c>
      <c r="U13" s="136" t="s">
        <v>79</v>
      </c>
      <c r="V13" s="136" t="s">
        <v>79</v>
      </c>
      <c r="W13" s="136" t="s">
        <v>79</v>
      </c>
    </row>
    <row r="14" spans="1:23">
      <c r="A14" s="30">
        <v>2018</v>
      </c>
      <c r="B14" s="35">
        <v>1874.577</v>
      </c>
      <c r="C14" s="35">
        <v>965.95399999999995</v>
      </c>
      <c r="D14" s="35">
        <v>554.19200000000001</v>
      </c>
      <c r="E14" s="35">
        <v>487.483</v>
      </c>
      <c r="F14" s="35">
        <v>170.66</v>
      </c>
      <c r="G14" s="35">
        <v>4052.866</v>
      </c>
      <c r="I14" s="35">
        <v>-141.20599999999999</v>
      </c>
      <c r="K14" s="136">
        <f t="shared" si="0"/>
        <v>-2.5244328891777745E-2</v>
      </c>
      <c r="L14" s="136">
        <f t="shared" si="1"/>
        <v>2.0803831472690604E-2</v>
      </c>
      <c r="M14" s="136">
        <f t="shared" si="2"/>
        <v>-8.486051434818076E-2</v>
      </c>
      <c r="N14" s="136">
        <f t="shared" si="3"/>
        <v>-0.10224125230202574</v>
      </c>
      <c r="O14" s="136">
        <f t="shared" si="4"/>
        <v>-4.4513166526094494E-4</v>
      </c>
      <c r="P14" s="136">
        <f t="shared" si="5"/>
        <v>-3.2431218100270054E-2</v>
      </c>
      <c r="R14" s="136" t="s">
        <v>79</v>
      </c>
      <c r="S14" s="136" t="s">
        <v>79</v>
      </c>
      <c r="T14" s="136" t="s">
        <v>79</v>
      </c>
      <c r="U14" s="136" t="s">
        <v>79</v>
      </c>
      <c r="V14" s="136" t="s">
        <v>79</v>
      </c>
      <c r="W14" s="136" t="s">
        <v>79</v>
      </c>
    </row>
    <row r="15" spans="1:23">
      <c r="A15" s="30">
        <v>2019</v>
      </c>
      <c r="B15" s="35">
        <v>1901.818</v>
      </c>
      <c r="C15" s="35">
        <v>1111.9480000000001</v>
      </c>
      <c r="D15" s="35">
        <v>530.71399999999994</v>
      </c>
      <c r="E15" s="35">
        <v>506.959</v>
      </c>
      <c r="F15" s="35">
        <v>180.90799999999999</v>
      </c>
      <c r="G15" s="35">
        <v>4232.3469999999998</v>
      </c>
      <c r="I15" s="35">
        <v>-307.04300000000001</v>
      </c>
      <c r="K15" s="136">
        <f t="shared" si="0"/>
        <v>1.453181171005502E-2</v>
      </c>
      <c r="L15" s="136">
        <f t="shared" si="1"/>
        <v>0.15113970230466478</v>
      </c>
      <c r="M15" s="136">
        <f t="shared" si="2"/>
        <v>-4.2364379132142083E-2</v>
      </c>
      <c r="N15" s="136">
        <f t="shared" si="3"/>
        <v>3.9952162434382377E-2</v>
      </c>
      <c r="O15" s="136">
        <f t="shared" si="4"/>
        <v>6.0049220672682369E-2</v>
      </c>
      <c r="P15" s="136">
        <f t="shared" si="5"/>
        <v>4.4284957854515694E-2</v>
      </c>
      <c r="R15" s="136" t="s">
        <v>79</v>
      </c>
      <c r="S15" s="136" t="s">
        <v>79</v>
      </c>
      <c r="T15" s="136" t="s">
        <v>79</v>
      </c>
      <c r="U15" s="136" t="s">
        <v>79</v>
      </c>
      <c r="V15" s="136" t="s">
        <v>79</v>
      </c>
      <c r="W15" s="136" t="s">
        <v>79</v>
      </c>
    </row>
    <row r="16" spans="1:23">
      <c r="A16" s="30">
        <v>2020</v>
      </c>
      <c r="B16" s="35">
        <v>1928.252</v>
      </c>
      <c r="C16" s="35">
        <v>1174.653</v>
      </c>
      <c r="D16" s="35">
        <v>600.654</v>
      </c>
      <c r="E16" s="35">
        <v>538.38400000000001</v>
      </c>
      <c r="F16" s="35">
        <v>191.31200000000001</v>
      </c>
      <c r="G16" s="35">
        <v>4433.2549999999992</v>
      </c>
      <c r="I16" s="35">
        <v>-417.928</v>
      </c>
      <c r="K16" s="136">
        <f t="shared" si="0"/>
        <v>1.3899332112746743E-2</v>
      </c>
      <c r="L16" s="136">
        <f t="shared" si="1"/>
        <v>5.6392025526373457E-2</v>
      </c>
      <c r="M16" s="136">
        <f t="shared" si="2"/>
        <v>0.13178472774413352</v>
      </c>
      <c r="N16" s="136">
        <f t="shared" si="3"/>
        <v>6.1987261297264729E-2</v>
      </c>
      <c r="O16" s="136">
        <f t="shared" si="4"/>
        <v>5.7509894532027372E-2</v>
      </c>
      <c r="P16" s="136">
        <f t="shared" si="5"/>
        <v>4.7469642730144646E-2</v>
      </c>
      <c r="R16" s="136" t="s">
        <v>79</v>
      </c>
      <c r="S16" s="136" t="s">
        <v>79</v>
      </c>
      <c r="T16" s="136" t="s">
        <v>79</v>
      </c>
      <c r="U16" s="136" t="s">
        <v>79</v>
      </c>
      <c r="V16" s="136" t="s">
        <v>79</v>
      </c>
      <c r="W16" s="136" t="s">
        <v>79</v>
      </c>
    </row>
    <row r="17" spans="1:23">
      <c r="A17" s="30">
        <v>2021</v>
      </c>
      <c r="B17" s="35">
        <v>1798.6120000000001</v>
      </c>
      <c r="C17" s="35">
        <v>1283.2329999999999</v>
      </c>
      <c r="D17" s="35">
        <v>656.34899999999993</v>
      </c>
      <c r="E17" s="35">
        <v>530.66700000000003</v>
      </c>
      <c r="F17" s="35">
        <v>200.56900000000002</v>
      </c>
      <c r="G17" s="35">
        <v>4469.4300000000012</v>
      </c>
      <c r="I17" s="35">
        <v>-373.83300000000003</v>
      </c>
      <c r="K17" s="136">
        <f t="shared" ref="K17:K18" si="6">B17/B16-1</f>
        <v>-6.7231876331516727E-2</v>
      </c>
      <c r="L17" s="136">
        <f t="shared" ref="L17:L18" si="7">C17/C16-1</f>
        <v>9.2435808702655109E-2</v>
      </c>
      <c r="M17" s="136">
        <f t="shared" ref="M17:M18" si="8">D17/D16-1</f>
        <v>9.2723930915302288E-2</v>
      </c>
      <c r="N17" s="136">
        <f t="shared" ref="N17:N18" si="9">E17/E16-1</f>
        <v>-1.4333635472079331E-2</v>
      </c>
      <c r="O17" s="136">
        <f t="shared" ref="O17:O18" si="10">F17/F16-1</f>
        <v>4.8386928159237286E-2</v>
      </c>
      <c r="P17" s="136">
        <f t="shared" ref="P17:P18" si="11">G17/G16-1</f>
        <v>8.1599186151037895E-3</v>
      </c>
      <c r="R17" s="136" t="s">
        <v>79</v>
      </c>
      <c r="S17" s="136" t="s">
        <v>79</v>
      </c>
      <c r="T17" s="136" t="s">
        <v>79</v>
      </c>
      <c r="U17" s="136" t="s">
        <v>79</v>
      </c>
      <c r="V17" s="136" t="s">
        <v>79</v>
      </c>
      <c r="W17" s="136" t="s">
        <v>79</v>
      </c>
    </row>
    <row r="18" spans="1:23">
      <c r="A18" s="30">
        <v>2022</v>
      </c>
      <c r="B18" s="35">
        <v>1612.5989999999999</v>
      </c>
      <c r="C18" s="35">
        <v>1049.925</v>
      </c>
      <c r="D18" s="35">
        <v>603.07499999999993</v>
      </c>
      <c r="E18" s="35">
        <v>444.03500000000003</v>
      </c>
      <c r="F18" s="35">
        <v>187.917</v>
      </c>
      <c r="G18" s="35">
        <v>3897.5509999999995</v>
      </c>
      <c r="I18" s="35">
        <v>146.768</v>
      </c>
      <c r="K18" s="136">
        <f t="shared" si="6"/>
        <v>-0.10342030410116254</v>
      </c>
      <c r="L18" s="136">
        <f t="shared" si="7"/>
        <v>-0.18181265600245633</v>
      </c>
      <c r="M18" s="136">
        <f t="shared" si="8"/>
        <v>-8.1167183921968311E-2</v>
      </c>
      <c r="N18" s="136">
        <f t="shared" si="9"/>
        <v>-0.16325115373671251</v>
      </c>
      <c r="O18" s="136">
        <f t="shared" si="10"/>
        <v>-6.3080535875434496E-2</v>
      </c>
      <c r="P18" s="136">
        <f t="shared" si="11"/>
        <v>-0.12795345267741109</v>
      </c>
      <c r="R18" s="136" t="s">
        <v>79</v>
      </c>
      <c r="S18" s="136" t="s">
        <v>79</v>
      </c>
      <c r="T18" s="136" t="s">
        <v>79</v>
      </c>
      <c r="U18" s="136" t="s">
        <v>79</v>
      </c>
      <c r="V18" s="136" t="s">
        <v>79</v>
      </c>
      <c r="W18" s="136" t="s">
        <v>79</v>
      </c>
    </row>
    <row r="19" spans="1:23">
      <c r="A19" s="30">
        <v>2023</v>
      </c>
      <c r="B19" s="35">
        <v>1762.2449999999999</v>
      </c>
      <c r="C19" s="35">
        <v>1089.3910000000001</v>
      </c>
      <c r="D19" s="35">
        <v>556.25</v>
      </c>
      <c r="E19" s="35">
        <v>414.08300000000003</v>
      </c>
      <c r="F19" s="35">
        <v>200.916</v>
      </c>
      <c r="G19" s="35">
        <v>4022.8850000000002</v>
      </c>
      <c r="I19" s="35">
        <v>43.640999999999998</v>
      </c>
      <c r="K19" s="136">
        <f t="shared" ref="K19" si="12">B19/B18-1</f>
        <v>9.2798023563204435E-2</v>
      </c>
      <c r="L19" s="136">
        <f t="shared" ref="L19" si="13">C19/C18-1</f>
        <v>3.7589351620354039E-2</v>
      </c>
      <c r="M19" s="136">
        <f t="shared" ref="M19" si="14">D19/D18-1</f>
        <v>-7.7643742486423695E-2</v>
      </c>
      <c r="N19" s="136">
        <f t="shared" ref="N19" si="15">E19/E18-1</f>
        <v>-6.7454142128435812E-2</v>
      </c>
      <c r="O19" s="136">
        <f t="shared" ref="O19" si="16">F19/F18-1</f>
        <v>6.9174156675553489E-2</v>
      </c>
      <c r="P19" s="136">
        <f t="shared" ref="P19" si="17">G19/G18-1</f>
        <v>3.2157116096749094E-2</v>
      </c>
      <c r="R19" s="136" t="s">
        <v>79</v>
      </c>
      <c r="S19" s="136" t="s">
        <v>79</v>
      </c>
      <c r="T19" s="136" t="s">
        <v>79</v>
      </c>
      <c r="U19" s="136" t="s">
        <v>79</v>
      </c>
      <c r="V19" s="136" t="s">
        <v>79</v>
      </c>
      <c r="W19" s="136" t="s">
        <v>79</v>
      </c>
    </row>
    <row r="20" spans="1:23">
      <c r="A20" s="31"/>
      <c r="K20" s="137"/>
      <c r="R20" s="137"/>
    </row>
    <row r="21" spans="1:23">
      <c r="A21" s="30" t="s">
        <v>88</v>
      </c>
      <c r="B21" s="34">
        <v>1529.701</v>
      </c>
      <c r="C21" s="34">
        <v>1054.2070000000001</v>
      </c>
      <c r="D21" s="35">
        <v>605.88600000000008</v>
      </c>
      <c r="E21" s="35">
        <v>442.07799999999997</v>
      </c>
      <c r="F21" s="35">
        <v>183.583</v>
      </c>
      <c r="G21" s="35">
        <v>3815.4550000000004</v>
      </c>
      <c r="I21" s="35">
        <v>251.58500000000001</v>
      </c>
      <c r="K21" s="137" t="s">
        <v>79</v>
      </c>
      <c r="L21" s="137" t="s">
        <v>79</v>
      </c>
      <c r="M21" s="137" t="s">
        <v>79</v>
      </c>
      <c r="N21" s="137" t="s">
        <v>79</v>
      </c>
      <c r="O21" s="137" t="s">
        <v>79</v>
      </c>
      <c r="P21" s="137" t="s">
        <v>79</v>
      </c>
      <c r="R21" s="137" t="s">
        <v>79</v>
      </c>
      <c r="S21" s="137" t="s">
        <v>79</v>
      </c>
      <c r="T21" s="137" t="s">
        <v>79</v>
      </c>
      <c r="U21" s="137" t="s">
        <v>79</v>
      </c>
      <c r="V21" s="137" t="s">
        <v>79</v>
      </c>
      <c r="W21" s="137" t="s">
        <v>79</v>
      </c>
    </row>
    <row r="22" spans="1:23">
      <c r="A22" s="30" t="s">
        <v>89</v>
      </c>
      <c r="B22" s="34">
        <v>1612.5989999999999</v>
      </c>
      <c r="C22" s="34">
        <v>1049.925</v>
      </c>
      <c r="D22" s="35">
        <v>603.07499999999993</v>
      </c>
      <c r="E22" s="35">
        <v>444.03500000000003</v>
      </c>
      <c r="F22" s="35">
        <v>187.917</v>
      </c>
      <c r="G22" s="35">
        <v>3897.5509999999995</v>
      </c>
      <c r="I22" s="35">
        <v>146.768</v>
      </c>
      <c r="K22" s="137" t="s">
        <v>79</v>
      </c>
      <c r="L22" s="137" t="s">
        <v>79</v>
      </c>
      <c r="M22" s="137" t="s">
        <v>79</v>
      </c>
      <c r="N22" s="137" t="s">
        <v>79</v>
      </c>
      <c r="O22" s="137" t="s">
        <v>79</v>
      </c>
      <c r="P22" s="137" t="s">
        <v>79</v>
      </c>
      <c r="R22" s="104">
        <f>B22/B21-1</f>
        <v>5.4192289865797161E-2</v>
      </c>
      <c r="S22" s="104">
        <f t="shared" ref="S22:W22" si="18">C22/C21-1</f>
        <v>-4.0618208757864371E-3</v>
      </c>
      <c r="T22" s="104">
        <f t="shared" si="18"/>
        <v>-4.639486636100143E-3</v>
      </c>
      <c r="U22" s="104">
        <f t="shared" si="18"/>
        <v>4.4268206063184934E-3</v>
      </c>
      <c r="V22" s="104">
        <f t="shared" si="18"/>
        <v>2.3607850400091612E-2</v>
      </c>
      <c r="W22" s="104">
        <f t="shared" si="18"/>
        <v>2.1516699843137754E-2</v>
      </c>
    </row>
    <row r="23" spans="1:23">
      <c r="A23" s="30" t="s">
        <v>91</v>
      </c>
      <c r="B23" s="34">
        <v>1677.7180000000001</v>
      </c>
      <c r="C23" s="34">
        <v>1067.67</v>
      </c>
      <c r="D23" s="35">
        <v>589.06600000000003</v>
      </c>
      <c r="E23" s="35">
        <v>442.09</v>
      </c>
      <c r="F23" s="35">
        <v>194.58699999999999</v>
      </c>
      <c r="G23" s="35">
        <v>3971.1309999999999</v>
      </c>
      <c r="I23" s="35">
        <v>77.680999999999997</v>
      </c>
      <c r="K23" s="137" t="s">
        <v>79</v>
      </c>
      <c r="L23" s="137" t="s">
        <v>79</v>
      </c>
      <c r="M23" s="137" t="s">
        <v>79</v>
      </c>
      <c r="N23" s="137" t="s">
        <v>79</v>
      </c>
      <c r="O23" s="137" t="s">
        <v>79</v>
      </c>
      <c r="P23" s="137" t="s">
        <v>79</v>
      </c>
      <c r="R23" s="104">
        <f t="shared" ref="R23:R25" si="19">B23/B22-1</f>
        <v>4.0381396739052944E-2</v>
      </c>
      <c r="S23" s="104">
        <f t="shared" ref="S23:S26" si="20">C23/C22-1</f>
        <v>1.6901207229087944E-2</v>
      </c>
      <c r="T23" s="104">
        <f t="shared" ref="T23:T26" si="21">D23/D22-1</f>
        <v>-2.3229283256642863E-2</v>
      </c>
      <c r="U23" s="104">
        <f t="shared" ref="U23:U26" si="22">E23/E22-1</f>
        <v>-4.3802853378676065E-3</v>
      </c>
      <c r="V23" s="104">
        <f t="shared" ref="V23:V26" si="23">F23/F22-1</f>
        <v>3.5494393801518642E-2</v>
      </c>
      <c r="W23" s="104">
        <f t="shared" ref="W23:W26" si="24">G23/G22-1</f>
        <v>1.8878521409982918E-2</v>
      </c>
    </row>
    <row r="24" spans="1:23">
      <c r="A24" s="30" t="s">
        <v>92</v>
      </c>
      <c r="B24" s="34">
        <v>1688.15</v>
      </c>
      <c r="C24" s="34">
        <v>1073.7380000000001</v>
      </c>
      <c r="D24" s="35">
        <v>574.78800000000001</v>
      </c>
      <c r="E24" s="35">
        <v>427.10700000000003</v>
      </c>
      <c r="F24" s="35">
        <v>196.07499999999999</v>
      </c>
      <c r="G24" s="35">
        <v>3959.8579999999997</v>
      </c>
      <c r="I24" s="35">
        <v>105.054</v>
      </c>
      <c r="K24" s="137" t="s">
        <v>79</v>
      </c>
      <c r="L24" s="137" t="s">
        <v>79</v>
      </c>
      <c r="M24" s="137" t="s">
        <v>79</v>
      </c>
      <c r="N24" s="137" t="s">
        <v>79</v>
      </c>
      <c r="O24" s="137" t="s">
        <v>79</v>
      </c>
      <c r="P24" s="137" t="s">
        <v>79</v>
      </c>
      <c r="R24" s="104">
        <f t="shared" si="19"/>
        <v>6.2179698852846688E-3</v>
      </c>
      <c r="S24" s="104">
        <f t="shared" si="20"/>
        <v>5.6834040480673309E-3</v>
      </c>
      <c r="T24" s="104">
        <f t="shared" si="21"/>
        <v>-2.4238370573076762E-2</v>
      </c>
      <c r="U24" s="104">
        <f t="shared" si="22"/>
        <v>-3.3891289104028499E-2</v>
      </c>
      <c r="V24" s="104">
        <f t="shared" si="23"/>
        <v>7.6469651107216041E-3</v>
      </c>
      <c r="W24" s="104">
        <f t="shared" si="24"/>
        <v>-2.8387378809714425E-3</v>
      </c>
    </row>
    <row r="25" spans="1:23">
      <c r="A25" s="30" t="s">
        <v>93</v>
      </c>
      <c r="B25" s="34">
        <v>1615.7670000000001</v>
      </c>
      <c r="C25" s="34">
        <v>1033.9490000000001</v>
      </c>
      <c r="D25" s="35">
        <v>544.88599999999997</v>
      </c>
      <c r="E25" s="35">
        <v>397.22199999999998</v>
      </c>
      <c r="F25" s="35">
        <v>190.76999999999998</v>
      </c>
      <c r="G25" s="35">
        <v>3782.5940000000005</v>
      </c>
      <c r="I25" s="35">
        <v>272.46600000000001</v>
      </c>
      <c r="K25" s="136">
        <f>B25/B21-1</f>
        <v>5.6263282824551952E-2</v>
      </c>
      <c r="L25" s="136">
        <f t="shared" ref="L25:P27" si="25">C25/C21-1</f>
        <v>-1.9216339864941201E-2</v>
      </c>
      <c r="M25" s="136">
        <f t="shared" si="25"/>
        <v>-0.10067900562151977</v>
      </c>
      <c r="N25" s="136">
        <f t="shared" si="25"/>
        <v>-0.10146625708585366</v>
      </c>
      <c r="O25" s="136">
        <f t="shared" si="25"/>
        <v>3.9148505035869308E-2</v>
      </c>
      <c r="P25" s="136">
        <f t="shared" si="25"/>
        <v>-8.6126032150818377E-3</v>
      </c>
      <c r="R25" s="104">
        <f t="shared" si="19"/>
        <v>-4.2877114000533179E-2</v>
      </c>
      <c r="S25" s="104">
        <f t="shared" si="20"/>
        <v>-3.7056525893653713E-2</v>
      </c>
      <c r="T25" s="104">
        <f t="shared" si="21"/>
        <v>-5.2022658788979714E-2</v>
      </c>
      <c r="U25" s="104">
        <f t="shared" si="22"/>
        <v>-6.9970756742455786E-2</v>
      </c>
      <c r="V25" s="104">
        <f t="shared" si="23"/>
        <v>-2.7055973479535922E-2</v>
      </c>
      <c r="W25" s="104">
        <f t="shared" si="24"/>
        <v>-4.4765241581894877E-2</v>
      </c>
    </row>
    <row r="26" spans="1:23">
      <c r="A26" s="30" t="s">
        <v>94</v>
      </c>
      <c r="B26" s="34">
        <v>1762.2449999999999</v>
      </c>
      <c r="C26" s="34">
        <v>1089.3910000000001</v>
      </c>
      <c r="D26" s="35">
        <v>556.25</v>
      </c>
      <c r="E26" s="35">
        <v>414.08300000000003</v>
      </c>
      <c r="F26" s="35">
        <v>200.916</v>
      </c>
      <c r="G26" s="35">
        <v>4022.8850000000002</v>
      </c>
      <c r="I26" s="35">
        <v>43.640999999999998</v>
      </c>
      <c r="K26" s="136">
        <f t="shared" ref="K26:K27" si="26">B26/B22-1</f>
        <v>9.2798023563204435E-2</v>
      </c>
      <c r="L26" s="136">
        <f t="shared" si="25"/>
        <v>3.7589351620354039E-2</v>
      </c>
      <c r="M26" s="136">
        <f t="shared" si="25"/>
        <v>-7.7643742486423695E-2</v>
      </c>
      <c r="N26" s="136">
        <f t="shared" si="25"/>
        <v>-6.7454142128435812E-2</v>
      </c>
      <c r="O26" s="136">
        <f t="shared" si="25"/>
        <v>6.9174156675553489E-2</v>
      </c>
      <c r="P26" s="136">
        <f t="shared" si="25"/>
        <v>3.2157116096749094E-2</v>
      </c>
      <c r="R26" s="104">
        <f>B26/B25-1</f>
        <v>9.0655397715140751E-2</v>
      </c>
      <c r="S26" s="104">
        <f t="shared" si="20"/>
        <v>5.3621600291697158E-2</v>
      </c>
      <c r="T26" s="104">
        <f t="shared" si="21"/>
        <v>2.0855738631567089E-2</v>
      </c>
      <c r="U26" s="104">
        <f t="shared" si="22"/>
        <v>4.2447296474012131E-2</v>
      </c>
      <c r="V26" s="104">
        <f t="shared" si="23"/>
        <v>5.3184462965875312E-2</v>
      </c>
      <c r="W26" s="104">
        <f t="shared" si="24"/>
        <v>6.3525453696590128E-2</v>
      </c>
    </row>
    <row r="27" spans="1:23">
      <c r="A27" s="30" t="s">
        <v>96</v>
      </c>
      <c r="B27" s="34">
        <v>1770.229</v>
      </c>
      <c r="C27" s="34">
        <v>1101.066</v>
      </c>
      <c r="D27" s="35">
        <v>532.70600000000002</v>
      </c>
      <c r="E27" s="35">
        <v>402.62099999999998</v>
      </c>
      <c r="F27" s="35">
        <v>202.846</v>
      </c>
      <c r="G27" s="35">
        <v>4009.4680000000003</v>
      </c>
      <c r="I27" s="35">
        <v>81.653000000000006</v>
      </c>
      <c r="K27" s="136">
        <f t="shared" si="26"/>
        <v>5.5140971247849668E-2</v>
      </c>
      <c r="L27" s="136">
        <f t="shared" si="25"/>
        <v>3.1279327882210772E-2</v>
      </c>
      <c r="M27" s="136">
        <f t="shared" si="25"/>
        <v>-9.5676885102857767E-2</v>
      </c>
      <c r="N27" s="136">
        <f t="shared" si="25"/>
        <v>-8.9278201271234314E-2</v>
      </c>
      <c r="O27" s="136">
        <f t="shared" si="25"/>
        <v>4.2443739818179171E-2</v>
      </c>
      <c r="P27" s="136">
        <f t="shared" si="25"/>
        <v>9.6539247886813229E-3</v>
      </c>
      <c r="R27" s="104">
        <f t="shared" ref="R27" si="27">B27/B26-1</f>
        <v>4.5305845668452971E-3</v>
      </c>
      <c r="S27" s="104">
        <f t="shared" ref="S27" si="28">C27/C26-1</f>
        <v>1.0716996927641276E-2</v>
      </c>
      <c r="T27" s="104">
        <f t="shared" ref="T27" si="29">D27/D26-1</f>
        <v>-4.2326292134831411E-2</v>
      </c>
      <c r="U27" s="104">
        <f t="shared" ref="U27" si="30">E27/E26-1</f>
        <v>-2.7680440877795087E-2</v>
      </c>
      <c r="V27" s="104">
        <f t="shared" ref="V27" si="31">F27/F26-1</f>
        <v>9.6060044993928617E-3</v>
      </c>
      <c r="W27" s="104">
        <f t="shared" ref="W27:W29" si="32">G27/G26-1</f>
        <v>-3.3351686662680402E-3</v>
      </c>
    </row>
    <row r="28" spans="1:23">
      <c r="A28" s="30" t="s">
        <v>97</v>
      </c>
      <c r="B28" s="34">
        <v>1798.2729999999999</v>
      </c>
      <c r="C28" s="34">
        <v>1115.3520000000001</v>
      </c>
      <c r="D28" s="35">
        <v>527.28899999999999</v>
      </c>
      <c r="E28" s="35">
        <v>394.54500000000002</v>
      </c>
      <c r="F28" s="35">
        <v>204.93299999999999</v>
      </c>
      <c r="G28" s="35">
        <v>4040.3919999999998</v>
      </c>
      <c r="I28" s="35">
        <v>96.447999999999993</v>
      </c>
      <c r="K28" s="136">
        <f t="shared" ref="K28" si="33">B28/B24-1</f>
        <v>6.5232947309184608E-2</v>
      </c>
      <c r="L28" s="136">
        <f t="shared" ref="L28" si="34">C28/C24-1</f>
        <v>3.8756195645492708E-2</v>
      </c>
      <c r="M28" s="136">
        <f t="shared" ref="M28" si="35">D28/D24-1</f>
        <v>-8.2637424580888963E-2</v>
      </c>
      <c r="N28" s="136">
        <f t="shared" ref="N28" si="36">E28/E24-1</f>
        <v>-7.6238506978345E-2</v>
      </c>
      <c r="O28" s="136">
        <f t="shared" ref="O28" si="37">F28/F24-1</f>
        <v>4.5176590590335408E-2</v>
      </c>
      <c r="P28" s="136">
        <f t="shared" ref="P28" si="38">G28/G24-1</f>
        <v>2.0337597964371401E-2</v>
      </c>
      <c r="R28" s="104">
        <f t="shared" ref="R28" si="39">B28/B27-1</f>
        <v>1.5842018179568873E-2</v>
      </c>
      <c r="S28" s="104">
        <f t="shared" ref="S28" si="40">C28/C27-1</f>
        <v>1.2974699064361328E-2</v>
      </c>
      <c r="T28" s="104">
        <f t="shared" ref="T28" si="41">D28/D27-1</f>
        <v>-1.016883609345498E-2</v>
      </c>
      <c r="U28" s="104">
        <f t="shared" ref="U28" si="42">E28/E27-1</f>
        <v>-2.0058566244681608E-2</v>
      </c>
      <c r="V28" s="104">
        <f t="shared" ref="V28" si="43">F28/F27-1</f>
        <v>1.0288593317097749E-2</v>
      </c>
      <c r="W28" s="104">
        <f t="shared" si="32"/>
        <v>7.7127439351054594E-3</v>
      </c>
    </row>
    <row r="29" spans="1:23">
      <c r="A29" s="30" t="s">
        <v>98</v>
      </c>
      <c r="B29" s="34">
        <v>1860.296</v>
      </c>
      <c r="C29" s="34">
        <v>1155.6780000000001</v>
      </c>
      <c r="D29" s="35">
        <v>524.31399999999996</v>
      </c>
      <c r="E29" s="35">
        <v>400.17700000000002</v>
      </c>
      <c r="F29" s="35">
        <v>211.75399999999999</v>
      </c>
      <c r="G29" s="35">
        <v>4152.2190000000001</v>
      </c>
      <c r="I29" s="35">
        <v>18.739999999999998</v>
      </c>
      <c r="K29" s="136">
        <f t="shared" ref="K29" si="44">B29/B25-1</f>
        <v>0.15133927107064316</v>
      </c>
      <c r="L29" s="136">
        <f t="shared" ref="L29" si="45">C29/C25-1</f>
        <v>0.11773211251231941</v>
      </c>
      <c r="M29" s="136">
        <f t="shared" ref="M29" si="46">D29/D25-1</f>
        <v>-3.7754686301354812E-2</v>
      </c>
      <c r="N29" s="136">
        <f t="shared" ref="N29" si="47">E29/E25-1</f>
        <v>7.439165000931558E-3</v>
      </c>
      <c r="O29" s="136">
        <f t="shared" ref="O29" si="48">F29/F25-1</f>
        <v>0.10999633065995718</v>
      </c>
      <c r="P29" s="136">
        <f t="shared" ref="P29" si="49">G29/G25-1</f>
        <v>9.7717333660445549E-2</v>
      </c>
      <c r="R29" s="104">
        <f t="shared" ref="R29" si="50">B29/B28-1</f>
        <v>3.4490313762148617E-2</v>
      </c>
      <c r="S29" s="104">
        <f t="shared" ref="S29" si="51">C29/C28-1</f>
        <v>3.6155402061412101E-2</v>
      </c>
      <c r="T29" s="104">
        <f t="shared" ref="T29" si="52">D29/D28-1</f>
        <v>-5.6420672534417404E-3</v>
      </c>
      <c r="U29" s="104">
        <f t="shared" ref="U29" si="53">E29/E28-1</f>
        <v>1.427467082335343E-2</v>
      </c>
      <c r="V29" s="104">
        <f t="shared" ref="V29" si="54">F29/F28-1</f>
        <v>3.3284048933065913E-2</v>
      </c>
      <c r="W29" s="104">
        <f t="shared" si="32"/>
        <v>2.7677264978249738E-2</v>
      </c>
    </row>
    <row r="30" spans="1:23">
      <c r="A30" s="30"/>
      <c r="B30" s="34"/>
      <c r="C30" s="34"/>
      <c r="D30" s="35"/>
      <c r="E30" s="35"/>
      <c r="F30" s="35"/>
      <c r="G30" s="35"/>
      <c r="I30" s="35"/>
      <c r="K30" s="136"/>
      <c r="L30" s="136"/>
      <c r="M30" s="136"/>
      <c r="N30" s="136"/>
      <c r="O30" s="136"/>
      <c r="P30" s="136"/>
      <c r="R30" s="104"/>
      <c r="S30" s="104"/>
      <c r="T30" s="104"/>
      <c r="U30" s="104"/>
      <c r="V30" s="104"/>
      <c r="W30" s="104"/>
    </row>
    <row r="31" spans="1:23">
      <c r="A31" s="30"/>
      <c r="B31" s="34"/>
      <c r="C31" s="34"/>
      <c r="D31" s="35"/>
      <c r="E31" s="35"/>
      <c r="F31" s="35"/>
      <c r="G31" s="35"/>
      <c r="I31" s="35"/>
      <c r="K31" s="136"/>
      <c r="L31" s="136"/>
      <c r="M31" s="136"/>
      <c r="N31" s="136"/>
      <c r="O31" s="136"/>
      <c r="P31" s="136"/>
      <c r="R31" s="104"/>
      <c r="S31" s="104"/>
      <c r="T31" s="104"/>
      <c r="U31" s="104"/>
      <c r="V31" s="104"/>
      <c r="W31" s="104"/>
    </row>
    <row r="32" spans="1:23">
      <c r="A32" s="30"/>
      <c r="B32" s="34"/>
      <c r="C32" s="34"/>
      <c r="D32" s="35"/>
      <c r="E32" s="35"/>
      <c r="F32" s="35"/>
      <c r="G32" s="35"/>
      <c r="I32" s="35"/>
      <c r="K32" s="136"/>
      <c r="L32" s="136"/>
      <c r="M32" s="136"/>
      <c r="N32" s="136"/>
      <c r="O32" s="136"/>
      <c r="P32" s="136"/>
      <c r="R32" s="104"/>
      <c r="S32" s="104"/>
      <c r="T32" s="104"/>
      <c r="U32" s="104"/>
      <c r="V32" s="104"/>
      <c r="W32" s="104"/>
    </row>
    <row r="33" spans="1:23">
      <c r="A33" s="30"/>
      <c r="B33" s="34"/>
      <c r="C33" s="34"/>
      <c r="D33" s="35"/>
      <c r="E33" s="35"/>
      <c r="F33" s="35"/>
      <c r="G33" s="35"/>
      <c r="I33" s="35"/>
      <c r="K33" s="136"/>
      <c r="L33" s="136"/>
      <c r="M33" s="136"/>
      <c r="N33" s="136"/>
      <c r="O33" s="136"/>
      <c r="P33" s="136"/>
      <c r="R33" s="104"/>
      <c r="S33" s="104"/>
      <c r="T33" s="104"/>
      <c r="U33" s="104"/>
      <c r="V33" s="104"/>
      <c r="W33" s="104"/>
    </row>
    <row r="34" spans="1:23">
      <c r="A34" s="31"/>
      <c r="K34" s="138"/>
      <c r="R34" s="138"/>
    </row>
    <row r="35" spans="1:23">
      <c r="A35" s="31"/>
      <c r="K35" s="138"/>
      <c r="R35" s="138"/>
    </row>
    <row r="36" spans="1:23">
      <c r="A36" s="31"/>
      <c r="K36" s="138"/>
      <c r="R36" s="138"/>
    </row>
    <row r="37" spans="1:23">
      <c r="A37" s="31"/>
      <c r="K37" s="138"/>
      <c r="R37" s="138"/>
    </row>
    <row r="38" spans="1:23">
      <c r="A38" s="31"/>
      <c r="K38" s="138"/>
      <c r="R38" s="138"/>
    </row>
    <row r="39" spans="1:23">
      <c r="A39" s="31"/>
      <c r="K39" s="138"/>
      <c r="R39" s="138"/>
    </row>
    <row r="40" spans="1:23">
      <c r="A40" s="31"/>
      <c r="K40" s="138"/>
      <c r="R40" s="138"/>
    </row>
    <row r="41" spans="1:23">
      <c r="A41" s="31"/>
      <c r="K41" s="138"/>
      <c r="R41" s="138"/>
    </row>
    <row r="42" spans="1:23">
      <c r="A42" s="31"/>
      <c r="K42" s="138"/>
      <c r="R42" s="138"/>
    </row>
    <row r="43" spans="1:23">
      <c r="K43" s="138"/>
      <c r="R43" s="138"/>
    </row>
    <row r="44" spans="1:23">
      <c r="K44" s="138"/>
      <c r="R44" s="138"/>
    </row>
    <row r="45" spans="1:23">
      <c r="K45" s="138"/>
      <c r="R45" s="138"/>
    </row>
    <row r="46" spans="1:23">
      <c r="K46" s="138"/>
      <c r="R46" s="138"/>
    </row>
    <row r="47" spans="1:23">
      <c r="K47" s="138"/>
      <c r="R47" s="138"/>
    </row>
    <row r="48" spans="1:23">
      <c r="K48" s="138"/>
      <c r="R48" s="138"/>
    </row>
  </sheetData>
  <mergeCells count="2">
    <mergeCell ref="K7:P7"/>
    <mergeCell ref="R7:W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Table of Contents</vt:lpstr>
      <vt:lpstr>Issuance Total</vt:lpstr>
      <vt:lpstr>Issuance Public</vt:lpstr>
      <vt:lpstr>Trading Volume</vt:lpstr>
      <vt:lpstr>Outstanding</vt:lpstr>
      <vt:lpstr>Holders</vt:lpstr>
      <vt:lpstr>'Issuance Total'!Print_Area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Municipal Issuance</dc:title>
  <dc:creator>SIFMA</dc:creator>
  <cp:lastModifiedBy>Romulus, Justyna</cp:lastModifiedBy>
  <dcterms:created xsi:type="dcterms:W3CDTF">2007-03-06T14:59:53Z</dcterms:created>
  <dcterms:modified xsi:type="dcterms:W3CDTF">2025-02-03T19:31:15Z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